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608" windowHeight="7560" activeTab="2"/>
  </bookViews>
  <sheets>
    <sheet name="ภาพรวม" sheetId="5" r:id="rId1"/>
    <sheet name="ไตรมาส2" sheetId="3" r:id="rId2"/>
    <sheet name="สรุป" sheetId="1" r:id="rId3"/>
  </sheets>
  <definedNames>
    <definedName name="_xlnm.Print_Titles" localSheetId="1">ไตรมาส2!$2:$4</definedName>
    <definedName name="_xlnm.Print_Titles" localSheetId="0">ภาพรวม!$2:$4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J79" i="3" l="1"/>
  <c r="J80" i="3"/>
  <c r="J81" i="3"/>
  <c r="E33" i="5"/>
  <c r="J52" i="3" l="1"/>
  <c r="F33" i="5" l="1"/>
  <c r="H82" i="3" l="1"/>
  <c r="J82" i="3" s="1"/>
  <c r="I43" i="3"/>
  <c r="J42" i="3"/>
  <c r="H43" i="3"/>
  <c r="G43" i="3"/>
  <c r="J40" i="3" l="1"/>
  <c r="J41" i="3"/>
  <c r="J17" i="3"/>
  <c r="J18" i="3"/>
  <c r="J19" i="3"/>
  <c r="I77" i="3"/>
  <c r="H77" i="3"/>
  <c r="G77" i="3"/>
  <c r="I72" i="3"/>
  <c r="H72" i="3"/>
  <c r="G72" i="3"/>
  <c r="I67" i="3"/>
  <c r="H67" i="3"/>
  <c r="I63" i="3"/>
  <c r="H63" i="3"/>
  <c r="I57" i="3"/>
  <c r="H51" i="3"/>
  <c r="G51" i="3"/>
  <c r="H45" i="3"/>
  <c r="I38" i="3"/>
  <c r="J38" i="3" s="1"/>
  <c r="H38" i="3"/>
  <c r="I34" i="3"/>
  <c r="H34" i="3"/>
  <c r="I30" i="3"/>
  <c r="J30" i="3" s="1"/>
  <c r="H30" i="3"/>
  <c r="G30" i="3"/>
  <c r="I20" i="3"/>
  <c r="H20" i="3"/>
  <c r="G15" i="3"/>
  <c r="G13" i="3"/>
  <c r="G6" i="3"/>
  <c r="I13" i="3"/>
  <c r="H13" i="3"/>
  <c r="E11" i="1"/>
  <c r="D11" i="1"/>
  <c r="D27" i="1" s="1"/>
  <c r="F27" i="1" s="1"/>
  <c r="E26" i="1"/>
  <c r="F26" i="1" s="1"/>
  <c r="F17" i="1"/>
  <c r="F18" i="1"/>
  <c r="F19" i="1"/>
  <c r="F20" i="1"/>
  <c r="F21" i="1"/>
  <c r="F22" i="1"/>
  <c r="F23" i="1"/>
  <c r="F24" i="1"/>
  <c r="F25" i="1"/>
  <c r="F14" i="1"/>
  <c r="F15" i="1"/>
  <c r="F16" i="1"/>
  <c r="H34" i="5"/>
  <c r="G33" i="5"/>
  <c r="H33" i="5" s="1"/>
  <c r="H25" i="5"/>
  <c r="H22" i="5"/>
  <c r="H27" i="5"/>
  <c r="H26" i="5"/>
  <c r="H21" i="5"/>
  <c r="E8" i="5"/>
  <c r="H11" i="5"/>
  <c r="H10" i="5"/>
  <c r="H20" i="5"/>
  <c r="H12" i="5"/>
  <c r="H23" i="5"/>
  <c r="H13" i="5"/>
  <c r="H14" i="5"/>
  <c r="H15" i="5"/>
  <c r="H16" i="5"/>
  <c r="H17" i="5"/>
  <c r="H18" i="5"/>
  <c r="H19" i="5"/>
  <c r="H28" i="5"/>
  <c r="H29" i="5"/>
  <c r="H31" i="5"/>
  <c r="H32" i="5"/>
  <c r="H30" i="5"/>
  <c r="H24" i="5"/>
  <c r="H9" i="5"/>
  <c r="F8" i="5"/>
  <c r="J20" i="3" l="1"/>
  <c r="J34" i="3"/>
  <c r="J13" i="3"/>
  <c r="E27" i="1"/>
  <c r="J75" i="3"/>
  <c r="J53" i="3"/>
  <c r="J54" i="3"/>
  <c r="J55" i="3"/>
  <c r="J56" i="3"/>
  <c r="J39" i="3"/>
  <c r="J22" i="3" l="1"/>
  <c r="J23" i="3"/>
  <c r="J24" i="3"/>
  <c r="F13" i="1"/>
  <c r="J16" i="3" l="1"/>
  <c r="J74" i="3"/>
  <c r="J76" i="3"/>
  <c r="J73" i="3"/>
  <c r="J77" i="3"/>
  <c r="J71" i="3"/>
  <c r="J70" i="3"/>
  <c r="J69" i="3"/>
  <c r="J68" i="3"/>
  <c r="G67" i="3"/>
  <c r="J65" i="3"/>
  <c r="J66" i="3"/>
  <c r="J64" i="3"/>
  <c r="G63" i="3"/>
  <c r="J62" i="3"/>
  <c r="J61" i="3"/>
  <c r="J60" i="3"/>
  <c r="J59" i="3"/>
  <c r="J58" i="3"/>
  <c r="G57" i="3"/>
  <c r="H57" i="3"/>
  <c r="I51" i="3"/>
  <c r="J48" i="3"/>
  <c r="J49" i="3"/>
  <c r="J50" i="3"/>
  <c r="J46" i="3"/>
  <c r="J47" i="3"/>
  <c r="J67" i="3" l="1"/>
  <c r="J72" i="3"/>
  <c r="J63" i="3"/>
  <c r="J51" i="3"/>
  <c r="J57" i="3"/>
  <c r="J43" i="3"/>
  <c r="G38" i="3"/>
  <c r="J37" i="3"/>
  <c r="J36" i="3"/>
  <c r="J35" i="3"/>
  <c r="J29" i="3"/>
  <c r="J27" i="3"/>
  <c r="J28" i="3"/>
  <c r="J26" i="3"/>
  <c r="G34" i="3"/>
  <c r="J32" i="3"/>
  <c r="J33" i="3"/>
  <c r="J31" i="3"/>
  <c r="I25" i="3"/>
  <c r="I78" i="3" s="1"/>
  <c r="J78" i="3" s="1"/>
  <c r="H25" i="3"/>
  <c r="G25" i="3"/>
  <c r="J21" i="3"/>
  <c r="J8" i="3" l="1"/>
  <c r="J9" i="3"/>
  <c r="J10" i="3"/>
  <c r="J11" i="3"/>
  <c r="J12" i="3"/>
  <c r="J7" i="3"/>
  <c r="G20" i="3"/>
  <c r="G82" i="3" l="1"/>
</calcChain>
</file>

<file path=xl/sharedStrings.xml><?xml version="1.0" encoding="utf-8"?>
<sst xmlns="http://schemas.openxmlformats.org/spreadsheetml/2006/main" count="296" uniqueCount="142">
  <si>
    <t>หน่วย : บาท</t>
  </si>
  <si>
    <t>ลำดับที่</t>
  </si>
  <si>
    <t>แผนงาน/ผลผลิต/โครงการ</t>
  </si>
  <si>
    <t>งบประมาณ</t>
  </si>
  <si>
    <t>ร้อยละ</t>
  </si>
  <si>
    <t>เบิกจ่าย</t>
  </si>
  <si>
    <t>รวม</t>
  </si>
  <si>
    <t>หน่วยงาน</t>
  </si>
  <si>
    <t>สำนักงานปศุสัตว์จังหวัดอำนาจเจริญ</t>
  </si>
  <si>
    <t>โครงการชลประทานอำนาจเจริญ</t>
  </si>
  <si>
    <t>การยางแห่งประเทศไทยสาขาอำนาจเจริญ</t>
  </si>
  <si>
    <t>ศูนย์วิจัยและพัฒนาการเกษตรอำนาจเจริญ</t>
  </si>
  <si>
    <t>ศูนย์วิจัยและพัฒนาอาหารสัตว์อำนาจเจริญ</t>
  </si>
  <si>
    <t>สถานีพัฒนาที่ดินอำนาจเจริญ</t>
  </si>
  <si>
    <t>สำนักงานการปฏิรูปที่ดินจังหวัดอำนาจเจริญ</t>
  </si>
  <si>
    <t>สำนักงานเกษตรจังหวัดอำนาจเจริญ</t>
  </si>
  <si>
    <t>สำนักงานเกษตรและสหกรณ์จังหวัดอำนาจเจริญ</t>
  </si>
  <si>
    <t>สำนักงานตรวจบัญชีสหกรณ์อำนาจเจริญ</t>
  </si>
  <si>
    <t>สำนักงานประมงจังหวัดอำนาจเจริญ</t>
  </si>
  <si>
    <t>สำนักงานสหกรณ์จังหวัดอำนาจเจริญ</t>
  </si>
  <si>
    <t>3 แผนงาน 10 โครงการ</t>
  </si>
  <si>
    <t>ศูนย์วิจัยและพัฒนาการเพาะเลี้ยงสัตว์น้ำจืดอำนาจเจริญ</t>
  </si>
  <si>
    <t>งาน/โครงการ</t>
  </si>
  <si>
    <t xml:space="preserve">แผนงานบูรณาการพัฒนาศักยภาพการผลิตภาคการเกษตร </t>
  </si>
  <si>
    <t>ลำดับ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</si>
  <si>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</si>
  <si>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</si>
  <si>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</si>
  <si>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เบิกจ่ายแล้ว</t>
  </si>
  <si>
    <t> งบปกติ</t>
  </si>
  <si>
    <t> สำนักงานตรวจบัญชีสหกรณ์อำนาจเจริญ</t>
  </si>
  <si>
    <t> สำนักงานประมงจังหวัดอำนาจเจริญ</t>
  </si>
  <si>
    <t> ศูนย์วิจัยและพัฒนาการเพาะเลี้ยงสัตว์น้ำจืดอำนาจเริญ</t>
  </si>
  <si>
    <t> สถานีพัฒนาที่ดินอำนาจเจริญ</t>
  </si>
  <si>
    <t> ศูนย์วิจัยและพัฒนาการเกษตรอำนาจเจริญ</t>
  </si>
  <si>
    <t> สำนักงานเกษตรจังหวัดอำนาจเจริญ</t>
  </si>
  <si>
    <t> สำนักงานสหกรณ์จังหวัดอำนาจเจริญ</t>
  </si>
  <si>
    <t> สำนักงานการปฏิรูปที่ดินจังหวัดอำนาจเจริญ</t>
  </si>
  <si>
    <t>พัฒนาการผลิตข้าวหอมมะลิ และสินค้าเกษตรปลอดภัย</t>
  </si>
  <si>
    <t xml:space="preserve">แผนงานบุคลากรภาครัฐ(ด้านการสร้างความสามารถในการแข่งขันของประเทศ) </t>
  </si>
  <si>
    <t xml:space="preserve">แผนงานพื้นฐานด้านการสร้างความสามารถในการแข่งขันของประเทศ </t>
  </si>
  <si>
    <t xml:space="preserve">แผนงานยุทธศาสตร์สร้างความมั่นคงและลดความเหลื่อมล้ำทางด้านเศรษฐกิจและสังคม </t>
  </si>
  <si>
    <t>2</t>
  </si>
  <si>
    <t>7</t>
  </si>
  <si>
    <t xml:space="preserve">แผนงานบูรณาการบริหารจัดการทรัพยากรน้ำ </t>
  </si>
  <si>
    <t>11</t>
  </si>
  <si>
    <t>5</t>
  </si>
  <si>
    <t xml:space="preserve">แผนงานพื้นฐานด้านการแก้ไขปัญหาความยากจน ลดความเหลื่อมล้ำ และสร้างการเติบโตจากภายใน </t>
  </si>
  <si>
    <t>8</t>
  </si>
  <si>
    <t xml:space="preserve">แผนงานบูรณาการวิจัยและนวัตกรรม </t>
  </si>
  <si>
    <t> ศูนย์วิจัยและพัฒนาอาหารสัตว์อำนาจเจริญ</t>
  </si>
  <si>
    <t>9</t>
  </si>
  <si>
    <t xml:space="preserve">แผนงานบูรณาการพัฒนาพื้นที่ระดับภาค </t>
  </si>
  <si>
    <t>6</t>
  </si>
  <si>
    <t>แผนงานพื้นฐานด้านการสร้างความสามารถในการแข่งขันของประเทศ</t>
  </si>
  <si>
    <t xml:space="preserve">แผนงานบูรณาการสร้างรายได้จากการท่องเที่ยว กีฬา และวัฒนธรรม </t>
  </si>
  <si>
    <t>แผนงานบูรณาการพัฒนาศักยภาพการผลิตภาคการเกษตร</t>
  </si>
  <si>
    <t>12</t>
  </si>
  <si>
    <t>สอดคล้องกับยุทธศาสตร์จังหวัด</t>
  </si>
  <si>
    <t>รวมทั้งสิ้น 13 หน่วยงาน</t>
  </si>
  <si>
    <t> ยุทธศาสตร์ที่ 4     (การบริหารจัดการทรัพยากรการเกษตรและสิ่งแวดล้อมสมดุลและยั่งยืน)</t>
  </si>
  <si>
    <t>13</t>
  </si>
  <si>
    <t> ยุทธศาสตร์ที่ 1  (สร้างความเข้มแข็งให้กับเกษตรกรและสถาบันเกษตรกร)</t>
  </si>
  <si>
    <t> ยุทธศาสตร์ที่ 1   (สร้างความเข้มแข็งให้กับเกษตรกรและสถาบันเกษตรกร)</t>
  </si>
  <si>
    <t xml:space="preserve"> ยุทธศาสตร์ที่ 1  (สร้างความเข้มแข็งให้กับเกษตรกรและสถาบันเกษตรกร) </t>
  </si>
  <si>
    <t xml:space="preserve"> ยุทธศาสตร์ที่ 4 (การบริหารจัดการทรัพยากรการเกษตรและสิ่งแวดล้อมสมดุลและยั่งยืน) </t>
  </si>
  <si>
    <t>แผนงานยุทธศาสตร์สร้างความมั่นคงและลดความเหลื่อมล้ำทางด้านเศรษฐกิจและสังคม</t>
  </si>
  <si>
    <t>การบริหารจัดการทรัพยากร ธรรมชาติสิ่งแวดล้อม ดิน น้ำ และพลีงงานเพื่อการอนุรักษ์ฯ</t>
  </si>
  <si>
    <t>แผนงานบุคลากรภาครัฐ (ด้านการจัดการน้ำและสร้างการเติบโตบนคุณภาพชีวิตที่เป็นมิตรกับสิ่งแวดล้อมอย่างยั่งยืน)</t>
  </si>
  <si>
    <t>การพัฒนาการผลิตและเพิ่มมูลค่าสินค้าเกษตรอินทรีย์และสินค้าเกษตรปลอดภัยฯ</t>
  </si>
  <si>
    <t xml:space="preserve"> การพัฒนาการผลิตและเพิ่มมูลค่าสินค้าเกษตรอินทรีย์และสินค้าเกษตรปลอดภัยฯ</t>
  </si>
  <si>
    <t xml:space="preserve"> ส่งเสริมการพัฒนาเศรษฐกิจ กาค้า การลงทุนของจังหวัดฯและการพัฒนาการผลิตและเพิ่มมูลค่าสินค้าเกษตรอินทรีย์และสินค้าเกษตรปลอดภัยฯ</t>
  </si>
  <si>
    <t>การพัฒนาคนให้มีความรู้ คู่คุณธรรม นำสันติสุข สู่ความมั่งคง ดำรงหลักธรรมาภิบาลและทันสมัย  ส่งเสริมการพัฒนาเศรษฐกิจ กาค้า การลงทุนของจังหวัดฯ การบริหารจัดการทรัพยากรธรรมชาติ สิ่งแวดล้อม ดิน น้ำ และพลีงงานเพื่อการอนุรักษ์ฯ</t>
  </si>
  <si>
    <t xml:space="preserve"> แผนงานบูรณาการพัฒนาผู้ประกอบการ เศรษฐกิจชุมชน และวิสาหกิจขนาดกลางและขนาดย่อมสู่สากล </t>
  </si>
  <si>
    <t xml:space="preserve"> แผนงานบูรณาการพัฒนาเศรษฐกิจและสังคมดิจิทัล </t>
  </si>
  <si>
    <t xml:space="preserve"> แผนงานบูรณาการพัฒนาศักยภาพการผลิตภาคการเกษตร</t>
  </si>
  <si>
    <t xml:space="preserve"> แผนงานยุทธศาสตร์สร้างความมั่นคงและลดความเหลื่อมล้ำทางด้านเศรษฐกิจและสังคม</t>
  </si>
  <si>
    <t xml:space="preserve"> แผนงานบูรณาการพัฒนาเศรษฐกิจและสังคมดิจิทัล</t>
  </si>
  <si>
    <t xml:space="preserve"> แผนงานบูรณาการพัฒนาศักยภาพการผลิตภาคการเกษตร </t>
  </si>
  <si>
    <t xml:space="preserve"> แผนงานบุคลากรภาครัฐ(ด้านการสร้างความสามารถในการแข่งขันของประเทศ) </t>
  </si>
  <si>
    <t xml:space="preserve"> แผนงานพื้นฐานด้านการสร้างความสามารถในการแข่งขันของประเทศ</t>
  </si>
  <si>
    <t>การพัฒนาคนให้มีความรู้ คู่คุณธรรม นำสันติสุข สู่ความมั่งคง ดำรงหลักธรรมาภิบาลและทันสมัย</t>
  </si>
  <si>
    <t>4</t>
  </si>
  <si>
    <t xml:space="preserve"> แผนงานยุทธศาสตร์สร้างความมั่นคงและลดความเหลื่อมล้ำทางด้านเศรษฐกิจและสังคม </t>
  </si>
  <si>
    <t xml:space="preserve"> แผนงานบูรณาการพัฒนาพื้นที่ระดับภาค </t>
  </si>
  <si>
    <t xml:space="preserve"> การพัฒนาคนให้มีความรู้ คู่คุณธรรม นำสันติสุข สู่ความมั่งคง ดำรงหลักธรรมาภิบาลและทันสมัยการพัฒนาการผลิตและเพิ่มมูลค่าสินค้าเกษตรอินทรีย์และสินค้าเกษตรปลอดภัยฯ</t>
  </si>
  <si>
    <t xml:space="preserve">แผนงานพื้นฐานด้านการสร้างความสามารถในการแข่งขันของประเทศ  </t>
  </si>
  <si>
    <t>การบริหารจัดการทรัพยากรธรรมชาติ สิ่งแวดล้อม ดิน น้ำ และพลีงงานเพื่อการอนุรักษ์ฯ</t>
  </si>
  <si>
    <t xml:space="preserve">แผนงานบูรณาการพัฒนาเมืองอุตสาหกรรมเชิงนิเวศและหารจัดการมลพิษและสิ่งแวดล้อม </t>
  </si>
  <si>
    <t xml:space="preserve"> แผนงานพื้นฐานด้านการสร้างความสามารถในการแข่งขันของประเทศ </t>
  </si>
  <si>
    <t xml:space="preserve"> แผนงานพื้นฐานด้านการแก้ไขปัญหาความยากจน ลดความเหลื่อมล้ำ และสร้างการเติบโตจากภายใน</t>
  </si>
  <si>
    <t xml:space="preserve"> แผนงานบูรณาการพัฒนาด้านคมนาคมและระบบโลจิสติกส์ </t>
  </si>
  <si>
    <t> การยางแห่งประเทศไทย สาขา อำนาจเจริญ</t>
  </si>
  <si>
    <t>10</t>
  </si>
  <si>
    <t> ยุทธศาสตร์ที่ 2  (เพิ่มประสิทธิภาพการบริหารจัดการสินค้าเกษตรตลอดโซ่อุปทาน)</t>
  </si>
  <si>
    <t>รวมทั้งสิ้น 3 ยุทธศาสตร์</t>
  </si>
  <si>
    <t>จำแนกงาน/โครงการตาม  งบปกติ</t>
  </si>
  <si>
    <t>4 แผนงาน 41 โครงการ</t>
  </si>
  <si>
    <t>4 แผนงาน 14 โครงการ</t>
  </si>
  <si>
    <t>4 แผนงาน 11 โครงการ</t>
  </si>
  <si>
    <t>5 แผนงาน 22 โครงการ</t>
  </si>
  <si>
    <t>บัญชีงาน/โครงการตามแผนปฏิบัติการด้านการเกษตรและสหกรณ์ของจังหวัดอำนาจเจริญ   ประจำปี 2563 ไตรมาสที่ 2</t>
  </si>
  <si>
    <t>งบประมาณจังหวัด</t>
  </si>
  <si>
    <t xml:space="preserve"> พัฒนาภาคการเกษตรสู่เกษตรกรรมยั่งยืน</t>
  </si>
  <si>
    <t>0.00</t>
  </si>
  <si>
    <t xml:space="preserve">รวม </t>
  </si>
  <si>
    <t xml:space="preserve">บูรณาการบริหารจัดการทรัพยากรน้ำ </t>
  </si>
  <si>
    <t>งบปกติ</t>
  </si>
  <si>
    <t>1. การพัฒนาการผลิตและเพิ่มมูลค่าผลิตภัณฑ์สมุนไพร สินค้าเกษตรอินทรีย์และสินค้าเกษตรปลอดภัยด้วยหลักปรัชญาของเศรษฐกิจพอเพียง</t>
  </si>
  <si>
    <t>3. การบริหารจัดการทรัพยากรธรรมชาติ สิ่งแวดล้อม ดิน น้ำ และพลังงานเพื่อการอนุรักษ์และใช้ประโยชน์ที่สมดุล ยั่งยืน</t>
  </si>
  <si>
    <t>ยุทธศาสตร์ที่ 2 (เพิ่มประสิทธิภาพการผลิตและยกระดับมาตรฐานสินค้า)</t>
  </si>
  <si>
    <t>ยุทธศาสตร์ที่ 3 (เพิ่มความสามารถในการแข่งขันภาคการเกษตรด้วยเทคโนโลยีและนวัตกรรม)</t>
  </si>
  <si>
    <t>2. การส่งเสริมและพัฒนาเศรษฐกิจ การค้า การลงทุนของจังหวัด เพื่อสร้างอาชีพและรายได้แก่ชุมชนให้สามารถแข่งขันได้</t>
  </si>
  <si>
    <t>4. การพัฒนาคน ชุมชน และการจัดการภาครัฐ ให้มีคุณภาพ มั่นคง และทันสมัย</t>
  </si>
  <si>
    <t>3.การบริหารจัดการทรัพยากรธรรมชาติ สิ่งแวดล้อม ดิน น้ำ และพลังงานเพื่อการอนุรักษ์และใช้ประโยชน์ที่สมดุล ยั่งยืน</t>
  </si>
  <si>
    <t>1.การพัฒนาการผลิตและเพิ่มมูลค่าผลิตภัณฑ์สมุนไพร สินค้าเกษตรอินทรีย์และสินค้าเกษตรปลอดภัยด้วยหลักปรัชญาของเศรษฐกิจพอเพียง</t>
  </si>
  <si>
    <t>ยุทธศาสตร์ที่ 1                       (สร้างความเข้มแข็งให้กับเกษตรกรและสถาบันเกษตรกร)</t>
  </si>
  <si>
    <t>การยางแห่งประเทศไทย สาขา อำนาจเจริญ</t>
  </si>
  <si>
    <t>รวมทั้ง 2 งบประมาณ</t>
  </si>
  <si>
    <t>7 แผนงาน 20 โครงการ</t>
  </si>
  <si>
    <t>งบประมาณปกติ</t>
  </si>
  <si>
    <t>2 แผนงาน 3 โครงการ</t>
  </si>
  <si>
    <t>1 แผนงาน 1 โครงการ</t>
  </si>
  <si>
    <t>1 แผนงาน 10 โครงการ</t>
  </si>
  <si>
    <t>4 แผนงาน 16 โครงการ</t>
  </si>
  <si>
    <t>3 แผนงาน 11 โครงการ</t>
  </si>
  <si>
    <t>5 แผนงาน 12 โครงการ</t>
  </si>
  <si>
    <t>4 แผนงาน 10 โครงการ</t>
  </si>
  <si>
    <t>3 แผนงาน 6 โครงการ</t>
  </si>
  <si>
    <t>4 แผนงาน 24 โครงการ</t>
  </si>
  <si>
    <t>1</t>
  </si>
  <si>
    <t xml:space="preserve"> ยุทธศาสตร์ที่ 3 (เพิ่มความสามารถในการแข่งขันภาคการเกษตรด้วยเทคโนโลยีและนวัตกรรม)</t>
  </si>
  <si>
    <r>
      <t xml:space="preserve"> ยุทธศาสตร์ที่ 1                          </t>
    </r>
    <r>
      <rPr>
        <sz val="12"/>
        <color theme="1"/>
        <rFont val="TH SarabunIT๙"/>
        <family val="2"/>
      </rPr>
      <t>(สร้างความเข้มแข็งให้กับเกษตรกรและสถาบันเกษตรกร)</t>
    </r>
  </si>
  <si>
    <r>
      <t xml:space="preserve">ยุทธศาสตร์ที่ 4                         </t>
    </r>
    <r>
      <rPr>
        <sz val="12"/>
        <color theme="1"/>
        <rFont val="TH SarabunIT๙"/>
        <family val="2"/>
      </rPr>
      <t>(การบริหารจัดการทรัพยากรการเกษตรและสิ่งแวดล้อมสมดุลและยั่งยืน)</t>
    </r>
  </si>
  <si>
    <r>
      <t xml:space="preserve"> ยุทธศาสตร์ที่ 1  </t>
    </r>
    <r>
      <rPr>
        <sz val="12"/>
        <color theme="1"/>
        <rFont val="TH SarabunIT๙"/>
        <family val="2"/>
      </rPr>
      <t>(สร้างความเข้มแข็งให้กับเกษตรกรและสถาบันเกษตรกร</t>
    </r>
    <r>
      <rPr>
        <sz val="14"/>
        <color theme="1"/>
        <rFont val="TH SarabunIT๙"/>
        <family val="2"/>
      </rPr>
      <t>)</t>
    </r>
  </si>
  <si>
    <r>
      <t xml:space="preserve"> ยุทธศาสตร์ที่ 4 </t>
    </r>
    <r>
      <rPr>
        <sz val="12"/>
        <color theme="1"/>
        <rFont val="TH SarabunIT๙"/>
        <family val="2"/>
      </rPr>
      <t>(การบริหารจัดการทรัพยากรการเกษตรและสิ่งแวดล้อมสมดุลและยั่งยืน)</t>
    </r>
  </si>
  <si>
    <r>
      <rPr>
        <sz val="14"/>
        <color theme="1"/>
        <rFont val="TH SarabunIT๙"/>
        <family val="2"/>
      </rPr>
      <t xml:space="preserve"> ยุทธศาสตร์ที่ 4 </t>
    </r>
    <r>
      <rPr>
        <sz val="12"/>
        <color theme="1"/>
        <rFont val="TH SarabunIT๙"/>
        <family val="2"/>
      </rPr>
      <t xml:space="preserve">    (การบริหารจัดการทรัพยากรการเกษตรและสิ่งแวดล้อมสมดุลและยั่งยืน)</t>
    </r>
  </si>
  <si>
    <r>
      <t xml:space="preserve"> ยุทธศาสตร์ที่ 1  </t>
    </r>
    <r>
      <rPr>
        <sz val="12"/>
        <color theme="1"/>
        <rFont val="TH SarabunIT๙"/>
        <family val="2"/>
      </rPr>
      <t>(สร้างความเข้มแข็งให้กับเกษตรกรและสถาบันเกษตรกร)</t>
    </r>
  </si>
  <si>
    <r>
      <t xml:space="preserve"> ยุทธศาสตร์ที่ 4     </t>
    </r>
    <r>
      <rPr>
        <sz val="12"/>
        <color theme="1"/>
        <rFont val="TH SarabunIT๙"/>
        <family val="2"/>
      </rPr>
      <t>(การบริหารจัดการทรัพยากรการเกษตรและสิ่งแวดล้อมสมดุลและยั่งยืน)</t>
    </r>
    <r>
      <rPr>
        <sz val="14"/>
        <color theme="1"/>
        <rFont val="TH SarabunIT๙"/>
        <family val="2"/>
      </rPr>
      <t xml:space="preserve">ยุทธศาสตร์ที่ 2  </t>
    </r>
    <r>
      <rPr>
        <sz val="12"/>
        <color theme="1"/>
        <rFont val="TH SarabunIT๙"/>
        <family val="2"/>
      </rPr>
      <t xml:space="preserve">  (เพิ่มประสิทธิภาพการบริหารจัดการสินค้าเกษตรตลอดโซ่อุปทาน)</t>
    </r>
  </si>
  <si>
    <r>
      <t xml:space="preserve">ยุทธศาสตร์ที่ 2    </t>
    </r>
    <r>
      <rPr>
        <sz val="12"/>
        <color theme="1"/>
        <rFont val="TH SarabunIT๙"/>
        <family val="2"/>
      </rPr>
      <t>(เพิ่มประสิทธิภาพการบริหารจัดการสินค้าเกษตรตลอดโซ่อุปทาน) </t>
    </r>
  </si>
  <si>
    <r>
      <t xml:space="preserve"> ยุทธศาสตร์ที่ 4     </t>
    </r>
    <r>
      <rPr>
        <sz val="12"/>
        <color theme="1"/>
        <rFont val="TH SarabunIT๙"/>
        <family val="2"/>
      </rPr>
      <t>(การบริหารจัดการทรัพยากรการเกษตรและสิ่งแวดล้อมสมดุลและยั่งยืน)</t>
    </r>
  </si>
  <si>
    <r>
      <t xml:space="preserve"> ยุทธศาสตร์ที่ 1  </t>
    </r>
    <r>
      <rPr>
        <sz val="12"/>
        <color theme="1"/>
        <rFont val="TH SarabunIT๙"/>
        <family val="2"/>
      </rPr>
      <t>(สร้างความเข้มแข็งให้กับเกษตรกรและสถาบันเกษตรกร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</si>
</sst>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7" formatCode="[&lt;=99999999][$-D000000]0\-####\-####;[$-D000000]#\-####\-####"/>
    <numFmt numFmtId="188" formatCode="0_ ;\-0\ "/>
    <numFmt numFmtId="189" formatCode="#,##0_ ;\-#,##0\ "/>
  </numFmts>
  <fonts count="15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16"/>
      <color theme="1"/>
      <name val="TH SarabunIT๙"/>
      <family val="2"/>
    </font>
    <font>
      <u/>
      <sz val="11"/>
      <color theme="10"/>
      <name val="Tahoma"/>
      <family val="2"/>
      <charset val="222"/>
      <scheme val="minor"/>
    </font>
    <font>
      <sz val="16"/>
      <color rgb="FFFF0000"/>
      <name val="TH SarabunIT๙"/>
      <family val="2"/>
    </font>
    <font>
      <sz val="16"/>
      <color theme="1"/>
      <name val="TH SarabunIT๙"/>
      <family val="2"/>
      <charset val="22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  <font>
      <b/>
      <u/>
      <sz val="14"/>
      <color theme="1"/>
      <name val="TH SarabunIT๙"/>
      <family val="2"/>
    </font>
    <font>
      <b/>
      <sz val="16"/>
      <color rgb="FF272727"/>
      <name val="TH SarabunIT๙"/>
      <family val="2"/>
    </font>
    <font>
      <sz val="16"/>
      <color rgb="FF272727"/>
      <name val="TH SarabunIT๙"/>
      <family val="2"/>
    </font>
    <font>
      <sz val="11"/>
      <color theme="1"/>
      <name val="TH SarabunIT๙"/>
      <family val="2"/>
    </font>
    <font>
      <b/>
      <u/>
      <sz val="16"/>
      <color theme="1"/>
      <name val="TH SarabunIT๙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7">
    <xf numFmtId="0" fontId="0" fillId="0" borderId="0" xfId="0"/>
    <xf numFmtId="0" fontId="0" fillId="2" borderId="0" xfId="0" applyFill="1"/>
    <xf numFmtId="0" fontId="1" fillId="0" borderId="0" xfId="0" applyFont="1" applyBorder="1" applyAlignment="1">
      <alignment wrapText="1"/>
    </xf>
    <xf numFmtId="0" fontId="2" fillId="0" borderId="0" xfId="0" applyFont="1"/>
    <xf numFmtId="0" fontId="2" fillId="2" borderId="0" xfId="0" applyFont="1" applyFill="1"/>
    <xf numFmtId="49" fontId="2" fillId="0" borderId="0" xfId="0" applyNumberFormat="1" applyFont="1"/>
    <xf numFmtId="49" fontId="4" fillId="0" borderId="0" xfId="0" applyNumberFormat="1" applyFont="1"/>
    <xf numFmtId="187" fontId="0" fillId="0" borderId="0" xfId="0" applyNumberFormat="1"/>
    <xf numFmtId="4" fontId="0" fillId="0" borderId="0" xfId="0" applyNumberFormat="1"/>
    <xf numFmtId="1" fontId="0" fillId="0" borderId="0" xfId="0" applyNumberFormat="1"/>
    <xf numFmtId="0" fontId="2" fillId="0" borderId="0" xfId="0" applyFont="1" applyBorder="1"/>
    <xf numFmtId="49" fontId="5" fillId="0" borderId="0" xfId="0" applyNumberFormat="1" applyFont="1"/>
    <xf numFmtId="0" fontId="0" fillId="0" borderId="0" xfId="0" applyAlignment="1">
      <alignment wrapText="1"/>
    </xf>
    <xf numFmtId="49" fontId="7" fillId="6" borderId="12" xfId="1" applyNumberFormat="1" applyFont="1" applyFill="1" applyBorder="1" applyAlignment="1">
      <alignment horizontal="center" vertical="center" wrapText="1"/>
    </xf>
    <xf numFmtId="49" fontId="7" fillId="6" borderId="15" xfId="1" applyNumberFormat="1" applyFont="1" applyFill="1" applyBorder="1" applyAlignment="1">
      <alignment horizontal="center" vertical="center" wrapText="1"/>
    </xf>
    <xf numFmtId="187" fontId="7" fillId="6" borderId="13" xfId="1" applyNumberFormat="1" applyFont="1" applyFill="1" applyBorder="1" applyAlignment="1">
      <alignment horizontal="center" vertical="center" wrapText="1"/>
    </xf>
    <xf numFmtId="49" fontId="7" fillId="6" borderId="9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/>
    </xf>
    <xf numFmtId="1" fontId="8" fillId="2" borderId="1" xfId="1" applyNumberFormat="1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right" vertical="center" wrapText="1"/>
    </xf>
    <xf numFmtId="0" fontId="8" fillId="2" borderId="1" xfId="1" applyNumberFormat="1" applyFont="1" applyFill="1" applyBorder="1" applyAlignment="1">
      <alignment horizontal="right" vertical="center" wrapText="1"/>
    </xf>
    <xf numFmtId="0" fontId="8" fillId="2" borderId="1" xfId="1" applyFont="1" applyFill="1" applyBorder="1" applyAlignment="1">
      <alignment vertical="top" wrapText="1"/>
    </xf>
    <xf numFmtId="0" fontId="8" fillId="2" borderId="1" xfId="1" applyFont="1" applyFill="1" applyBorder="1" applyAlignment="1">
      <alignment horizontal="left" vertical="top" wrapText="1"/>
    </xf>
    <xf numFmtId="1" fontId="8" fillId="2" borderId="1" xfId="1" applyNumberFormat="1" applyFont="1" applyFill="1" applyBorder="1" applyAlignment="1">
      <alignment horizontal="center" vertical="center"/>
    </xf>
    <xf numFmtId="4" fontId="8" fillId="2" borderId="1" xfId="1" applyNumberFormat="1" applyFont="1" applyFill="1" applyBorder="1" applyAlignment="1">
      <alignment horizontal="right" vertical="center"/>
    </xf>
    <xf numFmtId="0" fontId="8" fillId="2" borderId="1" xfId="1" applyFont="1" applyFill="1" applyBorder="1" applyAlignment="1">
      <alignment horizontal="right" vertical="center"/>
    </xf>
    <xf numFmtId="2" fontId="8" fillId="2" borderId="1" xfId="1" applyNumberFormat="1" applyFont="1" applyFill="1" applyBorder="1" applyAlignment="1">
      <alignment horizontal="right" vertical="center"/>
    </xf>
    <xf numFmtId="1" fontId="7" fillId="6" borderId="1" xfId="1" applyNumberFormat="1" applyFont="1" applyFill="1" applyBorder="1" applyAlignment="1">
      <alignment horizontal="center" vertical="center"/>
    </xf>
    <xf numFmtId="4" fontId="7" fillId="6" borderId="1" xfId="1" applyNumberFormat="1" applyFont="1" applyFill="1" applyBorder="1" applyAlignment="1">
      <alignment horizontal="right" vertical="center"/>
    </xf>
    <xf numFmtId="0" fontId="7" fillId="6" borderId="1" xfId="1" applyFont="1" applyFill="1" applyBorder="1" applyAlignment="1">
      <alignment horizontal="right" vertical="center"/>
    </xf>
    <xf numFmtId="2" fontId="7" fillId="6" borderId="1" xfId="1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vertical="center" wrapText="1"/>
    </xf>
    <xf numFmtId="1" fontId="8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right"/>
    </xf>
    <xf numFmtId="2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right" vertical="center"/>
    </xf>
    <xf numFmtId="2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left" wrapText="1"/>
    </xf>
    <xf numFmtId="0" fontId="8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Fill="1" applyBorder="1" applyAlignment="1">
      <alignment horizontal="left" vertical="center" wrapText="1"/>
    </xf>
    <xf numFmtId="1" fontId="8" fillId="6" borderId="1" xfId="0" applyNumberFormat="1" applyFont="1" applyFill="1" applyBorder="1" applyAlignment="1">
      <alignment horizontal="center"/>
    </xf>
    <xf numFmtId="4" fontId="8" fillId="6" borderId="1" xfId="0" applyNumberFormat="1" applyFont="1" applyFill="1" applyBorder="1" applyAlignment="1">
      <alignment horizontal="right"/>
    </xf>
    <xf numFmtId="2" fontId="8" fillId="6" borderId="1" xfId="0" applyNumberFormat="1" applyFont="1" applyFill="1" applyBorder="1" applyAlignment="1">
      <alignment horizontal="right"/>
    </xf>
    <xf numFmtId="49" fontId="8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left" vertical="center" wrapText="1"/>
    </xf>
    <xf numFmtId="188" fontId="8" fillId="2" borderId="1" xfId="1" applyNumberFormat="1" applyFont="1" applyFill="1" applyBorder="1" applyAlignment="1">
      <alignment horizontal="center" vertical="center" wrapText="1"/>
    </xf>
    <xf numFmtId="3" fontId="8" fillId="2" borderId="1" xfId="1" applyNumberFormat="1" applyFont="1" applyFill="1" applyBorder="1" applyAlignment="1">
      <alignment horizontal="right" vertical="center" wrapText="1"/>
    </xf>
    <xf numFmtId="3" fontId="8" fillId="2" borderId="1" xfId="1" applyNumberFormat="1" applyFont="1" applyFill="1" applyBorder="1" applyAlignment="1">
      <alignment horizontal="center" vertical="center" wrapText="1"/>
    </xf>
    <xf numFmtId="189" fontId="7" fillId="6" borderId="1" xfId="1" applyNumberFormat="1" applyFont="1" applyFill="1" applyBorder="1" applyAlignment="1">
      <alignment horizontal="center" vertical="center" wrapText="1"/>
    </xf>
    <xf numFmtId="3" fontId="7" fillId="6" borderId="1" xfId="1" applyNumberFormat="1" applyFont="1" applyFill="1" applyBorder="1" applyAlignment="1">
      <alignment horizontal="right" vertical="center" wrapText="1"/>
    </xf>
    <xf numFmtId="49" fontId="7" fillId="6" borderId="1" xfId="1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 wrapText="1"/>
    </xf>
    <xf numFmtId="1" fontId="8" fillId="4" borderId="1" xfId="1" applyNumberFormat="1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vertical="center"/>
    </xf>
    <xf numFmtId="2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wrapText="1"/>
    </xf>
    <xf numFmtId="4" fontId="8" fillId="4" borderId="1" xfId="1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vertical="top" wrapText="1"/>
    </xf>
    <xf numFmtId="1" fontId="7" fillId="6" borderId="1" xfId="1" applyNumberFormat="1" applyFont="1" applyFill="1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right" vertical="center" wrapText="1"/>
    </xf>
    <xf numFmtId="2" fontId="7" fillId="6" borderId="1" xfId="0" applyNumberFormat="1" applyFont="1" applyFill="1" applyBorder="1" applyAlignment="1">
      <alignment horizontal="center" vertical="center"/>
    </xf>
    <xf numFmtId="49" fontId="9" fillId="2" borderId="1" xfId="1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/>
    </xf>
    <xf numFmtId="188" fontId="8" fillId="4" borderId="1" xfId="1" applyNumberFormat="1" applyFont="1" applyFill="1" applyBorder="1" applyAlignment="1">
      <alignment horizontal="center" vertical="center" wrapText="1"/>
    </xf>
    <xf numFmtId="4" fontId="8" fillId="2" borderId="1" xfId="1" applyNumberFormat="1" applyFont="1" applyFill="1" applyBorder="1" applyAlignment="1">
      <alignment horizontal="center" vertical="center" wrapText="1"/>
    </xf>
    <xf numFmtId="188" fontId="7" fillId="6" borderId="1" xfId="1" applyNumberFormat="1" applyFont="1" applyFill="1" applyBorder="1" applyAlignment="1">
      <alignment horizontal="center" vertical="center" wrapText="1"/>
    </xf>
    <xf numFmtId="4" fontId="7" fillId="6" borderId="1" xfId="1" applyNumberFormat="1" applyFont="1" applyFill="1" applyBorder="1" applyAlignment="1">
      <alignment horizontal="center" vertical="center" wrapText="1"/>
    </xf>
    <xf numFmtId="4" fontId="8" fillId="4" borderId="1" xfId="1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right" vertical="center" wrapText="1"/>
    </xf>
    <xf numFmtId="49" fontId="9" fillId="2" borderId="1" xfId="1" applyNumberFormat="1" applyFont="1" applyFill="1" applyBorder="1" applyAlignment="1">
      <alignment horizontal="left" vertical="center" wrapText="1"/>
    </xf>
    <xf numFmtId="4" fontId="8" fillId="0" borderId="1" xfId="0" applyNumberFormat="1" applyFont="1" applyBorder="1" applyAlignment="1">
      <alignment horizontal="center" vertical="center"/>
    </xf>
    <xf numFmtId="4" fontId="7" fillId="6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 wrapText="1"/>
    </xf>
    <xf numFmtId="188" fontId="8" fillId="4" borderId="4" xfId="1" applyNumberFormat="1" applyFont="1" applyFill="1" applyBorder="1" applyAlignment="1">
      <alignment horizontal="center" vertical="center" wrapText="1"/>
    </xf>
    <xf numFmtId="4" fontId="8" fillId="4" borderId="4" xfId="1" applyNumberFormat="1" applyFont="1" applyFill="1" applyBorder="1" applyAlignment="1">
      <alignment horizontal="right" vertical="center" wrapText="1"/>
    </xf>
    <xf numFmtId="4" fontId="8" fillId="0" borderId="4" xfId="0" applyNumberFormat="1" applyFont="1" applyBorder="1" applyAlignment="1">
      <alignment horizontal="center" vertical="center"/>
    </xf>
    <xf numFmtId="4" fontId="8" fillId="6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vertical="center" wrapText="1"/>
    </xf>
    <xf numFmtId="3" fontId="7" fillId="6" borderId="1" xfId="1" applyNumberFormat="1" applyFont="1" applyFill="1" applyBorder="1" applyAlignment="1">
      <alignment horizontal="center" vertical="center" wrapText="1"/>
    </xf>
    <xf numFmtId="188" fontId="8" fillId="0" borderId="1" xfId="0" applyNumberFormat="1" applyFont="1" applyBorder="1" applyAlignment="1">
      <alignment horizontal="center" vertical="center"/>
    </xf>
    <xf numFmtId="4" fontId="8" fillId="0" borderId="1" xfId="1" applyNumberFormat="1" applyFont="1" applyBorder="1" applyAlignment="1">
      <alignment horizontal="right" vertical="center"/>
    </xf>
    <xf numFmtId="4" fontId="8" fillId="0" borderId="1" xfId="1" applyNumberFormat="1" applyFont="1" applyBorder="1" applyAlignment="1">
      <alignment vertical="center"/>
    </xf>
    <xf numFmtId="188" fontId="7" fillId="5" borderId="1" xfId="1" applyNumberFormat="1" applyFont="1" applyFill="1" applyBorder="1" applyAlignment="1">
      <alignment horizontal="center" vertical="center" wrapText="1"/>
    </xf>
    <xf numFmtId="4" fontId="7" fillId="5" borderId="1" xfId="1" applyNumberFormat="1" applyFont="1" applyFill="1" applyBorder="1" applyAlignment="1">
      <alignment horizontal="right" vertical="center" wrapText="1"/>
    </xf>
    <xf numFmtId="4" fontId="7" fillId="5" borderId="1" xfId="1" applyNumberFormat="1" applyFont="1" applyFill="1" applyBorder="1" applyAlignment="1">
      <alignment horizontal="center" vertical="center" wrapText="1"/>
    </xf>
    <xf numFmtId="188" fontId="10" fillId="6" borderId="1" xfId="1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13" fillId="0" borderId="0" xfId="0" applyFont="1"/>
    <xf numFmtId="0" fontId="12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center" wrapText="1"/>
    </xf>
    <xf numFmtId="0" fontId="6" fillId="6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2" fillId="2" borderId="4" xfId="0" applyFont="1" applyFill="1" applyBorder="1" applyAlignment="1">
      <alignment horizontal="center"/>
    </xf>
    <xf numFmtId="4" fontId="2" fillId="2" borderId="24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4" fontId="2" fillId="2" borderId="23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4" fontId="2" fillId="2" borderId="0" xfId="0" applyNumberFormat="1" applyFont="1" applyFill="1"/>
    <xf numFmtId="4" fontId="6" fillId="6" borderId="1" xfId="0" applyNumberFormat="1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/>
    </xf>
    <xf numFmtId="2" fontId="6" fillId="6" borderId="1" xfId="0" applyNumberFormat="1" applyFont="1" applyFill="1" applyBorder="1" applyAlignment="1">
      <alignment horizontal="center"/>
    </xf>
    <xf numFmtId="4" fontId="14" fillId="7" borderId="1" xfId="0" applyNumberFormat="1" applyFont="1" applyFill="1" applyBorder="1" applyAlignment="1">
      <alignment horizontal="center"/>
    </xf>
    <xf numFmtId="2" fontId="14" fillId="7" borderId="1" xfId="0" applyNumberFormat="1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4" fontId="10" fillId="7" borderId="1" xfId="0" applyNumberFormat="1" applyFont="1" applyFill="1" applyBorder="1" applyAlignment="1">
      <alignment horizontal="right" vertical="center" wrapText="1"/>
    </xf>
    <xf numFmtId="2" fontId="10" fillId="7" borderId="1" xfId="0" applyNumberFormat="1" applyFont="1" applyFill="1" applyBorder="1" applyAlignment="1">
      <alignment horizontal="center" vertical="center"/>
    </xf>
    <xf numFmtId="49" fontId="0" fillId="0" borderId="0" xfId="0" applyNumberFormat="1"/>
    <xf numFmtId="4" fontId="2" fillId="0" borderId="0" xfId="0" applyNumberFormat="1" applyFont="1"/>
    <xf numFmtId="2" fontId="2" fillId="0" borderId="0" xfId="0" applyNumberFormat="1" applyFont="1"/>
    <xf numFmtId="2" fontId="0" fillId="0" borderId="0" xfId="0" applyNumberFormat="1"/>
    <xf numFmtId="0" fontId="8" fillId="0" borderId="2" xfId="0" applyFont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9" fontId="7" fillId="6" borderId="1" xfId="1" applyNumberFormat="1" applyFont="1" applyFill="1" applyBorder="1" applyAlignment="1">
      <alignment horizontal="center" vertical="center" wrapText="1"/>
    </xf>
    <xf numFmtId="49" fontId="7" fillId="6" borderId="16" xfId="1" applyNumberFormat="1" applyFont="1" applyFill="1" applyBorder="1" applyAlignment="1">
      <alignment horizontal="center" vertical="center" wrapText="1"/>
    </xf>
    <xf numFmtId="49" fontId="7" fillId="6" borderId="0" xfId="1" applyNumberFormat="1" applyFont="1" applyFill="1" applyBorder="1" applyAlignment="1">
      <alignment horizontal="center" vertical="center" wrapText="1"/>
    </xf>
    <xf numFmtId="49" fontId="7" fillId="6" borderId="9" xfId="1" applyNumberFormat="1" applyFont="1" applyFill="1" applyBorder="1" applyAlignment="1">
      <alignment horizontal="center" vertical="center" wrapText="1"/>
    </xf>
    <xf numFmtId="49" fontId="7" fillId="6" borderId="10" xfId="1" applyNumberFormat="1" applyFont="1" applyFill="1" applyBorder="1" applyAlignment="1">
      <alignment horizontal="center" vertical="center" wrapText="1"/>
    </xf>
    <xf numFmtId="49" fontId="7" fillId="6" borderId="13" xfId="1" applyNumberFormat="1" applyFont="1" applyFill="1" applyBorder="1" applyAlignment="1">
      <alignment horizontal="center" vertical="center" wrapText="1"/>
    </xf>
    <xf numFmtId="49" fontId="7" fillId="6" borderId="17" xfId="1" applyNumberFormat="1" applyFont="1" applyFill="1" applyBorder="1" applyAlignment="1">
      <alignment horizontal="center" vertical="center" wrapText="1"/>
    </xf>
    <xf numFmtId="49" fontId="7" fillId="6" borderId="14" xfId="1" applyNumberFormat="1" applyFont="1" applyFill="1" applyBorder="1" applyAlignment="1">
      <alignment horizontal="center" vertical="center" wrapText="1"/>
    </xf>
    <xf numFmtId="49" fontId="7" fillId="6" borderId="12" xfId="1" applyNumberFormat="1" applyFont="1" applyFill="1" applyBorder="1" applyAlignment="1">
      <alignment horizontal="center" vertical="center" wrapText="1"/>
    </xf>
    <xf numFmtId="49" fontId="7" fillId="6" borderId="11" xfId="1" applyNumberFormat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horizontal="left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/>
    </xf>
    <xf numFmtId="0" fontId="7" fillId="6" borderId="19" xfId="1" applyFont="1" applyFill="1" applyBorder="1" applyAlignment="1">
      <alignment horizontal="center" vertical="top" wrapText="1"/>
    </xf>
    <xf numFmtId="0" fontId="7" fillId="6" borderId="20" xfId="1" applyFont="1" applyFill="1" applyBorder="1" applyAlignment="1">
      <alignment horizontal="center" vertical="top" wrapText="1"/>
    </xf>
    <xf numFmtId="0" fontId="7" fillId="6" borderId="21" xfId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center" vertical="center" wrapText="1"/>
    </xf>
    <xf numFmtId="49" fontId="8" fillId="2" borderId="3" xfId="1" applyNumberFormat="1" applyFont="1" applyFill="1" applyBorder="1" applyAlignment="1">
      <alignment horizontal="center" vertical="center" wrapText="1"/>
    </xf>
    <xf numFmtId="49" fontId="8" fillId="2" borderId="4" xfId="1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8" fillId="4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center" wrapText="1"/>
    </xf>
    <xf numFmtId="0" fontId="7" fillId="6" borderId="1" xfId="1" applyFont="1" applyFill="1" applyBorder="1" applyAlignment="1">
      <alignment horizontal="center" vertical="center" wrapText="1"/>
    </xf>
    <xf numFmtId="0" fontId="7" fillId="6" borderId="2" xfId="1" applyFont="1" applyFill="1" applyBorder="1" applyAlignment="1">
      <alignment horizontal="center" vertical="center" wrapText="1"/>
    </xf>
    <xf numFmtId="0" fontId="7" fillId="6" borderId="1" xfId="1" applyFont="1" applyFill="1" applyBorder="1" applyAlignment="1">
      <alignment horizontal="center" vertical="center"/>
    </xf>
    <xf numFmtId="0" fontId="7" fillId="6" borderId="2" xfId="1" applyFont="1" applyFill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7" fillId="6" borderId="15" xfId="1" applyNumberFormat="1" applyFont="1" applyFill="1" applyBorder="1" applyAlignment="1">
      <alignment horizontal="center" vertical="center" wrapText="1"/>
    </xf>
    <xf numFmtId="49" fontId="10" fillId="6" borderId="1" xfId="1" applyNumberFormat="1" applyFont="1" applyFill="1" applyBorder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left" vertical="center" wrapText="1"/>
    </xf>
    <xf numFmtId="49" fontId="7" fillId="3" borderId="1" xfId="1" applyNumberFormat="1" applyFont="1" applyFill="1" applyBorder="1" applyAlignment="1">
      <alignment horizontal="center" vertical="center" wrapText="1"/>
    </xf>
    <xf numFmtId="49" fontId="7" fillId="3" borderId="19" xfId="1" applyNumberFormat="1" applyFont="1" applyFill="1" applyBorder="1" applyAlignment="1">
      <alignment horizontal="left" vertical="center" wrapText="1"/>
    </xf>
    <xf numFmtId="49" fontId="7" fillId="3" borderId="20" xfId="1" applyNumberFormat="1" applyFont="1" applyFill="1" applyBorder="1" applyAlignment="1">
      <alignment horizontal="left" vertical="center" wrapText="1"/>
    </xf>
    <xf numFmtId="49" fontId="7" fillId="3" borderId="21" xfId="1" applyNumberFormat="1" applyFont="1" applyFill="1" applyBorder="1" applyAlignment="1">
      <alignment horizontal="left" vertical="center" wrapText="1"/>
    </xf>
    <xf numFmtId="49" fontId="8" fillId="4" borderId="3" xfId="1" applyNumberFormat="1" applyFont="1" applyFill="1" applyBorder="1" applyAlignment="1">
      <alignment horizontal="center" vertical="center" wrapText="1"/>
    </xf>
    <xf numFmtId="49" fontId="8" fillId="4" borderId="4" xfId="1" applyNumberFormat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6" fillId="6" borderId="2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21" xfId="0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22" zoomScaleNormal="100" workbookViewId="0">
      <selection activeCell="H52" sqref="H52"/>
    </sheetView>
  </sheetViews>
  <sheetFormatPr defaultRowHeight="13.8" x14ac:dyDescent="0.25"/>
  <cols>
    <col min="1" max="1" width="13.09765625" customWidth="1"/>
    <col min="2" max="2" width="22.69921875" customWidth="1"/>
    <col min="3" max="3" width="30.59765625" customWidth="1"/>
    <col min="4" max="4" width="26.59765625" customWidth="1"/>
    <col min="5" max="5" width="7" style="7" customWidth="1"/>
    <col min="6" max="6" width="15" customWidth="1"/>
    <col min="7" max="7" width="13.19921875" customWidth="1"/>
    <col min="8" max="8" width="6.69921875" customWidth="1"/>
    <col min="9" max="9" width="17" customWidth="1"/>
  </cols>
  <sheetData>
    <row r="1" spans="1:9" s="3" customFormat="1" ht="36.75" customHeight="1" x14ac:dyDescent="0.4">
      <c r="A1" s="134" t="s">
        <v>101</v>
      </c>
      <c r="B1" s="134"/>
      <c r="C1" s="134"/>
      <c r="D1" s="134"/>
      <c r="E1" s="134"/>
      <c r="F1" s="134"/>
      <c r="G1" s="134"/>
      <c r="H1" s="135"/>
      <c r="I1" s="10"/>
    </row>
    <row r="2" spans="1:9" s="3" customFormat="1" ht="10.5" customHeight="1" x14ac:dyDescent="0.4">
      <c r="A2" s="136" t="s">
        <v>25</v>
      </c>
      <c r="B2" s="137" t="s">
        <v>26</v>
      </c>
      <c r="C2" s="13"/>
      <c r="D2" s="139" t="s">
        <v>7</v>
      </c>
      <c r="E2" s="137" t="s">
        <v>27</v>
      </c>
      <c r="F2" s="141"/>
      <c r="G2" s="144" t="s">
        <v>3</v>
      </c>
      <c r="H2" s="141"/>
    </row>
    <row r="3" spans="1:9" s="3" customFormat="1" ht="11.25" customHeight="1" x14ac:dyDescent="0.4">
      <c r="A3" s="136"/>
      <c r="B3" s="138"/>
      <c r="C3" s="14"/>
      <c r="D3" s="140"/>
      <c r="E3" s="142"/>
      <c r="F3" s="143"/>
      <c r="G3" s="145"/>
      <c r="H3" s="143"/>
    </row>
    <row r="4" spans="1:9" s="3" customFormat="1" ht="36" x14ac:dyDescent="0.4">
      <c r="A4" s="136"/>
      <c r="B4" s="138"/>
      <c r="C4" s="14" t="s">
        <v>58</v>
      </c>
      <c r="D4" s="140"/>
      <c r="E4" s="15" t="s">
        <v>22</v>
      </c>
      <c r="F4" s="16" t="s">
        <v>3</v>
      </c>
      <c r="G4" s="16" t="s">
        <v>28</v>
      </c>
      <c r="H4" s="16" t="s">
        <v>4</v>
      </c>
    </row>
    <row r="5" spans="1:9" s="3" customFormat="1" ht="29.25" customHeight="1" x14ac:dyDescent="0.4">
      <c r="A5" s="132" t="s">
        <v>102</v>
      </c>
      <c r="B5" s="133" t="s">
        <v>132</v>
      </c>
      <c r="C5" s="133" t="s">
        <v>115</v>
      </c>
      <c r="D5" s="17" t="s">
        <v>15</v>
      </c>
      <c r="E5" s="18">
        <v>3</v>
      </c>
      <c r="F5" s="19">
        <v>14849600</v>
      </c>
      <c r="G5" s="20">
        <v>0</v>
      </c>
      <c r="H5" s="20">
        <v>0</v>
      </c>
      <c r="I5" s="114"/>
    </row>
    <row r="6" spans="1:9" s="3" customFormat="1" ht="27.75" customHeight="1" x14ac:dyDescent="0.4">
      <c r="A6" s="132"/>
      <c r="B6" s="133"/>
      <c r="C6" s="133"/>
      <c r="D6" s="17" t="s">
        <v>8</v>
      </c>
      <c r="E6" s="18">
        <v>1</v>
      </c>
      <c r="F6" s="19">
        <v>1784600</v>
      </c>
      <c r="G6" s="20">
        <v>0</v>
      </c>
      <c r="H6" s="20">
        <v>0</v>
      </c>
      <c r="I6" s="114"/>
    </row>
    <row r="7" spans="1:9" s="3" customFormat="1" ht="58.5" customHeight="1" x14ac:dyDescent="0.4">
      <c r="A7" s="132"/>
      <c r="B7" s="21" t="s">
        <v>133</v>
      </c>
      <c r="C7" s="22" t="s">
        <v>114</v>
      </c>
      <c r="D7" s="17" t="s">
        <v>9</v>
      </c>
      <c r="E7" s="23">
        <v>10</v>
      </c>
      <c r="F7" s="24">
        <v>59900000</v>
      </c>
      <c r="G7" s="25">
        <v>0</v>
      </c>
      <c r="H7" s="26">
        <v>0</v>
      </c>
      <c r="I7" s="128"/>
    </row>
    <row r="8" spans="1:9" s="3" customFormat="1" ht="21" x14ac:dyDescent="0.4">
      <c r="A8" s="151" t="s">
        <v>6</v>
      </c>
      <c r="B8" s="152"/>
      <c r="C8" s="152"/>
      <c r="D8" s="153"/>
      <c r="E8" s="27">
        <f>SUM(E5:E7)</f>
        <v>14</v>
      </c>
      <c r="F8" s="28">
        <f>SUM(F5:F7)</f>
        <v>76534200</v>
      </c>
      <c r="G8" s="29">
        <v>0</v>
      </c>
      <c r="H8" s="30">
        <v>0</v>
      </c>
      <c r="I8" s="128"/>
    </row>
    <row r="9" spans="1:9" ht="37.5" customHeight="1" x14ac:dyDescent="0.35">
      <c r="A9" s="157" t="s">
        <v>107</v>
      </c>
      <c r="B9" s="146" t="s">
        <v>116</v>
      </c>
      <c r="C9" s="154" t="s">
        <v>108</v>
      </c>
      <c r="D9" s="31" t="s">
        <v>16</v>
      </c>
      <c r="E9" s="32">
        <v>9</v>
      </c>
      <c r="F9" s="33">
        <v>2292008</v>
      </c>
      <c r="G9" s="33">
        <v>1450536.68</v>
      </c>
      <c r="H9" s="34">
        <f>SUM(G9/F9*100)</f>
        <v>63.286719767121227</v>
      </c>
      <c r="I9" s="8"/>
    </row>
    <row r="10" spans="1:9" ht="18" x14ac:dyDescent="0.35">
      <c r="A10" s="158"/>
      <c r="B10" s="147"/>
      <c r="C10" s="155"/>
      <c r="D10" s="35" t="s">
        <v>17</v>
      </c>
      <c r="E10" s="32">
        <v>16</v>
      </c>
      <c r="F10" s="33">
        <v>4133190</v>
      </c>
      <c r="G10" s="33">
        <v>1941503</v>
      </c>
      <c r="H10" s="34">
        <f>SUM(G10/F10*100)</f>
        <v>46.973475693108711</v>
      </c>
      <c r="I10" s="8"/>
    </row>
    <row r="11" spans="1:9" ht="18" x14ac:dyDescent="0.35">
      <c r="A11" s="158"/>
      <c r="B11" s="147"/>
      <c r="C11" s="155"/>
      <c r="D11" s="36" t="s">
        <v>18</v>
      </c>
      <c r="E11" s="32">
        <v>9</v>
      </c>
      <c r="F11" s="33">
        <v>777200</v>
      </c>
      <c r="G11" s="33">
        <v>210109</v>
      </c>
      <c r="H11" s="34">
        <f t="shared" ref="H11" si="0">SUM(G11/F11*100)</f>
        <v>27.034096757591353</v>
      </c>
      <c r="I11" s="8"/>
    </row>
    <row r="12" spans="1:9" ht="36" x14ac:dyDescent="0.35">
      <c r="A12" s="158"/>
      <c r="B12" s="147"/>
      <c r="C12" s="155"/>
      <c r="D12" s="31" t="s">
        <v>21</v>
      </c>
      <c r="E12" s="32">
        <v>9</v>
      </c>
      <c r="F12" s="33">
        <v>835700</v>
      </c>
      <c r="G12" s="33">
        <v>730323.7</v>
      </c>
      <c r="H12" s="34">
        <f t="shared" ref="H12:H19" si="1">SUM(G12/F12*100)</f>
        <v>87.39065454110326</v>
      </c>
      <c r="I12" s="8"/>
    </row>
    <row r="13" spans="1:9" ht="36" x14ac:dyDescent="0.35">
      <c r="A13" s="158"/>
      <c r="B13" s="147"/>
      <c r="C13" s="155"/>
      <c r="D13" s="35" t="s">
        <v>12</v>
      </c>
      <c r="E13" s="32">
        <v>11</v>
      </c>
      <c r="F13" s="33">
        <v>1736900</v>
      </c>
      <c r="G13" s="33">
        <v>1142414.5</v>
      </c>
      <c r="H13" s="34">
        <f t="shared" si="1"/>
        <v>65.773187863434856</v>
      </c>
      <c r="I13" s="8"/>
    </row>
    <row r="14" spans="1:9" ht="24" customHeight="1" x14ac:dyDescent="0.35">
      <c r="A14" s="158"/>
      <c r="B14" s="147"/>
      <c r="C14" s="155"/>
      <c r="D14" s="35" t="s">
        <v>8</v>
      </c>
      <c r="E14" s="32">
        <v>2</v>
      </c>
      <c r="F14" s="33">
        <v>618400</v>
      </c>
      <c r="G14" s="33">
        <v>484980</v>
      </c>
      <c r="H14" s="34">
        <f t="shared" si="1"/>
        <v>78.424967658473477</v>
      </c>
      <c r="I14" s="8"/>
    </row>
    <row r="15" spans="1:9" ht="25.5" customHeight="1" x14ac:dyDescent="0.35">
      <c r="A15" s="158"/>
      <c r="B15" s="147"/>
      <c r="C15" s="155"/>
      <c r="D15" s="35" t="s">
        <v>13</v>
      </c>
      <c r="E15" s="32">
        <v>5</v>
      </c>
      <c r="F15" s="33">
        <v>150000</v>
      </c>
      <c r="G15" s="33">
        <v>137960</v>
      </c>
      <c r="H15" s="34">
        <f t="shared" si="1"/>
        <v>91.973333333333329</v>
      </c>
      <c r="I15" s="8"/>
    </row>
    <row r="16" spans="1:9" ht="31.5" customHeight="1" x14ac:dyDescent="0.35">
      <c r="A16" s="158"/>
      <c r="B16" s="147"/>
      <c r="C16" s="155"/>
      <c r="D16" s="35" t="s">
        <v>11</v>
      </c>
      <c r="E16" s="32">
        <v>8</v>
      </c>
      <c r="F16" s="33">
        <v>1724175</v>
      </c>
      <c r="G16" s="33">
        <v>528555.85</v>
      </c>
      <c r="H16" s="34">
        <f t="shared" si="1"/>
        <v>30.65558020502559</v>
      </c>
      <c r="I16" s="8"/>
    </row>
    <row r="17" spans="1:9" ht="23.25" customHeight="1" x14ac:dyDescent="0.35">
      <c r="A17" s="158"/>
      <c r="B17" s="147"/>
      <c r="C17" s="155"/>
      <c r="D17" s="35" t="s">
        <v>15</v>
      </c>
      <c r="E17" s="32">
        <v>16</v>
      </c>
      <c r="F17" s="33">
        <v>5212150</v>
      </c>
      <c r="G17" s="33">
        <v>792246</v>
      </c>
      <c r="H17" s="34">
        <f t="shared" si="1"/>
        <v>15.199984651247567</v>
      </c>
      <c r="I17" s="8"/>
    </row>
    <row r="18" spans="1:9" ht="36" x14ac:dyDescent="0.35">
      <c r="A18" s="158"/>
      <c r="B18" s="147"/>
      <c r="C18" s="155"/>
      <c r="D18" s="35" t="s">
        <v>14</v>
      </c>
      <c r="E18" s="32">
        <v>9</v>
      </c>
      <c r="F18" s="33">
        <v>1754630</v>
      </c>
      <c r="G18" s="33">
        <v>534539</v>
      </c>
      <c r="H18" s="34">
        <f t="shared" si="1"/>
        <v>30.464485390082242</v>
      </c>
      <c r="I18" s="8"/>
    </row>
    <row r="19" spans="1:9" ht="36" x14ac:dyDescent="0.35">
      <c r="A19" s="159"/>
      <c r="B19" s="148"/>
      <c r="C19" s="156"/>
      <c r="D19" s="35" t="s">
        <v>117</v>
      </c>
      <c r="E19" s="32">
        <v>24</v>
      </c>
      <c r="F19" s="33">
        <v>14272928</v>
      </c>
      <c r="G19" s="33">
        <v>4476623.38</v>
      </c>
      <c r="H19" s="34">
        <f t="shared" si="1"/>
        <v>31.364436084873404</v>
      </c>
      <c r="I19" s="8"/>
    </row>
    <row r="20" spans="1:9" ht="18" x14ac:dyDescent="0.25">
      <c r="A20" s="157" t="s">
        <v>107</v>
      </c>
      <c r="B20" s="146" t="s">
        <v>116</v>
      </c>
      <c r="C20" s="154" t="s">
        <v>112</v>
      </c>
      <c r="D20" s="37" t="s">
        <v>18</v>
      </c>
      <c r="E20" s="38">
        <v>1</v>
      </c>
      <c r="F20" s="39">
        <v>26900</v>
      </c>
      <c r="G20" s="39">
        <v>0</v>
      </c>
      <c r="H20" s="40">
        <f t="shared" ref="H20:H34" si="2">SUM(G20/F20*100)</f>
        <v>0</v>
      </c>
    </row>
    <row r="21" spans="1:9" ht="18" x14ac:dyDescent="0.35">
      <c r="A21" s="158"/>
      <c r="B21" s="147"/>
      <c r="C21" s="155"/>
      <c r="D21" s="41" t="s">
        <v>15</v>
      </c>
      <c r="E21" s="32">
        <v>2</v>
      </c>
      <c r="F21" s="33">
        <v>143550</v>
      </c>
      <c r="G21" s="33">
        <v>75000</v>
      </c>
      <c r="H21" s="34">
        <f t="shared" ref="H21:H27" si="3">SUM(G21/F21*100)</f>
        <v>52.246603970741901</v>
      </c>
    </row>
    <row r="22" spans="1:9" ht="18" x14ac:dyDescent="0.35">
      <c r="A22" s="158"/>
      <c r="B22" s="147"/>
      <c r="C22" s="156"/>
      <c r="D22" s="41" t="s">
        <v>19</v>
      </c>
      <c r="E22" s="32">
        <v>1</v>
      </c>
      <c r="F22" s="33">
        <v>25100</v>
      </c>
      <c r="G22" s="33">
        <v>1320</v>
      </c>
      <c r="H22" s="34">
        <f t="shared" si="3"/>
        <v>5.2589641434262955</v>
      </c>
    </row>
    <row r="23" spans="1:9" ht="36" x14ac:dyDescent="0.25">
      <c r="A23" s="158"/>
      <c r="B23" s="147"/>
      <c r="C23" s="154" t="s">
        <v>113</v>
      </c>
      <c r="D23" s="35" t="s">
        <v>21</v>
      </c>
      <c r="E23" s="38">
        <v>1</v>
      </c>
      <c r="F23" s="39">
        <v>91200</v>
      </c>
      <c r="G23" s="39">
        <v>90927</v>
      </c>
      <c r="H23" s="40">
        <f t="shared" si="3"/>
        <v>99.70065789473685</v>
      </c>
    </row>
    <row r="24" spans="1:9" ht="35.25" customHeight="1" x14ac:dyDescent="0.25">
      <c r="A24" s="158"/>
      <c r="B24" s="147"/>
      <c r="C24" s="155"/>
      <c r="D24" s="35" t="s">
        <v>16</v>
      </c>
      <c r="E24" s="38">
        <v>2</v>
      </c>
      <c r="F24" s="39">
        <v>70000</v>
      </c>
      <c r="G24" s="39">
        <v>40000</v>
      </c>
      <c r="H24" s="40">
        <f t="shared" si="3"/>
        <v>57.142857142857139</v>
      </c>
    </row>
    <row r="25" spans="1:9" ht="36" x14ac:dyDescent="0.35">
      <c r="A25" s="158"/>
      <c r="B25" s="147"/>
      <c r="C25" s="155"/>
      <c r="D25" s="41" t="s">
        <v>14</v>
      </c>
      <c r="E25" s="32">
        <v>5</v>
      </c>
      <c r="F25" s="33">
        <v>1390470</v>
      </c>
      <c r="G25" s="33">
        <v>288366</v>
      </c>
      <c r="H25" s="34">
        <f t="shared" si="3"/>
        <v>20.73874301495178</v>
      </c>
    </row>
    <row r="26" spans="1:9" ht="18" x14ac:dyDescent="0.35">
      <c r="A26" s="158"/>
      <c r="B26" s="147"/>
      <c r="C26" s="155"/>
      <c r="D26" s="41" t="s">
        <v>15</v>
      </c>
      <c r="E26" s="32">
        <v>1</v>
      </c>
      <c r="F26" s="33">
        <v>99000</v>
      </c>
      <c r="G26" s="33">
        <v>30000</v>
      </c>
      <c r="H26" s="34">
        <f t="shared" si="3"/>
        <v>30.303030303030305</v>
      </c>
    </row>
    <row r="27" spans="1:9" ht="18" x14ac:dyDescent="0.35">
      <c r="A27" s="158"/>
      <c r="B27" s="148"/>
      <c r="C27" s="156"/>
      <c r="D27" s="41" t="s">
        <v>19</v>
      </c>
      <c r="E27" s="32">
        <v>5</v>
      </c>
      <c r="F27" s="33">
        <v>8148800</v>
      </c>
      <c r="G27" s="33">
        <v>3847914.14</v>
      </c>
      <c r="H27" s="34">
        <f t="shared" si="3"/>
        <v>47.220623159238173</v>
      </c>
    </row>
    <row r="28" spans="1:9" ht="54" x14ac:dyDescent="0.35">
      <c r="A28" s="158"/>
      <c r="B28" s="42" t="s">
        <v>110</v>
      </c>
      <c r="C28" s="43" t="s">
        <v>108</v>
      </c>
      <c r="D28" s="35" t="s">
        <v>8</v>
      </c>
      <c r="E28" s="32">
        <v>9</v>
      </c>
      <c r="F28" s="33">
        <v>8564623</v>
      </c>
      <c r="G28" s="33">
        <v>4439101.55</v>
      </c>
      <c r="H28" s="34">
        <f t="shared" si="2"/>
        <v>51.830670772081852</v>
      </c>
    </row>
    <row r="29" spans="1:9" ht="57.75" customHeight="1" x14ac:dyDescent="0.35">
      <c r="A29" s="158"/>
      <c r="B29" s="42" t="s">
        <v>111</v>
      </c>
      <c r="C29" s="31" t="s">
        <v>108</v>
      </c>
      <c r="D29" s="35" t="s">
        <v>11</v>
      </c>
      <c r="E29" s="32">
        <v>2</v>
      </c>
      <c r="F29" s="33">
        <v>359733</v>
      </c>
      <c r="G29" s="33">
        <v>256268.47</v>
      </c>
      <c r="H29" s="34">
        <f t="shared" si="2"/>
        <v>71.238521347777379</v>
      </c>
      <c r="I29" s="8"/>
    </row>
    <row r="30" spans="1:9" ht="54" customHeight="1" x14ac:dyDescent="0.35">
      <c r="A30" s="158"/>
      <c r="B30" s="154" t="s">
        <v>60</v>
      </c>
      <c r="C30" s="160" t="s">
        <v>109</v>
      </c>
      <c r="D30" s="44" t="s">
        <v>13</v>
      </c>
      <c r="E30" s="32">
        <v>17</v>
      </c>
      <c r="F30" s="33">
        <v>31547575</v>
      </c>
      <c r="G30" s="33">
        <v>389296</v>
      </c>
      <c r="H30" s="34">
        <f>SUM(G30/F30*100)</f>
        <v>1.2339965908631645</v>
      </c>
      <c r="I30" s="8"/>
    </row>
    <row r="31" spans="1:9" ht="18" x14ac:dyDescent="0.35">
      <c r="A31" s="158"/>
      <c r="B31" s="155"/>
      <c r="C31" s="161"/>
      <c r="D31" s="44" t="s">
        <v>9</v>
      </c>
      <c r="E31" s="32">
        <v>41</v>
      </c>
      <c r="F31" s="33">
        <v>293420000</v>
      </c>
      <c r="G31" s="33">
        <v>19548973.120000001</v>
      </c>
      <c r="H31" s="34">
        <f>SUM(G31/F31*100)</f>
        <v>6.6624542021675417</v>
      </c>
      <c r="I31" s="8"/>
    </row>
    <row r="32" spans="1:9" ht="37.5" customHeight="1" x14ac:dyDescent="0.35">
      <c r="A32" s="158"/>
      <c r="B32" s="155"/>
      <c r="C32" s="131" t="s">
        <v>113</v>
      </c>
      <c r="D32" s="44" t="s">
        <v>8</v>
      </c>
      <c r="E32" s="32">
        <v>2</v>
      </c>
      <c r="F32" s="33">
        <v>74400</v>
      </c>
      <c r="G32" s="33">
        <v>41350</v>
      </c>
      <c r="H32" s="34">
        <f t="shared" si="2"/>
        <v>55.577956989247312</v>
      </c>
    </row>
    <row r="33" spans="1:8" ht="18" x14ac:dyDescent="0.35">
      <c r="A33" s="149" t="s">
        <v>6</v>
      </c>
      <c r="B33" s="149"/>
      <c r="C33" s="149"/>
      <c r="D33" s="149"/>
      <c r="E33" s="45">
        <f>SUM(E9:E32)</f>
        <v>207</v>
      </c>
      <c r="F33" s="46">
        <f>SUM(F9:F32)</f>
        <v>377468632</v>
      </c>
      <c r="G33" s="46">
        <f>SUM(G9:G32)</f>
        <v>41478307.390000001</v>
      </c>
      <c r="H33" s="47">
        <f t="shared" si="2"/>
        <v>10.988544179215401</v>
      </c>
    </row>
    <row r="34" spans="1:8" ht="21" customHeight="1" x14ac:dyDescent="0.35">
      <c r="A34" s="150" t="s">
        <v>118</v>
      </c>
      <c r="B34" s="150"/>
      <c r="C34" s="150"/>
      <c r="D34" s="150"/>
      <c r="E34" s="124">
        <v>221</v>
      </c>
      <c r="F34" s="125">
        <v>454047032</v>
      </c>
      <c r="G34" s="125">
        <v>41478307.390000001</v>
      </c>
      <c r="H34" s="126">
        <f t="shared" si="2"/>
        <v>9.1352446920080297</v>
      </c>
    </row>
    <row r="35" spans="1:8" x14ac:dyDescent="0.25">
      <c r="E35" s="9"/>
    </row>
    <row r="36" spans="1:8" x14ac:dyDescent="0.25">
      <c r="E36" s="9"/>
    </row>
    <row r="37" spans="1:8" x14ac:dyDescent="0.25">
      <c r="E37" s="9"/>
    </row>
    <row r="38" spans="1:8" x14ac:dyDescent="0.25">
      <c r="C38" s="12"/>
      <c r="D38" s="8"/>
      <c r="E38" s="9"/>
      <c r="F38" s="8"/>
    </row>
    <row r="39" spans="1:8" x14ac:dyDescent="0.25">
      <c r="C39" s="12"/>
      <c r="D39" s="8"/>
      <c r="E39" s="9"/>
      <c r="F39" s="8"/>
    </row>
    <row r="40" spans="1:8" x14ac:dyDescent="0.25">
      <c r="C40" s="12"/>
      <c r="D40" s="8"/>
      <c r="E40" s="9"/>
      <c r="F40" s="8"/>
    </row>
    <row r="41" spans="1:8" x14ac:dyDescent="0.25">
      <c r="C41" s="12"/>
      <c r="D41" s="8"/>
      <c r="E41" s="130"/>
      <c r="F41" s="8"/>
    </row>
    <row r="42" spans="1:8" x14ac:dyDescent="0.25">
      <c r="C42" s="12"/>
      <c r="D42" s="8"/>
      <c r="E42" s="130"/>
      <c r="F42" s="8"/>
    </row>
    <row r="43" spans="1:8" x14ac:dyDescent="0.25">
      <c r="C43" s="12"/>
      <c r="D43" s="8"/>
      <c r="E43" s="130"/>
    </row>
    <row r="44" spans="1:8" x14ac:dyDescent="0.25">
      <c r="C44" s="12"/>
      <c r="D44" s="8"/>
      <c r="E44" s="130"/>
    </row>
    <row r="45" spans="1:8" x14ac:dyDescent="0.25">
      <c r="E45" s="9"/>
    </row>
    <row r="46" spans="1:8" x14ac:dyDescent="0.25">
      <c r="D46" s="8"/>
      <c r="E46" s="9"/>
    </row>
    <row r="47" spans="1:8" x14ac:dyDescent="0.25">
      <c r="D47" s="8"/>
      <c r="E47" s="9"/>
    </row>
    <row r="48" spans="1:8" x14ac:dyDescent="0.25">
      <c r="E48" s="9"/>
    </row>
    <row r="49" spans="5:5" x14ac:dyDescent="0.25">
      <c r="E49" s="9"/>
    </row>
    <row r="50" spans="5:5" x14ac:dyDescent="0.25">
      <c r="E50" s="9"/>
    </row>
    <row r="51" spans="5:5" x14ac:dyDescent="0.25">
      <c r="E51" s="9"/>
    </row>
    <row r="52" spans="5:5" x14ac:dyDescent="0.25">
      <c r="E52" s="9"/>
    </row>
    <row r="53" spans="5:5" x14ac:dyDescent="0.25">
      <c r="E53" s="9"/>
    </row>
    <row r="54" spans="5:5" x14ac:dyDescent="0.25">
      <c r="E54" s="9"/>
    </row>
    <row r="55" spans="5:5" x14ac:dyDescent="0.25">
      <c r="E55" s="9"/>
    </row>
    <row r="56" spans="5:5" x14ac:dyDescent="0.25">
      <c r="E56" s="9"/>
    </row>
    <row r="57" spans="5:5" x14ac:dyDescent="0.25">
      <c r="E57" s="9"/>
    </row>
    <row r="58" spans="5:5" x14ac:dyDescent="0.25">
      <c r="E58" s="9"/>
    </row>
    <row r="59" spans="5:5" x14ac:dyDescent="0.25">
      <c r="E59" s="9"/>
    </row>
    <row r="60" spans="5:5" x14ac:dyDescent="0.25">
      <c r="E60" s="9"/>
    </row>
    <row r="61" spans="5:5" x14ac:dyDescent="0.25">
      <c r="E61" s="9"/>
    </row>
    <row r="62" spans="5:5" x14ac:dyDescent="0.25">
      <c r="E62" s="9"/>
    </row>
    <row r="63" spans="5:5" x14ac:dyDescent="0.25">
      <c r="E63" s="9"/>
    </row>
    <row r="64" spans="5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</sheetData>
  <mergeCells count="21">
    <mergeCell ref="B20:B27"/>
    <mergeCell ref="A33:D33"/>
    <mergeCell ref="A34:D34"/>
    <mergeCell ref="A8:D8"/>
    <mergeCell ref="C9:C19"/>
    <mergeCell ref="B9:B19"/>
    <mergeCell ref="C20:C22"/>
    <mergeCell ref="C23:C27"/>
    <mergeCell ref="A9:A19"/>
    <mergeCell ref="B30:B32"/>
    <mergeCell ref="A20:A32"/>
    <mergeCell ref="C30:C31"/>
    <mergeCell ref="A5:A7"/>
    <mergeCell ref="B5:B6"/>
    <mergeCell ref="C5:C6"/>
    <mergeCell ref="A1:H1"/>
    <mergeCell ref="A2:A4"/>
    <mergeCell ref="B2:B4"/>
    <mergeCell ref="D2:D4"/>
    <mergeCell ref="E2:F3"/>
    <mergeCell ref="G2:H3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opLeftCell="C79" zoomScaleNormal="100" workbookViewId="0">
      <selection activeCell="C87" sqref="A87:XFD108"/>
    </sheetView>
  </sheetViews>
  <sheetFormatPr defaultRowHeight="13.8" x14ac:dyDescent="0.25"/>
  <cols>
    <col min="1" max="1" width="5" customWidth="1"/>
    <col min="2" max="2" width="14.59765625" customWidth="1"/>
    <col min="3" max="3" width="8.59765625" customWidth="1"/>
    <col min="4" max="4" width="13.8984375" customWidth="1"/>
    <col min="5" max="5" width="25.09765625" customWidth="1"/>
    <col min="6" max="6" width="24" customWidth="1"/>
    <col min="7" max="7" width="7" style="7" customWidth="1"/>
    <col min="8" max="8" width="15.3984375" customWidth="1"/>
    <col min="9" max="9" width="14.69921875" customWidth="1"/>
    <col min="10" max="10" width="7.3984375" customWidth="1"/>
    <col min="12" max="13" width="14" bestFit="1" customWidth="1"/>
  </cols>
  <sheetData>
    <row r="1" spans="1:11" s="3" customFormat="1" ht="36.75" customHeight="1" x14ac:dyDescent="0.4">
      <c r="A1" s="134" t="s">
        <v>101</v>
      </c>
      <c r="B1" s="134"/>
      <c r="C1" s="134"/>
      <c r="D1" s="134"/>
      <c r="E1" s="134"/>
      <c r="F1" s="134"/>
      <c r="G1" s="134"/>
      <c r="H1" s="134"/>
      <c r="I1" s="134"/>
      <c r="J1" s="177"/>
    </row>
    <row r="2" spans="1:11" s="3" customFormat="1" ht="10.5" customHeight="1" x14ac:dyDescent="0.4">
      <c r="A2" s="139" t="s">
        <v>24</v>
      </c>
      <c r="B2" s="139" t="s">
        <v>7</v>
      </c>
      <c r="C2" s="139" t="s">
        <v>25</v>
      </c>
      <c r="D2" s="144" t="s">
        <v>26</v>
      </c>
      <c r="E2" s="173" t="s">
        <v>58</v>
      </c>
      <c r="F2" s="175" t="s">
        <v>2</v>
      </c>
      <c r="G2" s="137" t="s">
        <v>27</v>
      </c>
      <c r="H2" s="141"/>
      <c r="I2" s="144" t="s">
        <v>3</v>
      </c>
      <c r="J2" s="141"/>
    </row>
    <row r="3" spans="1:11" s="3" customFormat="1" ht="11.25" customHeight="1" x14ac:dyDescent="0.4">
      <c r="A3" s="140"/>
      <c r="B3" s="140"/>
      <c r="C3" s="140"/>
      <c r="D3" s="179"/>
      <c r="E3" s="173"/>
      <c r="F3" s="175"/>
      <c r="G3" s="142"/>
      <c r="H3" s="143"/>
      <c r="I3" s="145"/>
      <c r="J3" s="143"/>
    </row>
    <row r="4" spans="1:11" s="3" customFormat="1" ht="36" x14ac:dyDescent="0.4">
      <c r="A4" s="140"/>
      <c r="B4" s="140"/>
      <c r="C4" s="140"/>
      <c r="D4" s="179"/>
      <c r="E4" s="174"/>
      <c r="F4" s="176"/>
      <c r="G4" s="15" t="s">
        <v>22</v>
      </c>
      <c r="H4" s="16" t="s">
        <v>3</v>
      </c>
      <c r="I4" s="16" t="s">
        <v>28</v>
      </c>
      <c r="J4" s="16" t="s">
        <v>4</v>
      </c>
    </row>
    <row r="5" spans="1:11" s="3" customFormat="1" ht="64.5" customHeight="1" x14ac:dyDescent="0.4">
      <c r="A5" s="170" t="s">
        <v>130</v>
      </c>
      <c r="B5" s="171" t="s">
        <v>35</v>
      </c>
      <c r="C5" s="48" t="s">
        <v>102</v>
      </c>
      <c r="D5" s="49" t="s">
        <v>134</v>
      </c>
      <c r="E5" s="50" t="s">
        <v>69</v>
      </c>
      <c r="F5" s="50" t="s">
        <v>103</v>
      </c>
      <c r="G5" s="51">
        <v>3</v>
      </c>
      <c r="H5" s="52">
        <v>14849600</v>
      </c>
      <c r="I5" s="53">
        <v>0</v>
      </c>
      <c r="J5" s="48" t="s">
        <v>104</v>
      </c>
    </row>
    <row r="6" spans="1:11" s="3" customFormat="1" ht="21" x14ac:dyDescent="0.4">
      <c r="A6" s="170"/>
      <c r="B6" s="171"/>
      <c r="C6" s="136" t="s">
        <v>6</v>
      </c>
      <c r="D6" s="136"/>
      <c r="E6" s="136"/>
      <c r="F6" s="136"/>
      <c r="G6" s="54">
        <f>SUM(G5)</f>
        <v>3</v>
      </c>
      <c r="H6" s="55">
        <v>14849600</v>
      </c>
      <c r="I6" s="56" t="s">
        <v>104</v>
      </c>
      <c r="J6" s="56" t="s">
        <v>104</v>
      </c>
    </row>
    <row r="7" spans="1:11" s="5" customFormat="1" ht="62.4" x14ac:dyDescent="0.4">
      <c r="A7" s="170"/>
      <c r="B7" s="171"/>
      <c r="C7" s="169" t="s">
        <v>29</v>
      </c>
      <c r="D7" s="171" t="s">
        <v>62</v>
      </c>
      <c r="E7" s="57" t="s">
        <v>71</v>
      </c>
      <c r="F7" s="58" t="s">
        <v>23</v>
      </c>
      <c r="G7" s="59">
        <v>9</v>
      </c>
      <c r="H7" s="60">
        <v>3543460</v>
      </c>
      <c r="I7" s="60">
        <v>471810</v>
      </c>
      <c r="J7" s="61">
        <f>I7/H7*100</f>
        <v>13.314952052513645</v>
      </c>
    </row>
    <row r="8" spans="1:11" s="5" customFormat="1" ht="32.4" x14ac:dyDescent="0.4">
      <c r="A8" s="170"/>
      <c r="B8" s="171"/>
      <c r="C8" s="169"/>
      <c r="D8" s="171"/>
      <c r="E8" s="57" t="s">
        <v>70</v>
      </c>
      <c r="F8" s="62" t="s">
        <v>40</v>
      </c>
      <c r="G8" s="59">
        <v>3</v>
      </c>
      <c r="H8" s="63">
        <v>746740</v>
      </c>
      <c r="I8" s="63">
        <v>69840</v>
      </c>
      <c r="J8" s="61">
        <f t="shared" ref="J8:J13" si="0">I8/H8*100</f>
        <v>9.3526528644508122</v>
      </c>
    </row>
    <row r="9" spans="1:11" s="5" customFormat="1" ht="93.6" x14ac:dyDescent="0.4">
      <c r="A9" s="170"/>
      <c r="B9" s="171"/>
      <c r="C9" s="169"/>
      <c r="D9" s="171"/>
      <c r="E9" s="57" t="s">
        <v>72</v>
      </c>
      <c r="F9" s="64" t="s">
        <v>41</v>
      </c>
      <c r="G9" s="59">
        <v>3</v>
      </c>
      <c r="H9" s="63">
        <v>263200</v>
      </c>
      <c r="I9" s="63">
        <v>90000</v>
      </c>
      <c r="J9" s="61">
        <f t="shared" si="0"/>
        <v>34.194528875379937</v>
      </c>
    </row>
    <row r="10" spans="1:11" s="5" customFormat="1" ht="48" x14ac:dyDescent="0.4">
      <c r="A10" s="170"/>
      <c r="B10" s="171"/>
      <c r="C10" s="169"/>
      <c r="D10" s="171"/>
      <c r="E10" s="57" t="s">
        <v>70</v>
      </c>
      <c r="F10" s="62" t="s">
        <v>73</v>
      </c>
      <c r="G10" s="59">
        <v>2</v>
      </c>
      <c r="H10" s="63">
        <v>403300</v>
      </c>
      <c r="I10" s="63">
        <v>155000</v>
      </c>
      <c r="J10" s="61">
        <f t="shared" si="0"/>
        <v>38.432928341185224</v>
      </c>
    </row>
    <row r="11" spans="1:11" s="5" customFormat="1" ht="32.4" x14ac:dyDescent="0.4">
      <c r="A11" s="170"/>
      <c r="B11" s="171"/>
      <c r="C11" s="169"/>
      <c r="D11" s="171"/>
      <c r="E11" s="57" t="s">
        <v>69</v>
      </c>
      <c r="F11" s="62" t="s">
        <v>74</v>
      </c>
      <c r="G11" s="59">
        <v>1</v>
      </c>
      <c r="H11" s="63">
        <v>402000</v>
      </c>
      <c r="I11" s="63">
        <v>110596</v>
      </c>
      <c r="J11" s="61">
        <f t="shared" si="0"/>
        <v>27.511442786069651</v>
      </c>
    </row>
    <row r="12" spans="1:11" s="5" customFormat="1" ht="32.4" x14ac:dyDescent="0.4">
      <c r="A12" s="170"/>
      <c r="B12" s="171"/>
      <c r="C12" s="169"/>
      <c r="D12" s="171"/>
      <c r="E12" s="57" t="s">
        <v>69</v>
      </c>
      <c r="F12" s="62" t="s">
        <v>55</v>
      </c>
      <c r="G12" s="59">
        <v>1</v>
      </c>
      <c r="H12" s="63">
        <v>42200</v>
      </c>
      <c r="I12" s="63">
        <v>0</v>
      </c>
      <c r="J12" s="61">
        <f t="shared" si="0"/>
        <v>0</v>
      </c>
    </row>
    <row r="13" spans="1:11" s="5" customFormat="1" ht="21" x14ac:dyDescent="0.4">
      <c r="A13" s="170"/>
      <c r="B13" s="171"/>
      <c r="C13" s="136" t="s">
        <v>105</v>
      </c>
      <c r="D13" s="136"/>
      <c r="E13" s="136"/>
      <c r="F13" s="136"/>
      <c r="G13" s="65">
        <f>SUM(G7:G12)</f>
        <v>19</v>
      </c>
      <c r="H13" s="66">
        <f>SUM(H7:H12)</f>
        <v>5400900</v>
      </c>
      <c r="I13" s="66">
        <f>SUM(I7:I12)</f>
        <v>897246</v>
      </c>
      <c r="J13" s="67">
        <f t="shared" si="0"/>
        <v>16.612897850358273</v>
      </c>
    </row>
    <row r="14" spans="1:11" s="5" customFormat="1" ht="84.75" customHeight="1" x14ac:dyDescent="0.4">
      <c r="A14" s="170" t="s">
        <v>42</v>
      </c>
      <c r="B14" s="171" t="s">
        <v>9</v>
      </c>
      <c r="C14" s="48" t="s">
        <v>102</v>
      </c>
      <c r="D14" s="49" t="s">
        <v>135</v>
      </c>
      <c r="E14" s="68" t="s">
        <v>87</v>
      </c>
      <c r="F14" s="68" t="s">
        <v>106</v>
      </c>
      <c r="G14" s="18">
        <v>10</v>
      </c>
      <c r="H14" s="19">
        <v>59900000</v>
      </c>
      <c r="I14" s="19">
        <v>0</v>
      </c>
      <c r="J14" s="69">
        <v>0</v>
      </c>
      <c r="K14" s="11"/>
    </row>
    <row r="15" spans="1:11" s="5" customFormat="1" ht="21" x14ac:dyDescent="0.4">
      <c r="A15" s="170"/>
      <c r="B15" s="171"/>
      <c r="C15" s="136" t="s">
        <v>6</v>
      </c>
      <c r="D15" s="136"/>
      <c r="E15" s="136"/>
      <c r="F15" s="136"/>
      <c r="G15" s="65">
        <f>SUM(G14)</f>
        <v>10</v>
      </c>
      <c r="H15" s="66">
        <v>59900000</v>
      </c>
      <c r="I15" s="66">
        <v>0</v>
      </c>
      <c r="J15" s="67">
        <v>0</v>
      </c>
    </row>
    <row r="16" spans="1:11" s="5" customFormat="1" ht="44.25" customHeight="1" x14ac:dyDescent="0.4">
      <c r="A16" s="170"/>
      <c r="B16" s="171"/>
      <c r="C16" s="169" t="s">
        <v>29</v>
      </c>
      <c r="D16" s="178" t="s">
        <v>136</v>
      </c>
      <c r="E16" s="167" t="s">
        <v>67</v>
      </c>
      <c r="F16" s="58" t="s">
        <v>41</v>
      </c>
      <c r="G16" s="70">
        <v>25</v>
      </c>
      <c r="H16" s="63">
        <v>46800000</v>
      </c>
      <c r="I16" s="63">
        <v>1387955</v>
      </c>
      <c r="J16" s="71">
        <f>SUM(I16/H16*100)</f>
        <v>2.9657158119658118</v>
      </c>
    </row>
    <row r="17" spans="1:11" s="5" customFormat="1" ht="37.5" customHeight="1" x14ac:dyDescent="0.4">
      <c r="A17" s="170"/>
      <c r="B17" s="171"/>
      <c r="C17" s="169"/>
      <c r="D17" s="178"/>
      <c r="E17" s="167"/>
      <c r="F17" s="58" t="s">
        <v>44</v>
      </c>
      <c r="G17" s="70">
        <v>3</v>
      </c>
      <c r="H17" s="63">
        <v>69588000</v>
      </c>
      <c r="I17" s="63">
        <v>7684995.0700000003</v>
      </c>
      <c r="J17" s="71">
        <f t="shared" ref="J17:J20" si="1">SUM(I17/H17*100)</f>
        <v>11.043563646030925</v>
      </c>
    </row>
    <row r="18" spans="1:11" s="5" customFormat="1" ht="24.75" customHeight="1" x14ac:dyDescent="0.4">
      <c r="A18" s="170"/>
      <c r="B18" s="171"/>
      <c r="C18" s="169"/>
      <c r="D18" s="178"/>
      <c r="E18" s="167"/>
      <c r="F18" s="58" t="s">
        <v>52</v>
      </c>
      <c r="G18" s="70">
        <v>6</v>
      </c>
      <c r="H18" s="63">
        <v>154170000</v>
      </c>
      <c r="I18" s="60">
        <v>10476023.050000001</v>
      </c>
      <c r="J18" s="71">
        <f t="shared" si="1"/>
        <v>6.7951112732697672</v>
      </c>
    </row>
    <row r="19" spans="1:11" s="5" customFormat="1" ht="52.5" customHeight="1" x14ac:dyDescent="0.4">
      <c r="A19" s="170"/>
      <c r="B19" s="171"/>
      <c r="C19" s="169"/>
      <c r="D19" s="178"/>
      <c r="E19" s="167"/>
      <c r="F19" s="64" t="s">
        <v>68</v>
      </c>
      <c r="G19" s="70">
        <v>7</v>
      </c>
      <c r="H19" s="63">
        <v>4700000</v>
      </c>
      <c r="I19" s="63">
        <v>0</v>
      </c>
      <c r="J19" s="71">
        <f t="shared" si="1"/>
        <v>0</v>
      </c>
    </row>
    <row r="20" spans="1:11" s="5" customFormat="1" ht="21" x14ac:dyDescent="0.4">
      <c r="A20" s="170"/>
      <c r="B20" s="171"/>
      <c r="C20" s="136" t="s">
        <v>105</v>
      </c>
      <c r="D20" s="136"/>
      <c r="E20" s="136"/>
      <c r="F20" s="136"/>
      <c r="G20" s="72">
        <f>SUM(G16:G19)</f>
        <v>41</v>
      </c>
      <c r="H20" s="66">
        <f>SUM(H16:H19)</f>
        <v>275258000</v>
      </c>
      <c r="I20" s="66">
        <f>SUM(I16:I19)</f>
        <v>19548973.120000001</v>
      </c>
      <c r="J20" s="73">
        <f t="shared" si="1"/>
        <v>7.1020544797971361</v>
      </c>
    </row>
    <row r="21" spans="1:11" s="5" customFormat="1" ht="39" customHeight="1" x14ac:dyDescent="0.4">
      <c r="A21" s="188">
        <v>3</v>
      </c>
      <c r="B21" s="171" t="s">
        <v>30</v>
      </c>
      <c r="C21" s="169" t="s">
        <v>29</v>
      </c>
      <c r="D21" s="178" t="s">
        <v>63</v>
      </c>
      <c r="E21" s="167" t="s">
        <v>70</v>
      </c>
      <c r="F21" s="58" t="s">
        <v>75</v>
      </c>
      <c r="G21" s="70">
        <v>5</v>
      </c>
      <c r="H21" s="63">
        <v>681140</v>
      </c>
      <c r="I21" s="63">
        <v>350380</v>
      </c>
      <c r="J21" s="74">
        <f>SUM(I21/H21*100)</f>
        <v>51.440232551311041</v>
      </c>
      <c r="K21" s="6"/>
    </row>
    <row r="22" spans="1:11" s="5" customFormat="1" ht="36" customHeight="1" x14ac:dyDescent="0.4">
      <c r="A22" s="188"/>
      <c r="B22" s="171"/>
      <c r="C22" s="169"/>
      <c r="D22" s="178"/>
      <c r="E22" s="167"/>
      <c r="F22" s="58" t="s">
        <v>54</v>
      </c>
      <c r="G22" s="70">
        <v>4</v>
      </c>
      <c r="H22" s="60">
        <v>243800</v>
      </c>
      <c r="I22" s="60">
        <v>119565</v>
      </c>
      <c r="J22" s="74">
        <f t="shared" ref="J22:J24" si="2">SUM(I22/H22*100)</f>
        <v>49.042247744052503</v>
      </c>
      <c r="K22" s="6"/>
    </row>
    <row r="23" spans="1:11" s="5" customFormat="1" ht="38.25" customHeight="1" x14ac:dyDescent="0.4">
      <c r="A23" s="188"/>
      <c r="B23" s="171"/>
      <c r="C23" s="169"/>
      <c r="D23" s="178"/>
      <c r="E23" s="167"/>
      <c r="F23" s="58" t="s">
        <v>76</v>
      </c>
      <c r="G23" s="70">
        <v>2</v>
      </c>
      <c r="H23" s="60">
        <v>40900</v>
      </c>
      <c r="I23" s="75">
        <v>21690</v>
      </c>
      <c r="J23" s="74">
        <f t="shared" si="2"/>
        <v>53.03178484107579</v>
      </c>
      <c r="K23" s="6"/>
    </row>
    <row r="24" spans="1:11" s="5" customFormat="1" ht="63" customHeight="1" x14ac:dyDescent="0.4">
      <c r="A24" s="188"/>
      <c r="B24" s="171"/>
      <c r="C24" s="169"/>
      <c r="D24" s="178"/>
      <c r="E24" s="167"/>
      <c r="F24" s="58" t="s">
        <v>47</v>
      </c>
      <c r="G24" s="70">
        <v>5</v>
      </c>
      <c r="H24" s="60">
        <v>3167350</v>
      </c>
      <c r="I24" s="75">
        <v>1449868</v>
      </c>
      <c r="J24" s="74">
        <f t="shared" si="2"/>
        <v>45.775427407769904</v>
      </c>
      <c r="K24" s="6"/>
    </row>
    <row r="25" spans="1:11" s="5" customFormat="1" ht="21" x14ac:dyDescent="0.4">
      <c r="A25" s="188"/>
      <c r="B25" s="171"/>
      <c r="C25" s="136" t="s">
        <v>105</v>
      </c>
      <c r="D25" s="136"/>
      <c r="E25" s="136"/>
      <c r="F25" s="136"/>
      <c r="G25" s="72">
        <f>SUM(G21:G24)</f>
        <v>16</v>
      </c>
      <c r="H25" s="66">
        <f>SUM(H21:H24)</f>
        <v>4133190</v>
      </c>
      <c r="I25" s="66">
        <f>SUM(I21:I24)</f>
        <v>1941503</v>
      </c>
      <c r="J25" s="73"/>
    </row>
    <row r="26" spans="1:11" s="5" customFormat="1" ht="39.75" customHeight="1" x14ac:dyDescent="0.4">
      <c r="A26" s="132" t="s">
        <v>82</v>
      </c>
      <c r="B26" s="168" t="s">
        <v>16</v>
      </c>
      <c r="C26" s="169" t="s">
        <v>29</v>
      </c>
      <c r="D26" s="171" t="s">
        <v>63</v>
      </c>
      <c r="E26" s="76" t="s">
        <v>70</v>
      </c>
      <c r="F26" s="76" t="s">
        <v>78</v>
      </c>
      <c r="G26" s="51">
        <v>1</v>
      </c>
      <c r="H26" s="19">
        <v>43088</v>
      </c>
      <c r="I26" s="19">
        <v>840</v>
      </c>
      <c r="J26" s="71">
        <f>SUM(I26/H26*100)</f>
        <v>1.9494987003341999</v>
      </c>
    </row>
    <row r="27" spans="1:11" s="5" customFormat="1" ht="31.2" x14ac:dyDescent="0.4">
      <c r="A27" s="132"/>
      <c r="B27" s="168"/>
      <c r="C27" s="169"/>
      <c r="D27" s="171"/>
      <c r="E27" s="76" t="s">
        <v>69</v>
      </c>
      <c r="F27" s="76" t="s">
        <v>79</v>
      </c>
      <c r="G27" s="51">
        <v>4</v>
      </c>
      <c r="H27" s="19">
        <v>965800</v>
      </c>
      <c r="I27" s="19">
        <v>791025</v>
      </c>
      <c r="J27" s="71">
        <f t="shared" ref="J27:J30" si="3">SUM(I27/H27*100)</f>
        <v>81.903603230482503</v>
      </c>
    </row>
    <row r="28" spans="1:11" s="5" customFormat="1" ht="31.2" x14ac:dyDescent="0.4">
      <c r="A28" s="132"/>
      <c r="B28" s="168"/>
      <c r="C28" s="169"/>
      <c r="D28" s="171"/>
      <c r="E28" s="76" t="s">
        <v>70</v>
      </c>
      <c r="F28" s="76" t="s">
        <v>80</v>
      </c>
      <c r="G28" s="51">
        <v>4</v>
      </c>
      <c r="H28" s="19">
        <v>1283120</v>
      </c>
      <c r="I28" s="19">
        <v>658671.68000000005</v>
      </c>
      <c r="J28" s="71">
        <f t="shared" si="3"/>
        <v>51.333599351580531</v>
      </c>
    </row>
    <row r="29" spans="1:11" s="5" customFormat="1" ht="46.8" x14ac:dyDescent="0.4">
      <c r="A29" s="132"/>
      <c r="B29" s="168"/>
      <c r="C29" s="169"/>
      <c r="D29" s="171"/>
      <c r="E29" s="76" t="s">
        <v>81</v>
      </c>
      <c r="F29" s="76" t="s">
        <v>41</v>
      </c>
      <c r="G29" s="51">
        <v>2</v>
      </c>
      <c r="H29" s="19">
        <v>70000</v>
      </c>
      <c r="I29" s="19">
        <v>40000</v>
      </c>
      <c r="J29" s="71">
        <f t="shared" si="3"/>
        <v>57.142857142857139</v>
      </c>
    </row>
    <row r="30" spans="1:11" s="5" customFormat="1" ht="21" x14ac:dyDescent="0.4">
      <c r="A30" s="132"/>
      <c r="B30" s="168"/>
      <c r="C30" s="136" t="s">
        <v>6</v>
      </c>
      <c r="D30" s="136"/>
      <c r="E30" s="136"/>
      <c r="F30" s="136"/>
      <c r="G30" s="72">
        <f>SUM(G26:G29)</f>
        <v>11</v>
      </c>
      <c r="H30" s="66">
        <f>SUM(H26:H29)</f>
        <v>2362008</v>
      </c>
      <c r="I30" s="66">
        <f>SUM(I26:I29)</f>
        <v>1490536.6800000002</v>
      </c>
      <c r="J30" s="73">
        <f t="shared" si="3"/>
        <v>63.104641474542014</v>
      </c>
    </row>
    <row r="31" spans="1:11" s="5" customFormat="1" ht="30" customHeight="1" x14ac:dyDescent="0.4">
      <c r="A31" s="170" t="s">
        <v>46</v>
      </c>
      <c r="B31" s="171" t="s">
        <v>31</v>
      </c>
      <c r="C31" s="169" t="s">
        <v>29</v>
      </c>
      <c r="D31" s="171" t="s">
        <v>62</v>
      </c>
      <c r="E31" s="167" t="s">
        <v>70</v>
      </c>
      <c r="F31" s="58" t="s">
        <v>56</v>
      </c>
      <c r="G31" s="70">
        <v>8</v>
      </c>
      <c r="H31" s="63">
        <v>761300</v>
      </c>
      <c r="I31" s="63">
        <v>203149</v>
      </c>
      <c r="J31" s="74">
        <f>SUM(I31/H31*100)</f>
        <v>26.68448706160515</v>
      </c>
    </row>
    <row r="32" spans="1:11" s="5" customFormat="1" ht="32.25" customHeight="1" x14ac:dyDescent="0.4">
      <c r="A32" s="170"/>
      <c r="B32" s="171"/>
      <c r="C32" s="169"/>
      <c r="D32" s="171"/>
      <c r="E32" s="167"/>
      <c r="F32" s="58" t="s">
        <v>76</v>
      </c>
      <c r="G32" s="70">
        <v>1</v>
      </c>
      <c r="H32" s="63">
        <v>26900</v>
      </c>
      <c r="I32" s="75">
        <v>0</v>
      </c>
      <c r="J32" s="74">
        <f t="shared" ref="J32:J34" si="4">SUM(I32/H32*100)</f>
        <v>0</v>
      </c>
    </row>
    <row r="33" spans="1:10" s="5" customFormat="1" ht="31.2" x14ac:dyDescent="0.4">
      <c r="A33" s="170"/>
      <c r="B33" s="171"/>
      <c r="C33" s="169"/>
      <c r="D33" s="171"/>
      <c r="E33" s="167"/>
      <c r="F33" s="58" t="s">
        <v>77</v>
      </c>
      <c r="G33" s="70">
        <v>1</v>
      </c>
      <c r="H33" s="63">
        <v>15900</v>
      </c>
      <c r="I33" s="75">
        <v>6960</v>
      </c>
      <c r="J33" s="74">
        <f t="shared" si="4"/>
        <v>43.773584905660378</v>
      </c>
    </row>
    <row r="34" spans="1:10" s="5" customFormat="1" ht="21" x14ac:dyDescent="0.4">
      <c r="A34" s="170"/>
      <c r="B34" s="171"/>
      <c r="C34" s="136" t="s">
        <v>6</v>
      </c>
      <c r="D34" s="136"/>
      <c r="E34" s="136"/>
      <c r="F34" s="136"/>
      <c r="G34" s="72">
        <f>SUM(G31:G33)</f>
        <v>10</v>
      </c>
      <c r="H34" s="66">
        <f>SUM(H31:H33)</f>
        <v>804100</v>
      </c>
      <c r="I34" s="66">
        <f>SUM(I31:I33)</f>
        <v>210109</v>
      </c>
      <c r="J34" s="73">
        <f t="shared" si="4"/>
        <v>26.129710235045394</v>
      </c>
    </row>
    <row r="35" spans="1:10" s="5" customFormat="1" ht="32.25" customHeight="1" x14ac:dyDescent="0.4">
      <c r="A35" s="170" t="s">
        <v>53</v>
      </c>
      <c r="B35" s="171" t="s">
        <v>32</v>
      </c>
      <c r="C35" s="171" t="s">
        <v>29</v>
      </c>
      <c r="D35" s="171" t="s">
        <v>62</v>
      </c>
      <c r="E35" s="167" t="s">
        <v>70</v>
      </c>
      <c r="F35" s="58" t="s">
        <v>56</v>
      </c>
      <c r="G35" s="70">
        <v>8</v>
      </c>
      <c r="H35" s="63">
        <v>605700</v>
      </c>
      <c r="I35" s="63">
        <v>518737.7</v>
      </c>
      <c r="J35" s="74">
        <f>SUM(I35/H35*100)</f>
        <v>85.642677893346544</v>
      </c>
    </row>
    <row r="36" spans="1:10" s="5" customFormat="1" ht="30.75" customHeight="1" x14ac:dyDescent="0.4">
      <c r="A36" s="170"/>
      <c r="B36" s="171"/>
      <c r="C36" s="171"/>
      <c r="D36" s="171"/>
      <c r="E36" s="167"/>
      <c r="F36" s="58" t="s">
        <v>40</v>
      </c>
      <c r="G36" s="70">
        <v>1</v>
      </c>
      <c r="H36" s="63">
        <v>230000</v>
      </c>
      <c r="I36" s="60">
        <v>211586</v>
      </c>
      <c r="J36" s="77">
        <f>SUM(I36/H36*100)</f>
        <v>91.993913043478258</v>
      </c>
    </row>
    <row r="37" spans="1:10" s="5" customFormat="1" ht="31.5" customHeight="1" x14ac:dyDescent="0.4">
      <c r="A37" s="170"/>
      <c r="B37" s="171"/>
      <c r="C37" s="171"/>
      <c r="D37" s="171"/>
      <c r="E37" s="167"/>
      <c r="F37" s="58" t="s">
        <v>83</v>
      </c>
      <c r="G37" s="70">
        <v>1</v>
      </c>
      <c r="H37" s="63">
        <v>91200</v>
      </c>
      <c r="I37" s="63">
        <v>90927</v>
      </c>
      <c r="J37" s="77">
        <f>SUM(I37/H37*100)</f>
        <v>99.70065789473685</v>
      </c>
    </row>
    <row r="38" spans="1:10" s="5" customFormat="1" ht="21" x14ac:dyDescent="0.4">
      <c r="A38" s="170"/>
      <c r="B38" s="171"/>
      <c r="C38" s="136" t="s">
        <v>6</v>
      </c>
      <c r="D38" s="136"/>
      <c r="E38" s="136"/>
      <c r="F38" s="136"/>
      <c r="G38" s="72">
        <f>SUM(G35:G37)</f>
        <v>10</v>
      </c>
      <c r="H38" s="66">
        <f>SUM(H35:H37)</f>
        <v>926900</v>
      </c>
      <c r="I38" s="66">
        <f>SUM(I35:I37)</f>
        <v>821250.7</v>
      </c>
      <c r="J38" s="78">
        <f>SUM(I38/H38*100)</f>
        <v>88.601866436508786</v>
      </c>
    </row>
    <row r="39" spans="1:10" s="5" customFormat="1" ht="33.75" customHeight="1" x14ac:dyDescent="0.4">
      <c r="A39" s="170" t="s">
        <v>43</v>
      </c>
      <c r="B39" s="171" t="s">
        <v>50</v>
      </c>
      <c r="C39" s="169" t="s">
        <v>29</v>
      </c>
      <c r="D39" s="171" t="s">
        <v>62</v>
      </c>
      <c r="E39" s="167" t="s">
        <v>70</v>
      </c>
      <c r="F39" s="58" t="s">
        <v>78</v>
      </c>
      <c r="G39" s="70">
        <v>5</v>
      </c>
      <c r="H39" s="63">
        <v>576355</v>
      </c>
      <c r="I39" s="75">
        <v>142161.23000000001</v>
      </c>
      <c r="J39" s="77">
        <f t="shared" ref="J39:J43" si="5">SUM(I39/H39*100)</f>
        <v>24.665567228531028</v>
      </c>
    </row>
    <row r="40" spans="1:10" s="5" customFormat="1" ht="39" customHeight="1" x14ac:dyDescent="0.4">
      <c r="A40" s="170"/>
      <c r="B40" s="171"/>
      <c r="C40" s="169"/>
      <c r="D40" s="171"/>
      <c r="E40" s="167"/>
      <c r="F40" s="58" t="s">
        <v>40</v>
      </c>
      <c r="G40" s="70">
        <v>2</v>
      </c>
      <c r="H40" s="63">
        <v>347820</v>
      </c>
      <c r="I40" s="63">
        <v>224944.62</v>
      </c>
      <c r="J40" s="77">
        <f t="shared" si="5"/>
        <v>64.672710022425392</v>
      </c>
    </row>
    <row r="41" spans="1:10" s="5" customFormat="1" ht="19.5" customHeight="1" x14ac:dyDescent="0.4">
      <c r="A41" s="170"/>
      <c r="B41" s="171"/>
      <c r="C41" s="169"/>
      <c r="D41" s="171"/>
      <c r="E41" s="167"/>
      <c r="F41" s="58" t="s">
        <v>84</v>
      </c>
      <c r="G41" s="70">
        <v>2</v>
      </c>
      <c r="H41" s="63">
        <v>800000</v>
      </c>
      <c r="I41" s="63">
        <v>161450</v>
      </c>
      <c r="J41" s="77">
        <f t="shared" si="5"/>
        <v>20.181250000000002</v>
      </c>
    </row>
    <row r="42" spans="1:10" s="5" customFormat="1" ht="106.5" customHeight="1" x14ac:dyDescent="0.4">
      <c r="A42" s="186" t="s">
        <v>43</v>
      </c>
      <c r="B42" s="165" t="s">
        <v>50</v>
      </c>
      <c r="C42" s="79" t="s">
        <v>29</v>
      </c>
      <c r="D42" s="80" t="s">
        <v>111</v>
      </c>
      <c r="E42" s="81" t="s">
        <v>69</v>
      </c>
      <c r="F42" s="82" t="s">
        <v>40</v>
      </c>
      <c r="G42" s="83">
        <v>2</v>
      </c>
      <c r="H42" s="84">
        <v>359733</v>
      </c>
      <c r="I42" s="84">
        <v>256268.47</v>
      </c>
      <c r="J42" s="85">
        <f t="shared" si="5"/>
        <v>71.238521347777379</v>
      </c>
    </row>
    <row r="43" spans="1:10" s="5" customFormat="1" ht="21" x14ac:dyDescent="0.4">
      <c r="A43" s="187"/>
      <c r="B43" s="166"/>
      <c r="C43" s="136" t="s">
        <v>6</v>
      </c>
      <c r="D43" s="136"/>
      <c r="E43" s="136"/>
      <c r="F43" s="136"/>
      <c r="G43" s="72">
        <f>SUM(G39:G42)</f>
        <v>11</v>
      </c>
      <c r="H43" s="66">
        <f>SUM(H39:H42)</f>
        <v>2083908</v>
      </c>
      <c r="I43" s="66">
        <f>SUM(I39:I42)</f>
        <v>784824.31999999995</v>
      </c>
      <c r="J43" s="86">
        <f t="shared" si="5"/>
        <v>37.661178900412104</v>
      </c>
    </row>
    <row r="44" spans="1:10" s="5" customFormat="1" ht="66" customHeight="1" x14ac:dyDescent="0.4">
      <c r="A44" s="168" t="s">
        <v>48</v>
      </c>
      <c r="B44" s="162" t="s">
        <v>8</v>
      </c>
      <c r="C44" s="48" t="s">
        <v>102</v>
      </c>
      <c r="D44" s="48" t="s">
        <v>137</v>
      </c>
      <c r="E44" s="68" t="s">
        <v>70</v>
      </c>
      <c r="F44" s="68" t="s">
        <v>84</v>
      </c>
      <c r="G44" s="51">
        <v>1</v>
      </c>
      <c r="H44" s="19">
        <v>1784600</v>
      </c>
      <c r="I44" s="19">
        <v>0</v>
      </c>
      <c r="J44" s="87">
        <v>0</v>
      </c>
    </row>
    <row r="45" spans="1:10" s="5" customFormat="1" ht="21" x14ac:dyDescent="0.4">
      <c r="A45" s="168"/>
      <c r="B45" s="163"/>
      <c r="C45" s="136" t="s">
        <v>6</v>
      </c>
      <c r="D45" s="136"/>
      <c r="E45" s="136"/>
      <c r="F45" s="136"/>
      <c r="G45" s="72">
        <v>1</v>
      </c>
      <c r="H45" s="66">
        <f>SUM(H44)</f>
        <v>1784600</v>
      </c>
      <c r="I45" s="66">
        <v>0</v>
      </c>
      <c r="J45" s="78">
        <v>0</v>
      </c>
    </row>
    <row r="46" spans="1:10" s="5" customFormat="1" ht="147" customHeight="1" x14ac:dyDescent="0.4">
      <c r="A46" s="168"/>
      <c r="B46" s="164"/>
      <c r="C46" s="88" t="s">
        <v>29</v>
      </c>
      <c r="D46" s="48" t="s">
        <v>138</v>
      </c>
      <c r="E46" s="76" t="s">
        <v>85</v>
      </c>
      <c r="F46" s="76" t="s">
        <v>78</v>
      </c>
      <c r="G46" s="51">
        <v>8</v>
      </c>
      <c r="H46" s="19">
        <v>3212700</v>
      </c>
      <c r="I46" s="19">
        <v>1910482.32</v>
      </c>
      <c r="J46" s="71">
        <f>SUM(I46/H46*100)</f>
        <v>59.46656457185545</v>
      </c>
    </row>
    <row r="47" spans="1:10" s="5" customFormat="1" ht="30.75" customHeight="1" x14ac:dyDescent="0.4">
      <c r="A47" s="168"/>
      <c r="B47" s="162" t="s">
        <v>8</v>
      </c>
      <c r="C47" s="162" t="s">
        <v>107</v>
      </c>
      <c r="D47" s="168" t="s">
        <v>139</v>
      </c>
      <c r="E47" s="76" t="s">
        <v>70</v>
      </c>
      <c r="F47" s="76" t="s">
        <v>79</v>
      </c>
      <c r="G47" s="51">
        <v>1</v>
      </c>
      <c r="H47" s="19">
        <v>5008323</v>
      </c>
      <c r="I47" s="19">
        <v>2484072</v>
      </c>
      <c r="J47" s="71">
        <f>SUM(I47/H47*100)</f>
        <v>49.598877708166981</v>
      </c>
    </row>
    <row r="48" spans="1:10" s="5" customFormat="1" ht="30.75" customHeight="1" x14ac:dyDescent="0.4">
      <c r="A48" s="168"/>
      <c r="B48" s="163"/>
      <c r="C48" s="163"/>
      <c r="D48" s="168"/>
      <c r="E48" s="76" t="s">
        <v>70</v>
      </c>
      <c r="F48" s="76" t="s">
        <v>80</v>
      </c>
      <c r="G48" s="51">
        <v>1</v>
      </c>
      <c r="H48" s="19">
        <v>774900</v>
      </c>
      <c r="I48" s="19">
        <v>361358.37</v>
      </c>
      <c r="J48" s="71">
        <f t="shared" ref="J48:J56" si="6">SUM(I48/H48*100)</f>
        <v>46.632903600464573</v>
      </c>
    </row>
    <row r="49" spans="1:10" s="5" customFormat="1" ht="37.5" customHeight="1" x14ac:dyDescent="0.4">
      <c r="A49" s="168"/>
      <c r="B49" s="163"/>
      <c r="C49" s="163"/>
      <c r="D49" s="168"/>
      <c r="E49" s="76" t="s">
        <v>69</v>
      </c>
      <c r="F49" s="76" t="s">
        <v>83</v>
      </c>
      <c r="G49" s="51">
        <v>1</v>
      </c>
      <c r="H49" s="19">
        <v>155400</v>
      </c>
      <c r="I49" s="19">
        <v>112980</v>
      </c>
      <c r="J49" s="71">
        <f t="shared" si="6"/>
        <v>72.702702702702709</v>
      </c>
    </row>
    <row r="50" spans="1:10" s="5" customFormat="1" ht="30.75" customHeight="1" x14ac:dyDescent="0.4">
      <c r="A50" s="168"/>
      <c r="B50" s="163"/>
      <c r="C50" s="164"/>
      <c r="D50" s="168"/>
      <c r="E50" s="76" t="s">
        <v>70</v>
      </c>
      <c r="F50" s="76" t="s">
        <v>74</v>
      </c>
      <c r="G50" s="51">
        <v>1</v>
      </c>
      <c r="H50" s="19">
        <v>106100</v>
      </c>
      <c r="I50" s="19">
        <v>96538.86</v>
      </c>
      <c r="J50" s="71">
        <f t="shared" si="6"/>
        <v>90.988557964184736</v>
      </c>
    </row>
    <row r="51" spans="1:10" s="5" customFormat="1" ht="21" x14ac:dyDescent="0.4">
      <c r="A51" s="168"/>
      <c r="B51" s="164"/>
      <c r="C51" s="136" t="s">
        <v>6</v>
      </c>
      <c r="D51" s="136"/>
      <c r="E51" s="136"/>
      <c r="F51" s="136"/>
      <c r="G51" s="89">
        <f>SUM(G44:G50)</f>
        <v>14</v>
      </c>
      <c r="H51" s="55">
        <f>SUM(H46:H50)</f>
        <v>9257423</v>
      </c>
      <c r="I51" s="66">
        <f>SUM(I39:I50)</f>
        <v>6535080.1900000004</v>
      </c>
      <c r="J51" s="73">
        <f t="shared" si="6"/>
        <v>70.592865746763451</v>
      </c>
    </row>
    <row r="52" spans="1:10" s="5" customFormat="1" ht="44.25" customHeight="1" x14ac:dyDescent="0.4">
      <c r="A52" s="170" t="s">
        <v>51</v>
      </c>
      <c r="B52" s="171" t="s">
        <v>33</v>
      </c>
      <c r="C52" s="169" t="s">
        <v>29</v>
      </c>
      <c r="D52" s="171" t="s">
        <v>140</v>
      </c>
      <c r="E52" s="58" t="s">
        <v>87</v>
      </c>
      <c r="F52" s="58" t="s">
        <v>23</v>
      </c>
      <c r="G52" s="70">
        <v>3</v>
      </c>
      <c r="H52" s="63">
        <v>7735000</v>
      </c>
      <c r="I52" s="63">
        <v>394936</v>
      </c>
      <c r="J52" s="71">
        <f t="shared" si="6"/>
        <v>5.1058306399482865</v>
      </c>
    </row>
    <row r="53" spans="1:10" s="5" customFormat="1" ht="30" customHeight="1" x14ac:dyDescent="0.4">
      <c r="A53" s="170"/>
      <c r="B53" s="171"/>
      <c r="C53" s="169"/>
      <c r="D53" s="171"/>
      <c r="E53" s="172" t="s">
        <v>70</v>
      </c>
      <c r="F53" s="58" t="s">
        <v>86</v>
      </c>
      <c r="G53" s="70">
        <v>10</v>
      </c>
      <c r="H53" s="63">
        <v>6243800</v>
      </c>
      <c r="I53" s="63">
        <v>374936</v>
      </c>
      <c r="J53" s="71">
        <f t="shared" si="6"/>
        <v>6.0049328934302828</v>
      </c>
    </row>
    <row r="54" spans="1:10" s="5" customFormat="1" ht="33.75" customHeight="1" x14ac:dyDescent="0.4">
      <c r="A54" s="170"/>
      <c r="B54" s="171"/>
      <c r="C54" s="169"/>
      <c r="D54" s="171"/>
      <c r="E54" s="172"/>
      <c r="F54" s="58" t="s">
        <v>83</v>
      </c>
      <c r="G54" s="70">
        <v>2</v>
      </c>
      <c r="H54" s="63">
        <v>84000</v>
      </c>
      <c r="I54" s="63">
        <v>84000</v>
      </c>
      <c r="J54" s="71">
        <f t="shared" si="6"/>
        <v>100</v>
      </c>
    </row>
    <row r="55" spans="1:10" s="5" customFormat="1" ht="29.25" customHeight="1" x14ac:dyDescent="0.4">
      <c r="A55" s="170"/>
      <c r="B55" s="171"/>
      <c r="C55" s="169"/>
      <c r="D55" s="171"/>
      <c r="E55" s="172"/>
      <c r="F55" s="58" t="s">
        <v>44</v>
      </c>
      <c r="G55" s="70">
        <v>6</v>
      </c>
      <c r="H55" s="63">
        <v>17614775</v>
      </c>
      <c r="I55" s="63">
        <v>54800</v>
      </c>
      <c r="J55" s="71">
        <f t="shared" si="6"/>
        <v>0.31110246937585068</v>
      </c>
    </row>
    <row r="56" spans="1:10" s="5" customFormat="1" ht="46.8" x14ac:dyDescent="0.4">
      <c r="A56" s="170"/>
      <c r="B56" s="171"/>
      <c r="C56" s="169"/>
      <c r="D56" s="171"/>
      <c r="E56" s="172"/>
      <c r="F56" s="58" t="s">
        <v>88</v>
      </c>
      <c r="G56" s="70">
        <v>1</v>
      </c>
      <c r="H56" s="63">
        <v>20000</v>
      </c>
      <c r="I56" s="63">
        <v>13520</v>
      </c>
      <c r="J56" s="71">
        <f t="shared" si="6"/>
        <v>67.600000000000009</v>
      </c>
    </row>
    <row r="57" spans="1:10" s="5" customFormat="1" ht="21" x14ac:dyDescent="0.4">
      <c r="A57" s="170"/>
      <c r="B57" s="171"/>
      <c r="C57" s="136" t="s">
        <v>6</v>
      </c>
      <c r="D57" s="136"/>
      <c r="E57" s="136"/>
      <c r="F57" s="136"/>
      <c r="G57" s="72">
        <f>SUM(G52:G56)</f>
        <v>22</v>
      </c>
      <c r="H57" s="66">
        <f>SUM(H52:H56)</f>
        <v>31697575</v>
      </c>
      <c r="I57" s="66">
        <f>SUM(I52:I56)</f>
        <v>922192</v>
      </c>
      <c r="J57" s="73">
        <f t="shared" ref="J57" si="7">SUM(I57/H57*100)</f>
        <v>2.9093455887398325</v>
      </c>
    </row>
    <row r="58" spans="1:10" s="5" customFormat="1" ht="32.25" customHeight="1" x14ac:dyDescent="0.4">
      <c r="A58" s="170" t="s">
        <v>93</v>
      </c>
      <c r="B58" s="171" t="s">
        <v>34</v>
      </c>
      <c r="C58" s="169" t="s">
        <v>29</v>
      </c>
      <c r="D58" s="171" t="s">
        <v>62</v>
      </c>
      <c r="E58" s="167" t="s">
        <v>70</v>
      </c>
      <c r="F58" s="58" t="s">
        <v>23</v>
      </c>
      <c r="G58" s="90">
        <v>5</v>
      </c>
      <c r="H58" s="63">
        <v>576355</v>
      </c>
      <c r="I58" s="63">
        <v>142161.23000000001</v>
      </c>
      <c r="J58" s="74">
        <f t="shared" ref="J58:J64" si="8">SUM(I58/H58*100)</f>
        <v>24.665567228531028</v>
      </c>
    </row>
    <row r="59" spans="1:10" s="5" customFormat="1" ht="31.5" customHeight="1" x14ac:dyDescent="0.4">
      <c r="A59" s="170"/>
      <c r="B59" s="171"/>
      <c r="C59" s="169"/>
      <c r="D59" s="171"/>
      <c r="E59" s="167"/>
      <c r="F59" s="57" t="s">
        <v>39</v>
      </c>
      <c r="G59" s="90">
        <v>3</v>
      </c>
      <c r="H59" s="91">
        <v>360760</v>
      </c>
      <c r="I59" s="91">
        <v>228796.62</v>
      </c>
      <c r="J59" s="74">
        <f t="shared" si="8"/>
        <v>63.420728462135486</v>
      </c>
    </row>
    <row r="60" spans="1:10" s="5" customFormat="1" ht="31.5" customHeight="1" x14ac:dyDescent="0.4">
      <c r="A60" s="170"/>
      <c r="B60" s="171"/>
      <c r="C60" s="169"/>
      <c r="D60" s="171"/>
      <c r="E60" s="167"/>
      <c r="F60" s="62" t="s">
        <v>40</v>
      </c>
      <c r="G60" s="90">
        <v>4</v>
      </c>
      <c r="H60" s="91">
        <v>360760</v>
      </c>
      <c r="I60" s="91">
        <v>162835.76999999999</v>
      </c>
      <c r="J60" s="74">
        <f t="shared" si="8"/>
        <v>45.13686938684998</v>
      </c>
    </row>
    <row r="61" spans="1:10" s="5" customFormat="1" ht="31.5" customHeight="1" x14ac:dyDescent="0.4">
      <c r="A61" s="170"/>
      <c r="B61" s="171"/>
      <c r="C61" s="169"/>
      <c r="D61" s="171"/>
      <c r="E61" s="167"/>
      <c r="F61" s="58" t="s">
        <v>41</v>
      </c>
      <c r="G61" s="90">
        <v>1</v>
      </c>
      <c r="H61" s="39">
        <v>800000</v>
      </c>
      <c r="I61" s="39">
        <v>161450</v>
      </c>
      <c r="J61" s="74">
        <f t="shared" si="8"/>
        <v>20.181250000000002</v>
      </c>
    </row>
    <row r="62" spans="1:10" s="5" customFormat="1" ht="21" customHeight="1" x14ac:dyDescent="0.4">
      <c r="A62" s="170"/>
      <c r="B62" s="171"/>
      <c r="C62" s="169"/>
      <c r="D62" s="171"/>
      <c r="E62" s="167"/>
      <c r="F62" s="58" t="s">
        <v>49</v>
      </c>
      <c r="G62" s="90">
        <v>1</v>
      </c>
      <c r="H62" s="39">
        <v>346793</v>
      </c>
      <c r="I62" s="39">
        <v>252416.47</v>
      </c>
      <c r="J62" s="74">
        <f t="shared" si="8"/>
        <v>72.785918400890452</v>
      </c>
    </row>
    <row r="63" spans="1:10" s="5" customFormat="1" ht="21" x14ac:dyDescent="0.4">
      <c r="A63" s="170"/>
      <c r="B63" s="171"/>
      <c r="C63" s="136" t="s">
        <v>6</v>
      </c>
      <c r="D63" s="136"/>
      <c r="E63" s="136"/>
      <c r="F63" s="136"/>
      <c r="G63" s="72">
        <f>SUM(G58:G62)</f>
        <v>14</v>
      </c>
      <c r="H63" s="66">
        <f>SUM(H58:H62)</f>
        <v>2444668</v>
      </c>
      <c r="I63" s="66">
        <f>SUM(I58:I62)</f>
        <v>947660.09</v>
      </c>
      <c r="J63" s="73">
        <f t="shared" si="8"/>
        <v>38.764367595109029</v>
      </c>
    </row>
    <row r="64" spans="1:10" s="5" customFormat="1" ht="31.5" customHeight="1" x14ac:dyDescent="0.4">
      <c r="A64" s="170" t="s">
        <v>45</v>
      </c>
      <c r="B64" s="171" t="s">
        <v>36</v>
      </c>
      <c r="C64" s="169" t="s">
        <v>29</v>
      </c>
      <c r="D64" s="171" t="s">
        <v>62</v>
      </c>
      <c r="E64" s="167" t="s">
        <v>38</v>
      </c>
      <c r="F64" s="58" t="s">
        <v>39</v>
      </c>
      <c r="G64" s="70">
        <v>1</v>
      </c>
      <c r="H64" s="63">
        <v>4536600</v>
      </c>
      <c r="I64" s="63">
        <v>2345185</v>
      </c>
      <c r="J64" s="74">
        <f t="shared" si="8"/>
        <v>51.694771414715866</v>
      </c>
    </row>
    <row r="65" spans="1:13" s="5" customFormat="1" ht="39" customHeight="1" x14ac:dyDescent="0.4">
      <c r="A65" s="170"/>
      <c r="B65" s="171"/>
      <c r="C65" s="169"/>
      <c r="D65" s="171"/>
      <c r="E65" s="167"/>
      <c r="F65" s="58" t="s">
        <v>83</v>
      </c>
      <c r="G65" s="70">
        <v>2</v>
      </c>
      <c r="H65" s="63">
        <v>162500</v>
      </c>
      <c r="I65" s="63">
        <v>62574</v>
      </c>
      <c r="J65" s="74">
        <f t="shared" ref="J65:J67" si="9">SUM(I65/H65*100)</f>
        <v>38.507076923076923</v>
      </c>
    </row>
    <row r="66" spans="1:13" s="5" customFormat="1" ht="45" customHeight="1" x14ac:dyDescent="0.4">
      <c r="A66" s="170"/>
      <c r="B66" s="171"/>
      <c r="C66" s="169"/>
      <c r="D66" s="171"/>
      <c r="E66" s="167"/>
      <c r="F66" s="58" t="s">
        <v>90</v>
      </c>
      <c r="G66" s="70">
        <v>3</v>
      </c>
      <c r="H66" s="92">
        <v>3474800</v>
      </c>
      <c r="I66" s="75">
        <v>1443475.14</v>
      </c>
      <c r="J66" s="74">
        <f t="shared" si="9"/>
        <v>41.541243812593528</v>
      </c>
    </row>
    <row r="67" spans="1:13" s="5" customFormat="1" ht="21" x14ac:dyDescent="0.4">
      <c r="A67" s="170"/>
      <c r="B67" s="171"/>
      <c r="C67" s="136" t="s">
        <v>6</v>
      </c>
      <c r="D67" s="136"/>
      <c r="E67" s="136"/>
      <c r="F67" s="136"/>
      <c r="G67" s="72">
        <f>SUM(G64:G66)</f>
        <v>6</v>
      </c>
      <c r="H67" s="66">
        <f>SUM(H64:H66)</f>
        <v>8173900</v>
      </c>
      <c r="I67" s="66">
        <f>SUM(I64:I66)</f>
        <v>3851234.1399999997</v>
      </c>
      <c r="J67" s="73">
        <f t="shared" si="9"/>
        <v>47.116237536549257</v>
      </c>
    </row>
    <row r="68" spans="1:13" s="5" customFormat="1" ht="31.5" customHeight="1" x14ac:dyDescent="0.4">
      <c r="A68" s="170" t="s">
        <v>57</v>
      </c>
      <c r="B68" s="171" t="s">
        <v>37</v>
      </c>
      <c r="C68" s="169" t="s">
        <v>29</v>
      </c>
      <c r="D68" s="171" t="s">
        <v>141</v>
      </c>
      <c r="E68" s="167" t="s">
        <v>69</v>
      </c>
      <c r="F68" s="58" t="s">
        <v>78</v>
      </c>
      <c r="G68" s="70">
        <v>8</v>
      </c>
      <c r="H68" s="63">
        <v>1726780</v>
      </c>
      <c r="I68" s="63">
        <v>534539</v>
      </c>
      <c r="J68" s="74">
        <f t="shared" ref="J68:J73" si="10">SUM(I68/H68*100)</f>
        <v>30.955825293320515</v>
      </c>
    </row>
    <row r="69" spans="1:13" s="5" customFormat="1" ht="31.2" x14ac:dyDescent="0.4">
      <c r="A69" s="170"/>
      <c r="B69" s="171"/>
      <c r="C69" s="169"/>
      <c r="D69" s="171"/>
      <c r="E69" s="167"/>
      <c r="F69" s="58" t="s">
        <v>89</v>
      </c>
      <c r="G69" s="70">
        <v>4</v>
      </c>
      <c r="H69" s="63">
        <v>1323270</v>
      </c>
      <c r="I69" s="63">
        <v>287626</v>
      </c>
      <c r="J69" s="74">
        <f t="shared" si="10"/>
        <v>21.736002478708048</v>
      </c>
    </row>
    <row r="70" spans="1:13" s="5" customFormat="1" ht="46.8" x14ac:dyDescent="0.4">
      <c r="A70" s="170"/>
      <c r="B70" s="171"/>
      <c r="C70" s="169"/>
      <c r="D70" s="171"/>
      <c r="E70" s="167"/>
      <c r="F70" s="58" t="s">
        <v>66</v>
      </c>
      <c r="G70" s="70">
        <v>1</v>
      </c>
      <c r="H70" s="63">
        <v>67200</v>
      </c>
      <c r="I70" s="63">
        <v>740</v>
      </c>
      <c r="J70" s="74">
        <f t="shared" si="10"/>
        <v>1.1011904761904763</v>
      </c>
    </row>
    <row r="71" spans="1:13" s="5" customFormat="1" ht="46.8" x14ac:dyDescent="0.4">
      <c r="A71" s="170"/>
      <c r="B71" s="171"/>
      <c r="C71" s="169"/>
      <c r="D71" s="171"/>
      <c r="E71" s="167"/>
      <c r="F71" s="58" t="s">
        <v>73</v>
      </c>
      <c r="G71" s="70">
        <v>1</v>
      </c>
      <c r="H71" s="63">
        <v>27850</v>
      </c>
      <c r="I71" s="63">
        <v>0</v>
      </c>
      <c r="J71" s="74">
        <f t="shared" si="10"/>
        <v>0</v>
      </c>
    </row>
    <row r="72" spans="1:13" s="5" customFormat="1" ht="21" x14ac:dyDescent="0.4">
      <c r="A72" s="170"/>
      <c r="B72" s="171"/>
      <c r="C72" s="136" t="s">
        <v>6</v>
      </c>
      <c r="D72" s="136"/>
      <c r="E72" s="136"/>
      <c r="F72" s="136"/>
      <c r="G72" s="72">
        <f>SUM(G68:G71)</f>
        <v>14</v>
      </c>
      <c r="H72" s="66">
        <f>SUM(H68:H71)</f>
        <v>3145100</v>
      </c>
      <c r="I72" s="66">
        <f>SUM(I68:I71)</f>
        <v>822905</v>
      </c>
      <c r="J72" s="73">
        <f t="shared" si="10"/>
        <v>26.164668849957074</v>
      </c>
    </row>
    <row r="73" spans="1:13" s="5" customFormat="1" ht="31.5" customHeight="1" x14ac:dyDescent="0.4">
      <c r="A73" s="170" t="s">
        <v>61</v>
      </c>
      <c r="B73" s="171" t="s">
        <v>92</v>
      </c>
      <c r="C73" s="169" t="s">
        <v>29</v>
      </c>
      <c r="D73" s="171" t="s">
        <v>134</v>
      </c>
      <c r="E73" s="167" t="s">
        <v>70</v>
      </c>
      <c r="F73" s="58" t="s">
        <v>54</v>
      </c>
      <c r="G73" s="70">
        <v>21</v>
      </c>
      <c r="H73" s="63">
        <v>3829650</v>
      </c>
      <c r="I73" s="63">
        <v>2488176.38</v>
      </c>
      <c r="J73" s="74">
        <f t="shared" si="10"/>
        <v>64.971378063269498</v>
      </c>
    </row>
    <row r="74" spans="1:13" s="5" customFormat="1" ht="46.8" x14ac:dyDescent="0.4">
      <c r="A74" s="170"/>
      <c r="B74" s="171"/>
      <c r="C74" s="169"/>
      <c r="D74" s="171"/>
      <c r="E74" s="167"/>
      <c r="F74" s="58" t="s">
        <v>90</v>
      </c>
      <c r="G74" s="70">
        <v>1</v>
      </c>
      <c r="H74" s="63">
        <v>7320878</v>
      </c>
      <c r="I74" s="63">
        <v>1966537</v>
      </c>
      <c r="J74" s="74">
        <f t="shared" ref="J74:J82" si="11">SUM(I74/H74*100)</f>
        <v>26.862037586202092</v>
      </c>
    </row>
    <row r="75" spans="1:13" s="5" customFormat="1" ht="31.2" x14ac:dyDescent="0.4">
      <c r="A75" s="170"/>
      <c r="B75" s="171"/>
      <c r="C75" s="169"/>
      <c r="D75" s="171"/>
      <c r="E75" s="167"/>
      <c r="F75" s="58" t="s">
        <v>74</v>
      </c>
      <c r="G75" s="70">
        <v>1</v>
      </c>
      <c r="H75" s="63">
        <v>17200</v>
      </c>
      <c r="I75" s="63">
        <v>1910</v>
      </c>
      <c r="J75" s="74">
        <f t="shared" si="11"/>
        <v>11.104651162790697</v>
      </c>
    </row>
    <row r="76" spans="1:13" s="5" customFormat="1" ht="31.2" x14ac:dyDescent="0.4">
      <c r="A76" s="170"/>
      <c r="B76" s="171"/>
      <c r="C76" s="169"/>
      <c r="D76" s="171"/>
      <c r="E76" s="167"/>
      <c r="F76" s="58" t="s">
        <v>91</v>
      </c>
      <c r="G76" s="70">
        <v>1</v>
      </c>
      <c r="H76" s="63">
        <v>20000</v>
      </c>
      <c r="I76" s="75">
        <v>20000</v>
      </c>
      <c r="J76" s="74">
        <f t="shared" si="11"/>
        <v>100</v>
      </c>
    </row>
    <row r="77" spans="1:13" s="5" customFormat="1" ht="21" x14ac:dyDescent="0.4">
      <c r="A77" s="170"/>
      <c r="B77" s="171"/>
      <c r="C77" s="136" t="s">
        <v>6</v>
      </c>
      <c r="D77" s="136"/>
      <c r="E77" s="136"/>
      <c r="F77" s="136"/>
      <c r="G77" s="72">
        <f>SUM(G73:G76)</f>
        <v>24</v>
      </c>
      <c r="H77" s="66">
        <f>SUM(H73:H76)</f>
        <v>11187728</v>
      </c>
      <c r="I77" s="66">
        <f>SUM(I73:I76)</f>
        <v>4476623.38</v>
      </c>
      <c r="J77" s="73">
        <f t="shared" si="11"/>
        <v>40.013695184580818</v>
      </c>
      <c r="L77" s="129"/>
      <c r="M77" s="129"/>
    </row>
    <row r="78" spans="1:13" s="5" customFormat="1" ht="26.25" customHeight="1" x14ac:dyDescent="0.4">
      <c r="A78" s="182" t="s">
        <v>95</v>
      </c>
      <c r="B78" s="182"/>
      <c r="C78" s="182"/>
      <c r="D78" s="181" t="s">
        <v>64</v>
      </c>
      <c r="E78" s="181"/>
      <c r="F78" s="181"/>
      <c r="G78" s="93">
        <v>150</v>
      </c>
      <c r="H78" s="94">
        <v>60180692</v>
      </c>
      <c r="I78" s="94">
        <f>SUM(I13+I25+I30+I34+I38+I63+I67+I72+I77)</f>
        <v>15459067.989999998</v>
      </c>
      <c r="J78" s="95">
        <f t="shared" si="11"/>
        <v>25.687753789870012</v>
      </c>
      <c r="M78" s="129"/>
    </row>
    <row r="79" spans="1:13" s="5" customFormat="1" ht="26.25" customHeight="1" x14ac:dyDescent="0.4">
      <c r="A79" s="182"/>
      <c r="B79" s="182"/>
      <c r="C79" s="182"/>
      <c r="D79" s="181" t="s">
        <v>94</v>
      </c>
      <c r="E79" s="181"/>
      <c r="F79" s="181"/>
      <c r="G79" s="93">
        <v>9</v>
      </c>
      <c r="H79" s="94">
        <v>8564623</v>
      </c>
      <c r="I79" s="94">
        <v>4439101.55</v>
      </c>
      <c r="J79" s="95">
        <f t="shared" si="11"/>
        <v>51.830670772081852</v>
      </c>
      <c r="M79" s="129"/>
    </row>
    <row r="80" spans="1:13" s="5" customFormat="1" ht="26.25" customHeight="1" x14ac:dyDescent="0.4">
      <c r="A80" s="182"/>
      <c r="B80" s="182"/>
      <c r="C80" s="182"/>
      <c r="D80" s="183" t="s">
        <v>131</v>
      </c>
      <c r="E80" s="184"/>
      <c r="F80" s="185"/>
      <c r="G80" s="93">
        <v>2</v>
      </c>
      <c r="H80" s="94">
        <v>359733</v>
      </c>
      <c r="I80" s="94">
        <v>256268.47</v>
      </c>
      <c r="J80" s="95">
        <f t="shared" si="11"/>
        <v>71.238521347777379</v>
      </c>
      <c r="M80" s="129"/>
    </row>
    <row r="81" spans="1:11" s="5" customFormat="1" ht="24" customHeight="1" x14ac:dyDescent="0.4">
      <c r="A81" s="182"/>
      <c r="B81" s="182"/>
      <c r="C81" s="182"/>
      <c r="D81" s="181" t="s">
        <v>65</v>
      </c>
      <c r="E81" s="181"/>
      <c r="F81" s="181"/>
      <c r="G81" s="93">
        <v>60</v>
      </c>
      <c r="H81" s="94">
        <v>384941975</v>
      </c>
      <c r="I81" s="94">
        <v>19979619.120000001</v>
      </c>
      <c r="J81" s="95">
        <f t="shared" si="11"/>
        <v>5.1902937111495833</v>
      </c>
    </row>
    <row r="82" spans="1:11" s="5" customFormat="1" ht="20.25" customHeight="1" x14ac:dyDescent="0.4">
      <c r="A82" s="180" t="s">
        <v>59</v>
      </c>
      <c r="B82" s="180"/>
      <c r="C82" s="180"/>
      <c r="D82" s="180"/>
      <c r="E82" s="180"/>
      <c r="F82" s="180"/>
      <c r="G82" s="96">
        <f>SUM(G78:G81)</f>
        <v>221</v>
      </c>
      <c r="H82" s="66">
        <f>SUM(H78:H81)</f>
        <v>454047023</v>
      </c>
      <c r="I82" s="66">
        <v>41478307.390000001</v>
      </c>
      <c r="J82" s="73">
        <f t="shared" si="11"/>
        <v>9.1352448730844351</v>
      </c>
    </row>
    <row r="83" spans="1:11" ht="14.25" x14ac:dyDescent="0.2">
      <c r="H83" s="8"/>
    </row>
    <row r="88" spans="1:11" ht="14.25" x14ac:dyDescent="0.2">
      <c r="K88" s="127"/>
    </row>
  </sheetData>
  <mergeCells count="96">
    <mergeCell ref="A42:A43"/>
    <mergeCell ref="A44:A51"/>
    <mergeCell ref="C13:F13"/>
    <mergeCell ref="A5:A13"/>
    <mergeCell ref="B5:B13"/>
    <mergeCell ref="A14:A20"/>
    <mergeCell ref="B14:B20"/>
    <mergeCell ref="C20:F20"/>
    <mergeCell ref="A21:A25"/>
    <mergeCell ref="B21:B25"/>
    <mergeCell ref="C25:F25"/>
    <mergeCell ref="C30:F30"/>
    <mergeCell ref="A26:A30"/>
    <mergeCell ref="B26:B30"/>
    <mergeCell ref="A31:A34"/>
    <mergeCell ref="B31:B34"/>
    <mergeCell ref="A35:A38"/>
    <mergeCell ref="D26:D29"/>
    <mergeCell ref="D39:D41"/>
    <mergeCell ref="C31:C33"/>
    <mergeCell ref="D31:D33"/>
    <mergeCell ref="B35:B38"/>
    <mergeCell ref="C34:F34"/>
    <mergeCell ref="C38:F38"/>
    <mergeCell ref="B39:B41"/>
    <mergeCell ref="A39:A41"/>
    <mergeCell ref="A82:F82"/>
    <mergeCell ref="E73:E76"/>
    <mergeCell ref="C73:C76"/>
    <mergeCell ref="D73:D76"/>
    <mergeCell ref="D78:F78"/>
    <mergeCell ref="D81:F81"/>
    <mergeCell ref="A78:C81"/>
    <mergeCell ref="D79:F79"/>
    <mergeCell ref="B73:B77"/>
    <mergeCell ref="A73:A77"/>
    <mergeCell ref="C77:F77"/>
    <mergeCell ref="D80:F80"/>
    <mergeCell ref="A64:A67"/>
    <mergeCell ref="B64:B67"/>
    <mergeCell ref="C67:F67"/>
    <mergeCell ref="A68:A72"/>
    <mergeCell ref="B68:B72"/>
    <mergeCell ref="C72:F72"/>
    <mergeCell ref="D64:D66"/>
    <mergeCell ref="E64:E66"/>
    <mergeCell ref="C64:C66"/>
    <mergeCell ref="E68:E71"/>
    <mergeCell ref="D68:D71"/>
    <mergeCell ref="C68:C71"/>
    <mergeCell ref="A1:J1"/>
    <mergeCell ref="C35:C37"/>
    <mergeCell ref="D35:D37"/>
    <mergeCell ref="E35:E37"/>
    <mergeCell ref="D16:D19"/>
    <mergeCell ref="I2:J3"/>
    <mergeCell ref="C16:C19"/>
    <mergeCell ref="C21:C24"/>
    <mergeCell ref="D21:D24"/>
    <mergeCell ref="E21:E24"/>
    <mergeCell ref="D2:D4"/>
    <mergeCell ref="E16:E19"/>
    <mergeCell ref="A2:A4"/>
    <mergeCell ref="B2:B4"/>
    <mergeCell ref="C2:C4"/>
    <mergeCell ref="C26:C29"/>
    <mergeCell ref="G2:H3"/>
    <mergeCell ref="E2:E4"/>
    <mergeCell ref="F2:F4"/>
    <mergeCell ref="C7:C12"/>
    <mergeCell ref="D7:D12"/>
    <mergeCell ref="A52:A57"/>
    <mergeCell ref="B52:B57"/>
    <mergeCell ref="C63:F63"/>
    <mergeCell ref="A58:A63"/>
    <mergeCell ref="B58:B63"/>
    <mergeCell ref="C58:C62"/>
    <mergeCell ref="D52:D56"/>
    <mergeCell ref="C57:F57"/>
    <mergeCell ref="C52:C56"/>
    <mergeCell ref="E53:E56"/>
    <mergeCell ref="E58:E62"/>
    <mergeCell ref="D58:D62"/>
    <mergeCell ref="B44:B46"/>
    <mergeCell ref="B47:B51"/>
    <mergeCell ref="C47:C50"/>
    <mergeCell ref="C15:F15"/>
    <mergeCell ref="C6:F6"/>
    <mergeCell ref="B42:B43"/>
    <mergeCell ref="C51:F51"/>
    <mergeCell ref="E31:E33"/>
    <mergeCell ref="C45:F45"/>
    <mergeCell ref="D47:D50"/>
    <mergeCell ref="C39:C41"/>
    <mergeCell ref="E39:E41"/>
    <mergeCell ref="C43:F43"/>
  </mergeCells>
  <pageMargins left="0.11811023622047245" right="0.11811023622047245" top="0.15748031496062992" bottom="0.15748031496062992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D26" sqref="D26"/>
    </sheetView>
  </sheetViews>
  <sheetFormatPr defaultRowHeight="13.8" x14ac:dyDescent="0.25"/>
  <cols>
    <col min="1" max="1" width="5.59765625" customWidth="1"/>
    <col min="2" max="2" width="43.8984375" customWidth="1"/>
    <col min="3" max="3" width="23.5" customWidth="1"/>
    <col min="4" max="4" width="19.59765625" customWidth="1"/>
    <col min="5" max="5" width="17.8984375" customWidth="1"/>
    <col min="6" max="6" width="12.3984375" customWidth="1"/>
    <col min="7" max="7" width="13.09765625" bestFit="1" customWidth="1"/>
  </cols>
  <sheetData>
    <row r="1" spans="1:9" ht="20.25" customHeight="1" x14ac:dyDescent="0.4">
      <c r="A1" s="195" t="s">
        <v>101</v>
      </c>
      <c r="B1" s="195"/>
      <c r="C1" s="195"/>
      <c r="D1" s="195"/>
      <c r="E1" s="195"/>
      <c r="F1" s="195"/>
      <c r="G1" s="195"/>
    </row>
    <row r="2" spans="1:9" ht="20.25" customHeight="1" x14ac:dyDescent="0.4">
      <c r="A2" s="196" t="s">
        <v>96</v>
      </c>
      <c r="B2" s="196"/>
      <c r="C2" s="196"/>
      <c r="D2" s="196"/>
      <c r="E2" s="196"/>
      <c r="F2" s="196"/>
      <c r="G2" s="196"/>
    </row>
    <row r="3" spans="1:9" ht="21" x14ac:dyDescent="0.4">
      <c r="A3" s="97"/>
      <c r="B3" s="97"/>
      <c r="C3" s="97"/>
      <c r="D3" s="97"/>
      <c r="E3" s="98"/>
      <c r="F3" s="99" t="s">
        <v>0</v>
      </c>
      <c r="G3" s="3"/>
    </row>
    <row r="4" spans="1:9" ht="20.25" customHeight="1" x14ac:dyDescent="0.4">
      <c r="A4" s="197" t="s">
        <v>1</v>
      </c>
      <c r="B4" s="197" t="s">
        <v>7</v>
      </c>
      <c r="C4" s="197" t="s">
        <v>2</v>
      </c>
      <c r="D4" s="197" t="s">
        <v>3</v>
      </c>
      <c r="E4" s="191" t="s">
        <v>3</v>
      </c>
      <c r="F4" s="192"/>
      <c r="G4" s="100"/>
      <c r="H4" s="2"/>
      <c r="I4" s="2"/>
    </row>
    <row r="5" spans="1:9" ht="20.25" customHeight="1" x14ac:dyDescent="0.4">
      <c r="A5" s="198"/>
      <c r="B5" s="198"/>
      <c r="C5" s="198"/>
      <c r="D5" s="198"/>
      <c r="E5" s="193"/>
      <c r="F5" s="194"/>
      <c r="G5" s="100"/>
      <c r="H5" s="2"/>
      <c r="I5" s="2"/>
    </row>
    <row r="6" spans="1:9" ht="21" x14ac:dyDescent="0.4">
      <c r="A6" s="199"/>
      <c r="B6" s="199"/>
      <c r="C6" s="199"/>
      <c r="D6" s="199"/>
      <c r="E6" s="101" t="s">
        <v>5</v>
      </c>
      <c r="F6" s="101" t="s">
        <v>4</v>
      </c>
      <c r="G6" s="4"/>
      <c r="H6" s="1"/>
      <c r="I6" s="1"/>
    </row>
    <row r="7" spans="1:9" ht="21" x14ac:dyDescent="0.4">
      <c r="A7" s="203" t="s">
        <v>102</v>
      </c>
      <c r="B7" s="203"/>
      <c r="C7" s="203"/>
      <c r="D7" s="203"/>
      <c r="E7" s="203"/>
      <c r="F7" s="203"/>
      <c r="G7" s="4"/>
      <c r="H7" s="1"/>
      <c r="I7" s="1"/>
    </row>
    <row r="8" spans="1:9" ht="21" x14ac:dyDescent="0.4">
      <c r="A8" s="102">
        <v>1</v>
      </c>
      <c r="B8" s="103" t="s">
        <v>15</v>
      </c>
      <c r="C8" s="104" t="s">
        <v>121</v>
      </c>
      <c r="D8" s="105">
        <v>14849600</v>
      </c>
      <c r="E8" s="106">
        <v>0</v>
      </c>
      <c r="F8" s="102">
        <v>0</v>
      </c>
      <c r="G8" s="4"/>
      <c r="H8" s="1"/>
      <c r="I8" s="1"/>
    </row>
    <row r="9" spans="1:9" ht="21" x14ac:dyDescent="0.4">
      <c r="A9" s="102">
        <v>2</v>
      </c>
      <c r="B9" s="107" t="s">
        <v>8</v>
      </c>
      <c r="C9" s="108" t="s">
        <v>122</v>
      </c>
      <c r="D9" s="109">
        <v>1784600</v>
      </c>
      <c r="E9" s="110">
        <v>0</v>
      </c>
      <c r="F9" s="111">
        <v>0</v>
      </c>
      <c r="G9" s="4"/>
      <c r="H9" s="1"/>
      <c r="I9" s="1"/>
    </row>
    <row r="10" spans="1:9" ht="21" x14ac:dyDescent="0.4">
      <c r="A10" s="102">
        <v>3</v>
      </c>
      <c r="B10" s="107" t="s">
        <v>9</v>
      </c>
      <c r="C10" s="108" t="s">
        <v>123</v>
      </c>
      <c r="D10" s="112">
        <v>59900000</v>
      </c>
      <c r="E10" s="113">
        <v>0</v>
      </c>
      <c r="F10" s="111">
        <v>0</v>
      </c>
      <c r="G10" s="114"/>
      <c r="H10" s="1"/>
      <c r="I10" s="1"/>
    </row>
    <row r="11" spans="1:9" ht="21" x14ac:dyDescent="0.4">
      <c r="A11" s="200" t="s">
        <v>6</v>
      </c>
      <c r="B11" s="201"/>
      <c r="C11" s="202"/>
      <c r="D11" s="115">
        <f>SUM(D8:D10)</f>
        <v>76534200</v>
      </c>
      <c r="E11" s="116">
        <f>SUM(E8:E10)</f>
        <v>0</v>
      </c>
      <c r="F11" s="101">
        <v>0</v>
      </c>
      <c r="G11" s="4"/>
      <c r="H11" s="1"/>
      <c r="I11" s="1"/>
    </row>
    <row r="12" spans="1:9" ht="21" x14ac:dyDescent="0.4">
      <c r="A12" s="204" t="s">
        <v>120</v>
      </c>
      <c r="B12" s="205"/>
      <c r="C12" s="205"/>
      <c r="D12" s="205"/>
      <c r="E12" s="205"/>
      <c r="F12" s="206"/>
      <c r="G12" s="4"/>
      <c r="H12" s="1"/>
      <c r="I12" s="1"/>
    </row>
    <row r="13" spans="1:9" ht="21" x14ac:dyDescent="0.4">
      <c r="A13" s="108">
        <v>1</v>
      </c>
      <c r="B13" s="107" t="s">
        <v>15</v>
      </c>
      <c r="C13" s="108" t="s">
        <v>119</v>
      </c>
      <c r="D13" s="117">
        <v>5498900</v>
      </c>
      <c r="E13" s="117">
        <v>897246</v>
      </c>
      <c r="F13" s="118">
        <f>SUM(E13/D13*100)</f>
        <v>16.31682700176399</v>
      </c>
      <c r="G13" s="4"/>
      <c r="H13" s="1"/>
      <c r="I13" s="1"/>
    </row>
    <row r="14" spans="1:9" ht="22.5" customHeight="1" x14ac:dyDescent="0.4">
      <c r="A14" s="108">
        <v>2</v>
      </c>
      <c r="B14" s="107" t="s">
        <v>9</v>
      </c>
      <c r="C14" s="108" t="s">
        <v>97</v>
      </c>
      <c r="D14" s="117">
        <v>293420000</v>
      </c>
      <c r="E14" s="117">
        <v>19548973.120000001</v>
      </c>
      <c r="F14" s="118">
        <f t="shared" ref="F14:F26" si="0">SUM(E14/D14*100)</f>
        <v>6.6624542021675417</v>
      </c>
      <c r="G14" s="4"/>
      <c r="H14" s="1"/>
      <c r="I14" s="1"/>
    </row>
    <row r="15" spans="1:9" ht="21" x14ac:dyDescent="0.4">
      <c r="A15" s="108">
        <v>3</v>
      </c>
      <c r="B15" s="107" t="s">
        <v>17</v>
      </c>
      <c r="C15" s="108" t="s">
        <v>124</v>
      </c>
      <c r="D15" s="119">
        <v>4133190</v>
      </c>
      <c r="E15" s="119">
        <v>1941503</v>
      </c>
      <c r="F15" s="118">
        <f t="shared" si="0"/>
        <v>46.973475693108711</v>
      </c>
      <c r="G15" s="4"/>
      <c r="H15" s="1"/>
      <c r="I15" s="1"/>
    </row>
    <row r="16" spans="1:9" ht="21" x14ac:dyDescent="0.4">
      <c r="A16" s="108">
        <v>4</v>
      </c>
      <c r="B16" s="107" t="s">
        <v>16</v>
      </c>
      <c r="C16" s="108" t="s">
        <v>99</v>
      </c>
      <c r="D16" s="119">
        <v>2362008</v>
      </c>
      <c r="E16" s="117">
        <v>1490536.68</v>
      </c>
      <c r="F16" s="118">
        <f t="shared" si="0"/>
        <v>63.104641474541999</v>
      </c>
      <c r="G16" s="4"/>
      <c r="H16" s="1"/>
      <c r="I16" s="1"/>
    </row>
    <row r="17" spans="1:9" ht="21" x14ac:dyDescent="0.4">
      <c r="A17" s="108">
        <v>5</v>
      </c>
      <c r="B17" s="107" t="s">
        <v>18</v>
      </c>
      <c r="C17" s="108" t="s">
        <v>20</v>
      </c>
      <c r="D17" s="119">
        <v>804100</v>
      </c>
      <c r="E17" s="119">
        <v>210109</v>
      </c>
      <c r="F17" s="118">
        <f t="shared" si="0"/>
        <v>26.129710235045394</v>
      </c>
      <c r="G17" s="4"/>
      <c r="H17" s="1"/>
      <c r="I17" s="1"/>
    </row>
    <row r="18" spans="1:9" ht="21" x14ac:dyDescent="0.4">
      <c r="A18" s="108">
        <v>6</v>
      </c>
      <c r="B18" s="107" t="s">
        <v>21</v>
      </c>
      <c r="C18" s="108" t="s">
        <v>20</v>
      </c>
      <c r="D18" s="119">
        <v>926900</v>
      </c>
      <c r="E18" s="117">
        <v>821250.7</v>
      </c>
      <c r="F18" s="118">
        <f t="shared" si="0"/>
        <v>88.601866436508786</v>
      </c>
      <c r="G18" s="4"/>
      <c r="H18" s="1"/>
      <c r="I18" s="1"/>
    </row>
    <row r="19" spans="1:9" ht="21" x14ac:dyDescent="0.4">
      <c r="A19" s="108">
        <v>7</v>
      </c>
      <c r="B19" s="107" t="s">
        <v>12</v>
      </c>
      <c r="C19" s="108" t="s">
        <v>125</v>
      </c>
      <c r="D19" s="117">
        <v>1736900</v>
      </c>
      <c r="E19" s="117">
        <v>1142414.5</v>
      </c>
      <c r="F19" s="118">
        <f t="shared" si="0"/>
        <v>65.773187863434856</v>
      </c>
      <c r="G19" s="4"/>
      <c r="H19" s="1"/>
      <c r="I19" s="1"/>
    </row>
    <row r="20" spans="1:9" ht="21" x14ac:dyDescent="0.4">
      <c r="A20" s="108">
        <v>8</v>
      </c>
      <c r="B20" s="107" t="s">
        <v>8</v>
      </c>
      <c r="C20" s="108" t="s">
        <v>126</v>
      </c>
      <c r="D20" s="119">
        <v>9257423</v>
      </c>
      <c r="E20" s="117">
        <v>4965431.55</v>
      </c>
      <c r="F20" s="118">
        <f t="shared" si="0"/>
        <v>53.637297874365252</v>
      </c>
      <c r="G20" s="4"/>
      <c r="H20" s="1"/>
      <c r="I20" s="1"/>
    </row>
    <row r="21" spans="1:9" ht="21" x14ac:dyDescent="0.4">
      <c r="A21" s="108">
        <v>9</v>
      </c>
      <c r="B21" s="107" t="s">
        <v>13</v>
      </c>
      <c r="C21" s="108" t="s">
        <v>100</v>
      </c>
      <c r="D21" s="117">
        <v>31697575</v>
      </c>
      <c r="E21" s="117">
        <v>527256</v>
      </c>
      <c r="F21" s="118">
        <f t="shared" si="0"/>
        <v>1.6633953859246331</v>
      </c>
      <c r="G21" s="4"/>
      <c r="H21" s="1"/>
      <c r="I21" s="1"/>
    </row>
    <row r="22" spans="1:9" ht="21" x14ac:dyDescent="0.4">
      <c r="A22" s="108">
        <v>10</v>
      </c>
      <c r="B22" s="107" t="s">
        <v>11</v>
      </c>
      <c r="C22" s="108" t="s">
        <v>127</v>
      </c>
      <c r="D22" s="119">
        <v>2083908</v>
      </c>
      <c r="E22" s="117">
        <v>784824.31999999995</v>
      </c>
      <c r="F22" s="118">
        <f t="shared" si="0"/>
        <v>37.661178900412104</v>
      </c>
      <c r="G22" s="4"/>
      <c r="H22" s="1"/>
      <c r="I22" s="1"/>
    </row>
    <row r="23" spans="1:9" ht="21" x14ac:dyDescent="0.4">
      <c r="A23" s="108">
        <v>11</v>
      </c>
      <c r="B23" s="107" t="s">
        <v>19</v>
      </c>
      <c r="C23" s="108" t="s">
        <v>128</v>
      </c>
      <c r="D23" s="117">
        <v>8173900</v>
      </c>
      <c r="E23" s="117">
        <v>3849234.14</v>
      </c>
      <c r="F23" s="118">
        <f t="shared" si="0"/>
        <v>47.091769412398001</v>
      </c>
      <c r="G23" s="4"/>
      <c r="H23" s="1"/>
      <c r="I23" s="1"/>
    </row>
    <row r="24" spans="1:9" ht="21" x14ac:dyDescent="0.4">
      <c r="A24" s="108">
        <v>12</v>
      </c>
      <c r="B24" s="107" t="s">
        <v>14</v>
      </c>
      <c r="C24" s="108" t="s">
        <v>98</v>
      </c>
      <c r="D24" s="117">
        <v>3145100</v>
      </c>
      <c r="E24" s="117">
        <v>822905</v>
      </c>
      <c r="F24" s="118">
        <f t="shared" si="0"/>
        <v>26.164668849957074</v>
      </c>
      <c r="G24" s="4"/>
      <c r="H24" s="1"/>
      <c r="I24" s="1"/>
    </row>
    <row r="25" spans="1:9" ht="21" x14ac:dyDescent="0.4">
      <c r="A25" s="108">
        <v>13</v>
      </c>
      <c r="B25" s="107" t="s">
        <v>10</v>
      </c>
      <c r="C25" s="108" t="s">
        <v>129</v>
      </c>
      <c r="D25" s="117">
        <v>14272928</v>
      </c>
      <c r="E25" s="117">
        <v>4476623.38</v>
      </c>
      <c r="F25" s="118">
        <f t="shared" si="0"/>
        <v>31.364436084873404</v>
      </c>
      <c r="G25" s="3"/>
    </row>
    <row r="26" spans="1:9" ht="21" x14ac:dyDescent="0.4">
      <c r="A26" s="190" t="s">
        <v>6</v>
      </c>
      <c r="B26" s="190"/>
      <c r="C26" s="190"/>
      <c r="D26" s="120">
        <f>SUM(D13:D25)</f>
        <v>377512832</v>
      </c>
      <c r="E26" s="120">
        <f>SUM(E13:E25)</f>
        <v>41478307.390000001</v>
      </c>
      <c r="F26" s="121">
        <f t="shared" si="0"/>
        <v>10.98725761724571</v>
      </c>
      <c r="G26" s="3"/>
    </row>
    <row r="27" spans="1:9" ht="21" x14ac:dyDescent="0.4">
      <c r="A27" s="189" t="s">
        <v>118</v>
      </c>
      <c r="B27" s="189"/>
      <c r="C27" s="189"/>
      <c r="D27" s="122">
        <f>SUM(D11+D26)</f>
        <v>454047032</v>
      </c>
      <c r="E27" s="122">
        <f>SUM(E11+E26)</f>
        <v>41478307.390000001</v>
      </c>
      <c r="F27" s="123">
        <f>SUM(E27/D27*100)</f>
        <v>9.1352446920080297</v>
      </c>
      <c r="G27" s="3"/>
    </row>
    <row r="28" spans="1:9" ht="20.25" x14ac:dyDescent="0.3">
      <c r="A28" s="3"/>
      <c r="B28" s="3"/>
      <c r="C28" s="3"/>
      <c r="D28" s="3"/>
      <c r="E28" s="3"/>
      <c r="F28" s="3"/>
      <c r="G28" s="3"/>
    </row>
  </sheetData>
  <mergeCells count="12">
    <mergeCell ref="A27:C27"/>
    <mergeCell ref="A26:C26"/>
    <mergeCell ref="E4:F5"/>
    <mergeCell ref="A1:G1"/>
    <mergeCell ref="A2:G2"/>
    <mergeCell ref="B4:B6"/>
    <mergeCell ref="A4:A6"/>
    <mergeCell ref="C4:C6"/>
    <mergeCell ref="D4:D6"/>
    <mergeCell ref="A11:C11"/>
    <mergeCell ref="A7:F7"/>
    <mergeCell ref="A12:F12"/>
  </mergeCells>
  <pageMargins left="0.62992125984251968" right="0" top="3.937007874015748E-2" bottom="0" header="0.19685039370078741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ภาพรวม</vt:lpstr>
      <vt:lpstr>ไตรมาส2</vt:lpstr>
      <vt:lpstr>สรุป</vt:lpstr>
      <vt:lpstr>ไตรมาส2!Print_Titles</vt:lpstr>
      <vt:lpstr>ภาพรวม!Print_Titles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KKD Windows 7 V.3</cp:lastModifiedBy>
  <cp:lastPrinted>2020-05-18T07:32:16Z</cp:lastPrinted>
  <dcterms:created xsi:type="dcterms:W3CDTF">2019-05-03T03:33:13Z</dcterms:created>
  <dcterms:modified xsi:type="dcterms:W3CDTF">2020-06-16T08:21:45Z</dcterms:modified>
</cp:coreProperties>
</file>