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14eed29f3ba0397/Desktop/"/>
    </mc:Choice>
  </mc:AlternateContent>
  <xr:revisionPtr revIDLastSave="0" documentId="8_{FB6835EC-246C-49B6-A7AA-529671A45D66}" xr6:coauthVersionLast="46" xr6:coauthVersionMax="46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ทะเบียนคุมเงินงบประมาณ 61" sheetId="1" r:id="rId1"/>
    <sheet name="งบลงทุน" sheetId="3" r:id="rId2"/>
    <sheet name="สรุปรวม" sheetId="8" state="hidden" r:id="rId3"/>
    <sheet name="Sheet2" sheetId="21" r:id="rId4"/>
  </sheets>
  <definedNames>
    <definedName name="_xlnm.Print_Area" localSheetId="1">งบลงทุน!$A$1:$H$44</definedName>
    <definedName name="_xlnm.Print_Area" localSheetId="2">สรุปรวม!$A$1:$Y$93</definedName>
    <definedName name="_xlnm.Print_Titles" localSheetId="1">งบลงทุน!$1:$3</definedName>
    <definedName name="_xlnm.Print_Titles" localSheetId="0">'ทะเบียนคุมเงินงบประมาณ 61'!$4:$5</definedName>
    <definedName name="_xlnm.Print_Titles" localSheetId="2">สรุปรวม!$1:$5</definedName>
  </definedNames>
  <calcPr calcId="191029"/>
  <fileRecoveryPr autoRecover="0"/>
</workbook>
</file>

<file path=xl/calcChain.xml><?xml version="1.0" encoding="utf-8"?>
<calcChain xmlns="http://schemas.openxmlformats.org/spreadsheetml/2006/main">
  <c r="I461" i="1" l="1"/>
  <c r="J461" i="1" s="1"/>
  <c r="I459" i="1"/>
  <c r="I458" i="1" s="1"/>
  <c r="D458" i="1"/>
  <c r="D463" i="1" s="1"/>
  <c r="I463" i="1" l="1"/>
  <c r="J458" i="1"/>
  <c r="J459" i="1"/>
  <c r="I10" i="1"/>
  <c r="I34" i="1"/>
  <c r="I314" i="1"/>
  <c r="I537" i="1" l="1"/>
  <c r="I535" i="1" s="1"/>
  <c r="I533" i="1" s="1"/>
  <c r="I531" i="1" s="1"/>
  <c r="I529" i="1" s="1"/>
  <c r="J529" i="1" s="1"/>
  <c r="D521" i="1"/>
  <c r="D233" i="1"/>
  <c r="D249" i="1" s="1"/>
  <c r="I528" i="1" l="1"/>
  <c r="J528" i="1" s="1"/>
  <c r="J537" i="1"/>
  <c r="J535" i="1"/>
  <c r="J533" i="1"/>
  <c r="J531" i="1"/>
  <c r="I526" i="1"/>
  <c r="I524" i="1" s="1"/>
  <c r="I522" i="1" s="1"/>
  <c r="I521" i="1" s="1"/>
  <c r="J521" i="1" s="1"/>
  <c r="J526" i="1" l="1"/>
  <c r="J522" i="1"/>
  <c r="J524" i="1"/>
  <c r="D6" i="1"/>
  <c r="J10" i="1" l="1"/>
  <c r="J314" i="1"/>
  <c r="I265" i="1"/>
  <c r="D305" i="1"/>
  <c r="I286" i="1"/>
  <c r="D286" i="1"/>
  <c r="D278" i="1"/>
  <c r="D262" i="1" l="1"/>
  <c r="J286" i="1"/>
  <c r="X93" i="8"/>
  <c r="W93" i="8"/>
  <c r="C93" i="8"/>
  <c r="T92" i="8" l="1"/>
  <c r="V23" i="8"/>
  <c r="V7" i="8"/>
  <c r="U8" i="8"/>
  <c r="V77" i="8"/>
  <c r="D88" i="8"/>
  <c r="E87" i="8" s="1"/>
  <c r="V28" i="8"/>
  <c r="U29" i="8"/>
  <c r="V29" i="8" s="1"/>
  <c r="V8" i="8" l="1"/>
  <c r="D59" i="1"/>
  <c r="G43" i="3" l="1"/>
  <c r="G42" i="3"/>
  <c r="G41" i="3"/>
  <c r="G40" i="3"/>
  <c r="G39" i="3"/>
  <c r="G38" i="3" l="1"/>
  <c r="D44" i="3"/>
  <c r="D47" i="3" s="1"/>
  <c r="G31" i="3"/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2" i="3"/>
  <c r="G33" i="3"/>
  <c r="G34" i="3"/>
  <c r="G35" i="3"/>
  <c r="G36" i="3"/>
  <c r="G37" i="3"/>
  <c r="G4" i="3"/>
  <c r="D206" i="1"/>
  <c r="J206" i="1" s="1"/>
  <c r="D215" i="1"/>
  <c r="J215" i="1" s="1"/>
  <c r="I213" i="1"/>
  <c r="J213" i="1" s="1"/>
  <c r="I211" i="1"/>
  <c r="J211" i="1" s="1"/>
  <c r="I208" i="1"/>
  <c r="J208" i="1" s="1"/>
  <c r="I204" i="1"/>
  <c r="J204" i="1" s="1"/>
  <c r="I201" i="1"/>
  <c r="J201" i="1" s="1"/>
  <c r="D513" i="1"/>
  <c r="I500" i="1"/>
  <c r="I498" i="1" s="1"/>
  <c r="I503" i="1" s="1"/>
  <c r="D489" i="1"/>
  <c r="I487" i="1"/>
  <c r="J487" i="1" s="1"/>
  <c r="I485" i="1"/>
  <c r="J485" i="1" s="1"/>
  <c r="I479" i="1"/>
  <c r="J479" i="1" s="1"/>
  <c r="D197" i="1"/>
  <c r="J195" i="1"/>
  <c r="I193" i="1"/>
  <c r="I176" i="1"/>
  <c r="J176" i="1" s="1"/>
  <c r="J162" i="1"/>
  <c r="I60" i="1"/>
  <c r="J60" i="1" l="1"/>
  <c r="G44" i="3"/>
  <c r="J500" i="1"/>
  <c r="J193" i="1"/>
  <c r="I191" i="1"/>
  <c r="J191" i="1" s="1"/>
  <c r="D164" i="1"/>
  <c r="I149" i="1"/>
  <c r="J160" i="1"/>
  <c r="J153" i="1"/>
  <c r="J157" i="1"/>
  <c r="D147" i="1"/>
  <c r="I145" i="1"/>
  <c r="J145" i="1" s="1"/>
  <c r="D140" i="1"/>
  <c r="D130" i="1"/>
  <c r="I120" i="1"/>
  <c r="J120" i="1" s="1"/>
  <c r="D115" i="1"/>
  <c r="D109" i="1"/>
  <c r="D96" i="1"/>
  <c r="I92" i="1"/>
  <c r="J92" i="1" s="1"/>
  <c r="I87" i="1"/>
  <c r="I80" i="1" s="1"/>
  <c r="J80" i="1" s="1"/>
  <c r="U89" i="8" l="1"/>
  <c r="T89" i="8"/>
  <c r="I305" i="1" l="1"/>
  <c r="I300" i="1"/>
  <c r="J300" i="1" s="1"/>
  <c r="I295" i="1"/>
  <c r="J295" i="1" s="1"/>
  <c r="I182" i="1"/>
  <c r="J182" i="1" s="1"/>
  <c r="I360" i="1"/>
  <c r="I475" i="1" l="1"/>
  <c r="I437" i="1"/>
  <c r="I433" i="1"/>
  <c r="I410" i="1"/>
  <c r="I340" i="1"/>
  <c r="I335" i="1"/>
  <c r="I278" i="1"/>
  <c r="J278" i="1" s="1"/>
  <c r="J246" i="1"/>
  <c r="I240" i="1"/>
  <c r="J240" i="1" s="1"/>
  <c r="I226" i="1"/>
  <c r="I74" i="1" l="1"/>
  <c r="U90" i="8" l="1"/>
  <c r="T90" i="8"/>
  <c r="I469" i="1"/>
  <c r="I520" i="1" l="1"/>
  <c r="J520" i="1" l="1"/>
  <c r="I515" i="1"/>
  <c r="I511" i="1" s="1"/>
  <c r="I483" i="1"/>
  <c r="I454" i="1"/>
  <c r="I430" i="1"/>
  <c r="I416" i="1"/>
  <c r="I404" i="1"/>
  <c r="I394" i="1"/>
  <c r="I386" i="1"/>
  <c r="I378" i="1"/>
  <c r="I374" i="1"/>
  <c r="I365" i="1"/>
  <c r="I364" i="1" s="1"/>
  <c r="I356" i="1"/>
  <c r="I351" i="1"/>
  <c r="I345" i="1"/>
  <c r="I320" i="1"/>
  <c r="I274" i="1"/>
  <c r="J274" i="1" s="1"/>
  <c r="I253" i="1"/>
  <c r="I235" i="1"/>
  <c r="I220" i="1"/>
  <c r="I126" i="1"/>
  <c r="I117" i="1"/>
  <c r="I509" i="1" l="1"/>
  <c r="J511" i="1"/>
  <c r="I373" i="1"/>
  <c r="I233" i="1"/>
  <c r="J235" i="1"/>
  <c r="J233" i="1" s="1"/>
  <c r="I334" i="1"/>
  <c r="I428" i="1"/>
  <c r="J220" i="1"/>
  <c r="D222" i="1"/>
  <c r="I51" i="1"/>
  <c r="J509" i="1" l="1"/>
  <c r="I507" i="1"/>
  <c r="J507" i="1" s="1"/>
  <c r="I333" i="1"/>
  <c r="V46" i="8"/>
  <c r="J513" i="1" l="1"/>
  <c r="J226" i="1" l="1"/>
  <c r="J483" i="1" l="1"/>
  <c r="I472" i="1"/>
  <c r="I467" i="1" s="1"/>
  <c r="I217" i="1"/>
  <c r="I28" i="1"/>
  <c r="I18" i="1"/>
  <c r="I6" i="1" l="1"/>
  <c r="J6" i="1" l="1"/>
  <c r="I59" i="1"/>
  <c r="J59" i="1" s="1"/>
  <c r="D258" i="1"/>
  <c r="U92" i="8" l="1"/>
  <c r="U88" i="8" s="1"/>
  <c r="T91" i="8"/>
  <c r="J34" i="1"/>
  <c r="J117" i="1" l="1"/>
  <c r="I136" i="1" l="1"/>
  <c r="J430" i="1"/>
  <c r="J475" i="1" l="1"/>
  <c r="J472" i="1"/>
  <c r="I400" i="1"/>
  <c r="I398" i="1" s="1"/>
  <c r="J360" i="1"/>
  <c r="D456" i="1"/>
  <c r="J404" i="1"/>
  <c r="J410" i="1"/>
  <c r="J416" i="1"/>
  <c r="J422" i="1"/>
  <c r="J425" i="1"/>
  <c r="J401" i="1"/>
  <c r="J451" i="1"/>
  <c r="J433" i="1"/>
  <c r="J454" i="1"/>
  <c r="J448" i="1"/>
  <c r="J445" i="1"/>
  <c r="J437" i="1"/>
  <c r="J345" i="1"/>
  <c r="J340" i="1"/>
  <c r="J365" i="1"/>
  <c r="J356" i="1"/>
  <c r="J351" i="1"/>
  <c r="J394" i="1"/>
  <c r="J390" i="1"/>
  <c r="J386" i="1"/>
  <c r="J382" i="1"/>
  <c r="J378" i="1"/>
  <c r="J374" i="1"/>
  <c r="J369" i="1"/>
  <c r="J335" i="1"/>
  <c r="J136" i="1"/>
  <c r="J126" i="1"/>
  <c r="J123" i="1"/>
  <c r="J469" i="1" l="1"/>
  <c r="U59" i="8" l="1"/>
  <c r="V86" i="8" l="1"/>
  <c r="V59" i="8"/>
  <c r="J253" i="1" l="1"/>
  <c r="O58" i="1" l="1"/>
  <c r="J51" i="1"/>
  <c r="J44" i="1"/>
  <c r="I518" i="1"/>
  <c r="J493" i="1"/>
  <c r="D329" i="1"/>
  <c r="V72" i="8" l="1"/>
  <c r="J515" i="1"/>
  <c r="J28" i="1"/>
  <c r="I489" i="1"/>
  <c r="J489" i="1" s="1"/>
  <c r="J74" i="1"/>
  <c r="J336" i="1"/>
  <c r="J337" i="1" s="1"/>
  <c r="I106" i="1"/>
  <c r="J106" i="1" s="1"/>
  <c r="I102" i="1"/>
  <c r="J102" i="1" s="1"/>
  <c r="U10" i="8" l="1"/>
  <c r="V75" i="8"/>
  <c r="V69" i="8"/>
  <c r="U57" i="8"/>
  <c r="V57" i="8" s="1"/>
  <c r="V71" i="8"/>
  <c r="U11" i="8"/>
  <c r="V11" i="8" s="1"/>
  <c r="V83" i="8"/>
  <c r="U55" i="8"/>
  <c r="J398" i="1"/>
  <c r="J333" i="1"/>
  <c r="J132" i="1"/>
  <c r="H458" i="1"/>
  <c r="V55" i="8" l="1"/>
  <c r="V10" i="8"/>
  <c r="V64" i="8"/>
  <c r="I456" i="1"/>
  <c r="J456" i="1" s="1"/>
  <c r="V63" i="8" l="1"/>
  <c r="J87" i="1" l="1"/>
  <c r="V52" i="8" l="1"/>
  <c r="I270" i="1" l="1"/>
  <c r="J320" i="1"/>
  <c r="J270" i="1" l="1"/>
  <c r="I262" i="1"/>
  <c r="J265" i="1"/>
  <c r="U61" i="8" l="1"/>
  <c r="I329" i="1"/>
  <c r="J329" i="1" s="1"/>
  <c r="J305" i="1"/>
  <c r="J262" i="1" l="1"/>
  <c r="V61" i="8" l="1"/>
  <c r="J258" i="1"/>
  <c r="J249" i="1"/>
  <c r="J231" i="1"/>
  <c r="J222" i="1"/>
  <c r="J197" i="1"/>
  <c r="J185" i="1"/>
  <c r="J178" i="1"/>
  <c r="J170" i="1"/>
  <c r="J164" i="1"/>
  <c r="J147" i="1"/>
  <c r="J140" i="1"/>
  <c r="J130" i="1"/>
  <c r="J115" i="1"/>
  <c r="J109" i="1"/>
  <c r="J96" i="1"/>
  <c r="J73" i="1"/>
  <c r="I73" i="1" l="1"/>
  <c r="D73" i="1"/>
  <c r="D518" i="1"/>
  <c r="J518" i="1" s="1"/>
  <c r="D481" i="1"/>
  <c r="J481" i="1" s="1"/>
  <c r="I189" i="1"/>
  <c r="J189" i="1" l="1"/>
  <c r="I142" i="1" l="1"/>
  <c r="I111" i="1"/>
  <c r="J98" i="1"/>
  <c r="J111" i="1" l="1"/>
  <c r="J142" i="1"/>
  <c r="U18" i="8" l="1"/>
  <c r="V18" i="8" s="1"/>
  <c r="U21" i="8"/>
  <c r="V21" i="8" s="1"/>
  <c r="D503" i="1"/>
  <c r="D231" i="1"/>
  <c r="J217" i="1"/>
  <c r="D178" i="1"/>
  <c r="I174" i="1"/>
  <c r="D170" i="1"/>
  <c r="I166" i="1"/>
  <c r="U13" i="8" l="1"/>
  <c r="J174" i="1"/>
  <c r="J166" i="1"/>
  <c r="V43" i="8"/>
  <c r="J467" i="1"/>
  <c r="J149" i="1"/>
  <c r="V48" i="8"/>
  <c r="V13" i="8" l="1"/>
  <c r="U16" i="8"/>
  <c r="U93" i="8" s="1"/>
  <c r="V93" i="8" s="1"/>
  <c r="V37" i="8"/>
  <c r="V45" i="8"/>
  <c r="V16" i="8" l="1"/>
  <c r="V66" i="8"/>
  <c r="J18" i="1"/>
  <c r="V88" i="8" l="1"/>
  <c r="J496" i="1"/>
  <c r="J503" i="1"/>
  <c r="J498" i="1"/>
  <c r="V84" i="8" l="1"/>
  <c r="J463" i="1"/>
</calcChain>
</file>

<file path=xl/sharedStrings.xml><?xml version="1.0" encoding="utf-8"?>
<sst xmlns="http://schemas.openxmlformats.org/spreadsheetml/2006/main" count="925" uniqueCount="459">
  <si>
    <t>ทะเบียนคุมเงินงบประมาณรายจ่ายจังหวัดฉะเชิงเทรา</t>
  </si>
  <si>
    <t>หน่วย</t>
  </si>
  <si>
    <t>ดำเนินการ</t>
  </si>
  <si>
    <t>งบประมาณ</t>
  </si>
  <si>
    <t>วันที่</t>
  </si>
  <si>
    <t>รายการ</t>
  </si>
  <si>
    <t>เบิกจ่ายแล้ว</t>
  </si>
  <si>
    <t>คงเหลือ</t>
  </si>
  <si>
    <t>หมายเหตุ</t>
  </si>
  <si>
    <t>โครงการ/กิจกรรม</t>
  </si>
  <si>
    <t>อำเภอเมือง</t>
  </si>
  <si>
    <t>ลำดับ</t>
  </si>
  <si>
    <t>ที่</t>
  </si>
  <si>
    <t>อำเภอแปลงยาว</t>
  </si>
  <si>
    <t>อำเภอคลองเขื่อน</t>
  </si>
  <si>
    <t>อำเภอบางคล้า</t>
  </si>
  <si>
    <t>อำเภอบ้านโพธิ์</t>
  </si>
  <si>
    <t>เลข PO/จำนวนเงิน</t>
  </si>
  <si>
    <t>อำเภอพนมสารคาม</t>
  </si>
  <si>
    <t>อำเภอสนามชัยเขต</t>
  </si>
  <si>
    <t>อำเภอบางน้ำเปรี้ยว</t>
  </si>
  <si>
    <t>อำเภอบางปะกง</t>
  </si>
  <si>
    <t>อำเภอท่าตะเกียบ</t>
  </si>
  <si>
    <t>อำเภอราชสาส์น</t>
  </si>
  <si>
    <t>แขวงทางหลวงชนบทจังหวัดฉะเชิงเทรา</t>
  </si>
  <si>
    <t>สำนักงานเกษตรและสหกรณ์จังหวัดฉะเชิงเทรา</t>
  </si>
  <si>
    <t>จังหวัดฉะเชิงเทรา</t>
  </si>
  <si>
    <t>สำนักงานประชาสัมพันธ์จังหวัดฉะเชิงเทรา</t>
  </si>
  <si>
    <t>สำนักงานพัฒนาชุมชนจังหวัดฉะเชิงเทรา</t>
  </si>
  <si>
    <t>สำนักงานจังหวัดฉะเชิงเทรา</t>
  </si>
  <si>
    <t>,</t>
  </si>
  <si>
    <t>สำนักงานเกษตรจังหวัดฉะเชิงเทรา</t>
  </si>
  <si>
    <t>ประจำปีงบประมาณ พ.ศ. 2561</t>
  </si>
  <si>
    <t>กลุ่มอำนวยการ</t>
  </si>
  <si>
    <t>เพิ่มประสิทธิภาพการปฏิบัติงานของสำนัก</t>
  </si>
  <si>
    <t>งานจังหวัดฉะเชิงเทรา</t>
  </si>
  <si>
    <t>จ้างเหมาบุคลากรเพื่อดำเนินงานในสำนัก</t>
  </si>
  <si>
    <t>กลุ่มยุทธศาสตร์</t>
  </si>
  <si>
    <t>จ้างเหมาบุคคลการประชาสัมพันธ์เพื่อ</t>
  </si>
  <si>
    <t>สนับสนุนการพัฒนาจังหวัดฉะเชิงเทรา</t>
  </si>
  <si>
    <t>สนง.ประชาสัมพันธ์</t>
  </si>
  <si>
    <t>รวม   2  โครงการ  อำเภอบ้านโพธิ์</t>
  </si>
  <si>
    <t>รวม 3 โครงการ อำเภอบางคล้า</t>
  </si>
  <si>
    <t>รวม 1 โครงการ อำเภอคลองเขื่อน</t>
  </si>
  <si>
    <t>รวม 1 โครงการ อำเภอบางน้ำเปรี้ยว</t>
  </si>
  <si>
    <t>รวม 1 โครงการ อำเภอบางปะกง</t>
  </si>
  <si>
    <t>รวม 1 โครงการ อำเภอท่าตะเกียบ</t>
  </si>
  <si>
    <t>รวม 1 โครงการ อำเภอราชสาส์น</t>
  </si>
  <si>
    <t>รวม 1 โครงการ แขวงทางหลวงชนบท</t>
  </si>
  <si>
    <t>สนง.พาณิชย์</t>
  </si>
  <si>
    <t>รวม 1 โครงการ สนง.พาณิชย์</t>
  </si>
  <si>
    <t>รวม 2 โครงการ สนง.วัฒนธรรม</t>
  </si>
  <si>
    <t>สำนักงานท่องเที่ยวจังหวัดฉะเชิงเทรา</t>
  </si>
  <si>
    <t>รวม 1 โครงการ สำนักงานประชาสัมพันธ์</t>
  </si>
  <si>
    <t>ประชาสัมพันธ์ภาพลักษณ์การท่องเที่ยว</t>
  </si>
  <si>
    <t>พัฒนาสินค้าเกษตรปลอดภัยสูงจังหวัด</t>
  </si>
  <si>
    <t>รวม 2 โครงการ สำนักงานเกษตรและสหกรณ์</t>
  </si>
  <si>
    <t>รวม 4 โครงการ สำนักงานพัฒนาชุมชน</t>
  </si>
  <si>
    <t>รวม 1 โครงการ สำนักงานเกษตรจังหวัด</t>
  </si>
  <si>
    <t>จำหน่ายสินค้าเกษตรปลอดภัยและของดี</t>
  </si>
  <si>
    <t>เมืองแปดริ้ว</t>
  </si>
  <si>
    <t>กองอำนวยการรักษาความมั่นคงและภายในจังหวัดฉะเชิงเทรา(กอ.รมน)</t>
  </si>
  <si>
    <t>สำนักงานทรัพยากรธรรมชาติและสิ่งแวดล้อม</t>
  </si>
  <si>
    <t>รวม 3 โครงการ สำนักงานพัฒนาชุมชน</t>
  </si>
  <si>
    <t>รวม 1 โครงการ สนจ.ฉช</t>
  </si>
  <si>
    <t>เลข PO/จำนวนเงิน/ผู้รับจ้าง</t>
  </si>
  <si>
    <t>วันที่เบิก/เลขที่เอกสาร</t>
  </si>
  <si>
    <t>สัญญาลงวันที่/</t>
  </si>
  <si>
    <t>สิ้นสุดวันที่</t>
  </si>
  <si>
    <r>
      <rPr>
        <sz val="14"/>
        <color rgb="FFFF0000"/>
        <rFont val="TH SarabunPSK"/>
        <family val="2"/>
      </rPr>
      <t>กิจกรรมหลักที่10</t>
    </r>
    <r>
      <rPr>
        <sz val="14"/>
        <color theme="1"/>
        <rFont val="TH SarabunPSK"/>
        <family val="2"/>
      </rPr>
      <t xml:space="preserve"> ค่าบริหารโครงการ</t>
    </r>
  </si>
  <si>
    <r>
      <rPr>
        <sz val="14"/>
        <color rgb="FFFF0000"/>
        <rFont val="TH SarabunPSK"/>
        <family val="2"/>
      </rPr>
      <t>กิจกรรมหลักที่4</t>
    </r>
    <r>
      <rPr>
        <sz val="14"/>
        <color theme="1"/>
        <rFont val="TH SarabunPSK"/>
        <family val="2"/>
      </rPr>
      <t xml:space="preserve"> ผลิตและเผยแพร่บทความ</t>
    </r>
  </si>
  <si>
    <t>กลุ่มยุทธ</t>
  </si>
  <si>
    <t>คงเหลือ  รวม 14 กิจกรรม</t>
  </si>
  <si>
    <t>วันที่เสนอ</t>
  </si>
  <si>
    <t xml:space="preserve">ลำดับที่ </t>
  </si>
  <si>
    <t>โครงการ</t>
  </si>
  <si>
    <t>หน่วยงานที่รับผิดชอบ</t>
  </si>
  <si>
    <t>PO</t>
  </si>
  <si>
    <t>เบิกจ่าย</t>
  </si>
  <si>
    <t>รวม</t>
  </si>
  <si>
    <t>กิจกรรมย่อยที่1 การปรับปรุงบำรุงดิน</t>
  </si>
  <si>
    <r>
      <t>หน่วยดำเนินการ-</t>
    </r>
    <r>
      <rPr>
        <sz val="16"/>
        <color rgb="FFFF0000"/>
        <rFont val="TH SarabunPSK"/>
        <family val="2"/>
      </rPr>
      <t>สถานีพัฒนาที่ดิน</t>
    </r>
  </si>
  <si>
    <t>กิจกรรมย่อยที่2 การเพิ่มประสิทธิภาพ</t>
  </si>
  <si>
    <t>การผลิตสินค้าเกษตรปลอดภัย</t>
  </si>
  <si>
    <r>
      <t>หน่วยดำเนินการ-</t>
    </r>
    <r>
      <rPr>
        <sz val="16"/>
        <color rgb="FFFF0000"/>
        <rFont val="TH SarabunPSK"/>
        <family val="2"/>
      </rPr>
      <t>สำนักงานเกษตรจังหวัด</t>
    </r>
  </si>
  <si>
    <r>
      <t xml:space="preserve">หน่วยดำเนินการ- </t>
    </r>
    <r>
      <rPr>
        <sz val="16"/>
        <color rgb="FFC00000"/>
        <rFont val="TH SarabunPSK"/>
        <family val="2"/>
      </rPr>
      <t>สำนักงานเกษตรจังหวัด</t>
    </r>
  </si>
  <si>
    <r>
      <t>หน่วยดำเนินการ-</t>
    </r>
    <r>
      <rPr>
        <sz val="14"/>
        <color rgb="FFC00000"/>
        <rFont val="TH SarabunPSK"/>
        <family val="2"/>
      </rPr>
      <t>สนง.เกษตรจังหวัดและสหกรณ์/สนง.สภาเกษตรกรจังหวัด</t>
    </r>
    <r>
      <rPr>
        <sz val="14"/>
        <color theme="1"/>
        <rFont val="TH SarabunPSK"/>
        <family val="2"/>
      </rPr>
      <t xml:space="preserve"> </t>
    </r>
  </si>
  <si>
    <r>
      <t>หน่วยดำเนินการ-</t>
    </r>
    <r>
      <rPr>
        <sz val="14"/>
        <color rgb="FFC00000"/>
        <rFont val="TH SarabunPSK"/>
        <family val="2"/>
      </rPr>
      <t xml:space="preserve">สนง.เกษตรจังหวัดและสหกรณ์/สนง.สภาเกษตรกรจังหวัด </t>
    </r>
  </si>
  <si>
    <t>กิจกรรมย่อยที่4 การพัฒนาเสริมสร้างยุวเกษตรกร</t>
  </si>
  <si>
    <t>กิจกรรมหลักที่1ส่งเสริมและพัฒนาการผลิตผักปลอดภัย</t>
  </si>
  <si>
    <t>กิจกรรมหลักที่2 ส่งเสริมและพัฒนาระบบการ</t>
  </si>
  <si>
    <r>
      <t>หน่วยดำเนินการ-</t>
    </r>
    <r>
      <rPr>
        <sz val="16"/>
        <color rgb="FFC00000"/>
        <rFont val="TH SarabunPSK"/>
        <family val="2"/>
      </rPr>
      <t>สนง.ปศุสัตว์จังหวัดฉะเชิงเทรา</t>
    </r>
  </si>
  <si>
    <t xml:space="preserve">กิจกรรมหลักที่3ส่งเสริมและพัฒนาการเลี้ยงและแปรรูปปลากะพง  </t>
  </si>
  <si>
    <t>กิจกรรมย่อยที่2 การพัฒนาขีดความสามารถผลิตภัณฑ์</t>
  </si>
  <si>
    <t>กิจกรรมหลักที่4 ส่งเสริมและพัฒนาการแปรรูป</t>
  </si>
  <si>
    <r>
      <t>หน่วยดำเนินการ-</t>
    </r>
    <r>
      <rPr>
        <sz val="16"/>
        <color rgb="FFC00000"/>
        <rFont val="TH SarabunPSK"/>
        <family val="2"/>
      </rPr>
      <t>สนง.ประมง</t>
    </r>
  </si>
  <si>
    <r>
      <t>หน่วยดำเนินการ-</t>
    </r>
    <r>
      <rPr>
        <sz val="16"/>
        <color rgb="FFC00000"/>
        <rFont val="TH SarabunPSK"/>
        <family val="2"/>
      </rPr>
      <t>สนงเกษตรจังหวัด</t>
    </r>
  </si>
  <si>
    <t>กิจกรรมย่อยที่2 สนับสนุนบรรจุภัณฑ์</t>
  </si>
  <si>
    <r>
      <t>หน่วยดำเนินการ-</t>
    </r>
    <r>
      <rPr>
        <sz val="16"/>
        <color rgb="FFC00000"/>
        <rFont val="TH SarabunPSK"/>
        <family val="2"/>
      </rPr>
      <t>สนง.เกษตรจังหวัด</t>
    </r>
  </si>
  <si>
    <t>กิจกรรมย่อยที่3-จัดงานวันมะม่วงและของดีเมืองแปดริ้ว</t>
  </si>
  <si>
    <t>กิจกรรมย่อยที่4ประชาสัมพันธ์การรับรอง</t>
  </si>
  <si>
    <t>กิจกรรมย่อยที่5 ประชาสัมพันธ์ปลากะพงขาว     51,800</t>
  </si>
  <si>
    <r>
      <t>หน่วยดำเนินการ-</t>
    </r>
    <r>
      <rPr>
        <sz val="16"/>
        <color rgb="FFC00000"/>
        <rFont val="TH SarabunPSK"/>
        <family val="2"/>
      </rPr>
      <t>สนง.ประมงจังหวัด</t>
    </r>
  </si>
  <si>
    <t>กิจกรรมย่อยที่6-ประสานติดตามการดำเนินงาน    39,150</t>
  </si>
  <si>
    <r>
      <t>หน่วยดำเนินการ-</t>
    </r>
    <r>
      <rPr>
        <sz val="16"/>
        <color rgb="FFC00000"/>
        <rFont val="TH SarabunPSK"/>
        <family val="2"/>
      </rPr>
      <t>สนง.เกษตรและสหกรณ์จังหวัด</t>
    </r>
  </si>
  <si>
    <t>ยืมเงินบย.34/2561-นายสิทธิวุฒิ แก่นทอง</t>
  </si>
  <si>
    <t>29 มี.ค61 P215 2018-3600001404</t>
  </si>
  <si>
    <t>สนง.วัฒนธรรม</t>
  </si>
  <si>
    <t>ยืมเงินบย.47/2561-นายดนัยพงษ์ เรืองสวัสดิ์</t>
  </si>
  <si>
    <t>3/5/61 P306 3600000310</t>
  </si>
  <si>
    <t>ยืมเงินบย.49/2561-นางดวงเดือน สมวัฒนศักดิ์</t>
  </si>
  <si>
    <t>3 พ.ค.61 P316 3600001406</t>
  </si>
  <si>
    <t>ค่าวัสดุ-ร้านสหัสวรรษ</t>
  </si>
  <si>
    <t>ค่าเมล็ดพันธุ์พืชปุ๋ยสด-ร้านชวนทองการเกษตร</t>
  </si>
  <si>
    <t>ค่าน้ำมันหมักชีวิภาพบรรจุแกลอน-หจก.จิระกรการโยธา</t>
  </si>
  <si>
    <t>รวมกิจกรรมหลักที่ 1</t>
  </si>
  <si>
    <t>รวมกิจกรรมหลักที่ 2</t>
  </si>
  <si>
    <t>รวมกิจกรรมหลักที่ 3</t>
  </si>
  <si>
    <t>รวมกิจกรรมหลักที่ 4</t>
  </si>
  <si>
    <t>วันที่เริ่มต้นสัญญา</t>
  </si>
  <si>
    <t>วันที่สิ้นสุดสัญญา</t>
  </si>
  <si>
    <t>สำนักงานวัฒนธรรมจังหวัดฉะเชิงเทรา</t>
  </si>
  <si>
    <t>งบประมาณ
 (บาท)</t>
  </si>
  <si>
    <t>อนุมัติโครงการแล้ว</t>
  </si>
  <si>
    <t>ยังไม่อนุมัติ
โครงการ</t>
  </si>
  <si>
    <t>ผลการดำเนินงาน</t>
  </si>
  <si>
    <t>การลงนามในสัญญา (ถ้ามี)</t>
  </si>
  <si>
    <t>การเบิกจ่าย</t>
  </si>
  <si>
    <t>ทำ Po แล้ว</t>
  </si>
  <si>
    <t>ยังไม่ทำ PO</t>
  </si>
  <si>
    <t>ดำเนินการแล้วเสร็จ</t>
  </si>
  <si>
    <t>วงเงินตามสัญญา</t>
  </si>
  <si>
    <t>เบิกจ่ายแล้ว (บาท)</t>
  </si>
  <si>
    <t>คิดเป็นร้อยละ (%)</t>
  </si>
  <si>
    <t>คงเหลือยังไม่เบิกจ่าย (บาท)</t>
  </si>
  <si>
    <t>เงินเหลือจ่ายจากการลงนามในสัญญา (บาท)</t>
  </si>
  <si>
    <t>อำเภอเมืองฉะเชิงเทรา</t>
  </si>
  <si>
    <t>P</t>
  </si>
  <si>
    <t>ยกเลิกโครงการ</t>
  </si>
  <si>
    <t>แขวงทางหลวงชนบทฉะเชิงเทรา</t>
  </si>
  <si>
    <t>สำนักงานพาณิชย์จังหวัดฉะเชิงเทรา</t>
  </si>
  <si>
    <t>สำนักงานการท่องเที่ยวและกีฬาจังหวัดฉะเชิงเทรา</t>
  </si>
  <si>
    <t>โครงการประชาสัมพันธ์ภาพลักษณ์การท่องเที่ยวจังหวัดฉะเชิงเทรา</t>
  </si>
  <si>
    <t>เกษตรและสหกรณ์จังหวัดฉะเชิงเทรา</t>
  </si>
  <si>
    <t xml:space="preserve">สำนักงานพัฒนาชุมชนจังหวัดฉะเชิงเทรา
</t>
  </si>
  <si>
    <t>กองอำนวยการรักษาความมั่นคงภายในจังหวัดฉะเชิงเทรา</t>
  </si>
  <si>
    <t>สำนักงานทรัพยากรและธรรมชาติจังหวัดฉะเชิงเทรา</t>
  </si>
  <si>
    <t>ค่าใช้จ่ายในการบริหารจังหวัดแบบบูรณาการ
(งบ 9 ล้าน)</t>
  </si>
  <si>
    <t>คงเหลือยังไม่อนุมัติโครงการ</t>
  </si>
  <si>
    <t>โครงการจ้างเหมาบุคลากรเพื่อดำเนินงานในสำนักงานจังหวัดฉะเชิงเทรา
 (สนง.จังหวัดฉะเชิงเทรา)</t>
  </si>
  <si>
    <t>โครงการจ้างบุคลากรประชาสัมพันธ์เพื่อสนับสนุนการพัฒนาจังหวัดฉะเชิงเทรา (สนง.ประชาสัมพันธ์จังหวัดฉะเชิงเทรา)</t>
  </si>
  <si>
    <t>รวม 4 โครงการ สำนักงานท่องเที่ยว</t>
  </si>
  <si>
    <t>ที่ทำการปกครองจังหวัด</t>
  </si>
  <si>
    <t>ค่าถ่ายเอกสารพร้อมเข้าเล่ม-ร้านรุ่งเรืองผล</t>
  </si>
  <si>
    <t>ค่าป้ายประชาสัมพันธ์-โรงพิมพ์ ไอ.ที.เอส</t>
  </si>
  <si>
    <t>ยืมเงินบย.60/2561-นายสมพงษ์ ผิวสวยคำ</t>
  </si>
  <si>
    <t>ค่าสติกเกอร์-โรงพิมพ์ไอทีเอส</t>
  </si>
  <si>
    <t>ใช้ 210000 บาท</t>
  </si>
  <si>
    <t>กิจกรรมหลักที่2 ส่งเสริมการเกษตรในพื้นที่แปลงใหญ่</t>
  </si>
  <si>
    <r>
      <t xml:space="preserve">กิจกรรมย่อยที่1 </t>
    </r>
    <r>
      <rPr>
        <sz val="14"/>
        <color theme="1"/>
        <rFont val="TH SarabunPSK"/>
        <family val="2"/>
      </rPr>
      <t>การจัดเวทีแลกเปลี่ยนเรียนรู้</t>
    </r>
  </si>
  <si>
    <t>ยืมเงินบย.63/2561-นางอรัญญา พันธุมจินดา</t>
  </si>
  <si>
    <t>สนง.เกษตรฉช</t>
  </si>
  <si>
    <t xml:space="preserve">กิจกรรมย่อยที่5 สนับสนุนปัจจัยการผลิตเกษตรปลอดภัยสูง </t>
  </si>
  <si>
    <t>กิจกรรมย่อยที่1 การประชุมเตรียมความพร้อม ใช้ 250,350</t>
  </si>
  <si>
    <t>กิจกรรมย่อยที่2 การจัดงานสาธิตการพัฒนาแบบลดต้นทุน</t>
  </si>
  <si>
    <t>กิจกรรมย่อยที่ 3 การผลิตและกระจายเมล็ดข้าวพันธุ์ดี</t>
  </si>
  <si>
    <t>หน่วยดำเนินการ ศูนย์วิจัยข้าวฉะเชิงเทรา</t>
  </si>
  <si>
    <t>กิจกรรมย่อยที่ 4 ส่งเสริมกลุ่มเลี้ยงปลากระพงขาวและเพิ่มขีดความสามารถด้านการตลาด</t>
  </si>
  <si>
    <t>หน่วยดำเนินงาน ประมง ฉช</t>
  </si>
  <si>
    <t>กิจกรรมย่อยที่ 5 จัดงานสาธิตการทำแปลงนาประณีต</t>
  </si>
  <si>
    <t>ไม่ดำเนินการ</t>
  </si>
  <si>
    <t>กิจกรรมหลักที่ 3 ส่งเสริมและพัฒนาสหกรณ์ให้มีขีดความเข้มแข็ง</t>
  </si>
  <si>
    <t>หน่วยดำเนินงาน สหกรณ์ ฉช</t>
  </si>
  <si>
    <t>กิจกรรมหลักที่ 4 ประสานติดตามความก้าวหน้าและสรุปผลการดำเนินงานดครงการ</t>
  </si>
  <si>
    <t xml:space="preserve">กิจกรรมย่อยที่3 การสร้างเกษตรกรต้นแบบผลิต         </t>
  </si>
  <si>
    <t>กิจกรรมหลักที่ 1 ส่งเสริมกาตเกษตรตามแนวทฤษฎีใหม่</t>
  </si>
  <si>
    <t xml:space="preserve">กิจกรรมย่อยที่ 1 การปรับปรุงบำรุงดิน </t>
  </si>
  <si>
    <t>กิจกรรมย่อยที่ 2 ถ่ายทอดความรู้ให้แก่เกษตรกรที่เข้าเร่วมโครงการเกษตรทฤษฎีใหม่</t>
  </si>
  <si>
    <t>กิจกรรมย่อยที่ 3 การจัดทำแปลงเรียนรุ้เกษตรทฤษฎีใหม่ (แปลงต้นแบบเกษตรกร)</t>
  </si>
  <si>
    <t>กิจกรรมย่อยที่ 4 สร้างศักยภาพการทำเกษตรตามแนวทางเกษตรทฤฎีใหม่</t>
  </si>
  <si>
    <t>ใช้แค่ 528000</t>
  </si>
  <si>
    <t>กิจกรรมย่อยที่ 5 อบรมจัดทำบัญชีต้นทุนอาชพตามหลักปรัชญาเศรษฐกิจพอเพียง</t>
  </si>
  <si>
    <t>หน่วยดำเนินงาน ตรวจบัญชีสหกรณ์ฉะเชิงเทรา</t>
  </si>
  <si>
    <t>กิจกรรมย่อยที่ 6 ทบทวนและให้คำแนะนำการจัดทำบัญชีต้นทุนอาชีพตามปรัชญาเศรษฐกิจพอเพียง</t>
  </si>
  <si>
    <t>ค่าวัสดุสำนักงาน-ไอเอ็นก๊อปปี้ปริ้น</t>
  </si>
  <si>
    <t xml:space="preserve">กิจกรรมย่อยที่1 พัฒนาตราสัญลักษณ์สินค้า </t>
  </si>
  <si>
    <t>ยืมเงินบย.67/2561-สนง.เกษตรและสหกรณ์</t>
  </si>
  <si>
    <t>6 มิ.ย.61 P413 3600000721</t>
  </si>
  <si>
    <t>ยืมเงินบย.75/2561-นางดวงเดือน</t>
  </si>
  <si>
    <t>ค่าป้ายไวนิล-ร้านโสธร อิง้ค์เจ็ท</t>
  </si>
  <si>
    <t>ค่าเพาะกล้าดำนา-นายเอกสิทธิ์ จันทร์ชูผล</t>
  </si>
  <si>
    <t>ค่าจ้างจัดทำเอกสาร-น.ส.นิศารัตน์ ขุนพรม</t>
  </si>
  <si>
    <t>ค่าวัสดุการเกษตร-นายณัฐสิทธิ์ ศรีหมาตร์</t>
  </si>
  <si>
    <t>ค่าป้ายไวนิล-โรงพิมพ์ ไอทีเอส</t>
  </si>
  <si>
    <t>ค่าวัสดุประกอบการฝึกอบรม-ร้านไอเอ็น ก๊อปปี้</t>
  </si>
  <si>
    <t>ค่าวัสดุสำนักงานและวัสดุคอม-ไอเอ็นก๊อปปี้</t>
  </si>
  <si>
    <t>ค่าวัสดุการเกษตร-นางชลิตา ไทยแก่น</t>
  </si>
  <si>
    <t>ค่ามุ้งตาข่ายและพลาสติกใส-บ.เอกสุวรรณเกษตร</t>
  </si>
  <si>
    <t>ค่าวัสดุคอมพิวเตอร์-ร้านซอฟดีไซด์</t>
  </si>
  <si>
    <t>ค่าจ้างตรวจรับรองมาตรฐาน-บ.ห้องปฏิบัติการกลาง</t>
  </si>
  <si>
    <t>ค่าปัจจัยการผลิต-ร้านฉันทวัฒน์</t>
  </si>
  <si>
    <t>ค่าบรรจุภัณฑ์-ร้านฉันทวัฒน์</t>
  </si>
  <si>
    <t>ค่าจัดทำเอกสาร-ร้านรุ่งเรืองผล</t>
  </si>
  <si>
    <t>ค่าป้ายไวนิล-โรงพิมพ์ไอทีเอส</t>
  </si>
  <si>
    <t>ค่าเพาะกล้า-นายเอกสิทธิ์ จันทร์ชูผล</t>
  </si>
  <si>
    <t>โอนเปลี่ยนแปลง</t>
  </si>
  <si>
    <t>ค่าจ้างเหมาจัดทำชุดวิชากร</t>
  </si>
  <si>
    <t>ค่าวัสดุเวชภัณฑ์</t>
  </si>
  <si>
    <t>ยืมเงินบย.55/61-นายจิรทัต สวรรคทัต</t>
  </si>
  <si>
    <t>ยืมเงินบย.98/2561-นางดวงเดือน สมวัฒนศักดิ์</t>
  </si>
  <si>
    <t>ยืมเงินบย.78/2561-น.ส.รุจิรัตน์ จำปาเฟื่อง</t>
  </si>
  <si>
    <t>ค่ากระสอบพิมพ์ลาย-ร้านซอฟดีไซด์</t>
  </si>
  <si>
    <t>ค่าเมล็ดพันธุ์ข้าว-กรมการข้าว</t>
  </si>
  <si>
    <t>ค่าป้าย-ร้านรุ่งเรืองผล</t>
  </si>
  <si>
    <t>ค่าจัดทำเอกสาร</t>
  </si>
  <si>
    <t>ค่าป้ายผังฟาร์ม</t>
  </si>
  <si>
    <t>ค่าตกแต่งนิทรรศการ-ร้านธรรมรัตน์พันธุ์ไม้</t>
  </si>
  <si>
    <t>ค่าปรับปรุงค่าเมล็ดพันธุ์-นายทรงกรต</t>
  </si>
  <si>
    <t>ค่าเพาะพันธุ์กล้าและปักดำ-นายเอกสิทธิ์ จันทร์ชูผล</t>
  </si>
  <si>
    <t>ค่าตรวจวิเคราะ</t>
  </si>
  <si>
    <t xml:space="preserve"> ซ่อมสร้างถนนลาดยางสายตรงข้ามวัดโสธร หมู่ที่ 2 ตำบลบางตีนเป็ด อำเภอเมืองฉะเชิงเทราจังหวัดฉะเชิงเทรา</t>
  </si>
  <si>
    <t xml:space="preserve"> ก่อสร้างถนนคอนกรีตเสริมเหล็ก ถนนประสานมิตร ซอย 3 หมู่ที่ 6,11,12 อำเภอเมืองฉะเชิงเทรา จังหวัดฉะเชิงเทรา</t>
  </si>
  <si>
    <t>รวม 2 โครงการ อำเภอเมือง</t>
  </si>
  <si>
    <t xml:space="preserve"> ก่อสร้างถนนคอนกรีตเสริมเหล็ก สายหนองหอย หมู่ที่ 12 บ้านคลอง ตำบลแปลงยาว จังหวัดฉะเชิงเทรา</t>
  </si>
  <si>
    <t xml:space="preserve"> ขุดฝังท่อระบายน้ำและบ่อพักคอนกรีตเสริมเหล็ก ขนาด 0.60 เมตร พร้อมเสริมลูกรังหลังท่อซอยเทศบาล 3/1 หมู่ที่3 ตำบลหัวสำโรง อำเภอแปลงยาว จังหวัดฉะเชิงเทรา</t>
  </si>
  <si>
    <t xml:space="preserve"> ก่อสร้างถนนลาดยาง สายหนองน้ำกิน - หนองประดู่ หมู่ที่ 10 ตำบลวังเย็น อำเภอแปลงยาว จังหวัดฉะเชิงเทรา</t>
  </si>
  <si>
    <t>รวม 4 โครงการ อำเภอแปลงยาว</t>
  </si>
  <si>
    <t xml:space="preserve"> ขยายเขตประปาส่วนภูมิภาค หมู่ที่ 1 - หมู่ที่ 6  ตำบลคลองเขื่อน อำเภอคลองเขื่อน จังหวัดฉะเชิงเทรา </t>
  </si>
  <si>
    <t xml:space="preserve"> ก่อสร้างถนนคอนกรีตเสริมเหล็ก สายบางชัน หมู่ที่ 4 ตำบลบางกระเจ็ด อำเภอบางคล้า จังหวัดฉะเชิงเทรา</t>
  </si>
  <si>
    <t xml:space="preserve"> ซ่อมสร้างถนนลาดยาง สายสามแยกหัวไทร - สามแยกสลิดใหญ่ หมู่ที่ 8 ตำบลบางกระเจ็ด อำเภอบางคล้า จังหวัดฉะเชิงเทรา</t>
  </si>
  <si>
    <t xml:space="preserve"> ก่อสร้างถนนลาดยางสายจากคลองบางไผ่ หมู่ที่ 3 ตำบลคลองขุด อำเภอบ้านโพธิ์ เชื่อมถนนสายวัดราษฏร์ศรัทราธรรม หมู่ที่ 3 ตำบลเสม็ดใต้ อำเภอบางคล้า จังหวัดฉะเชิงเทรา</t>
  </si>
  <si>
    <t xml:space="preserve"> ก่อสร้างถนนลาดยาง สายจากคลองชลประทาน ซอย 4 ถึงบ้านนางสมบุญ บุญเรือง หมู่ที่ 1 ตำบลเสม็ดใต้ อำเภอบางคล้า จังหวัดฉะเชิงเทรา</t>
  </si>
  <si>
    <t xml:space="preserve"> ก่อสร้างถนนคอนกรีตเสริมเหล็ก สายคลองบ้านโพธิ์ 1/1 หมู่ที่ 1 ตำบลคลองบ้านโพธิ์ อำเภอบ้านโพธิ์ จังหวัดฉะเชิงเทรา</t>
  </si>
  <si>
    <t xml:space="preserve"> ซ่อมสร้างถนนลาดยางสายตลาดหนองตีนนก หมู่ที่ 5 ตำบลหนองตีนนก อำเภอบ้านโพธิ์ จังหวัดฉะเชิงเทรา</t>
  </si>
  <si>
    <t xml:space="preserve"> ก่อสร้างถนนคอนกรีตเสริมเหล็ก หมู่ที่ 13 ซอยสุสิต ถึง สระหลวง ตำบลบ้านซ่อง อำเภอพนมสารคาม จังหวัดฉะเชิงเทรา</t>
  </si>
  <si>
    <t xml:space="preserve"> ซ่อมสร้างถนนลาดยาง สายโรงเลื่อยจักร – ห้วยหิน  หมู่ที่ 3 ตำบลเกาะขนุน อำเภอพนมสารคาม จังหวัดฉะเชิงเทรา</t>
  </si>
  <si>
    <t>รวม 2 โครงการ  อำเภอพนมสารคาม</t>
  </si>
  <si>
    <t xml:space="preserve"> ซ่อมสร้างถนนลาดยาง สายเขาผานาง – ท่าวัว ตำบลท่ากระดาน อำเภอสนามชัยเขต จังหวัดฉะเชิงเทรา</t>
  </si>
  <si>
    <t xml:space="preserve"> ก่อสร้างปรับปรุงผิวจราจรถนนลาดยางสายโปร่งเจริญ – หินแร่ ตำบลท่ากระดาน อำเภอสนามชัยเขต จังหวัดฉะเชิงเทรา</t>
  </si>
  <si>
    <t xml:space="preserve"> ก่อสร้างถนนลาดยาง สายแปลงไผ่ - แปลงแปด  หมู่ที่ 10  ตำบลลาดกระทิง อำเภอสนามชัยเขต จังหวัดฉะเชิงเทรา</t>
  </si>
  <si>
    <t xml:space="preserve"> ก่อสร้างถนนลาดยาง สายกะบกหวาน-ท่าทองดำ ตำบลทุ่งพระยา อำเภอสนามชัยเขต จังหวัดฉะเชิงเทรา</t>
  </si>
  <si>
    <t>รวม 4 โครงการ อำเภอสนามชัยเขต</t>
  </si>
  <si>
    <t>ค่าจ้างเหมา ต.ค. 61</t>
  </si>
  <si>
    <t>7 พ.ย 61</t>
  </si>
  <si>
    <t xml:space="preserve"> ก่อสร้างถนนลาดยาง สายหนองแสง หมู่ที่ 1 ตำบลลาดกระทิง อำเภอสนามชัยเขต - ห้วยพูลใน ตำบลเกาะขนุน อำเภอพนมสารคาม จังหวัดฉะเชิงเทรา</t>
  </si>
  <si>
    <t xml:space="preserve"> ซ่อมสร้างถนนลาดยาง สายวัดโพรงอากาศ หมู่ที่ 9 - หมู่ที่ 16  ตำบลโพรงอากาศ อำเภอบางน้ำเปรี้ยว จังหวัดฉะเชิงเทรา</t>
  </si>
  <si>
    <t xml:space="preserve"> ก่อสร้างถนนคอนกรีตเสริมเหล็ก สายสะพานเหลืองเชื่อมหอมศีล หมู่ 6 ตำบลบางเกลือ อำเภอบางปะกง จังหวัดฉะเชิงเทรา</t>
  </si>
  <si>
    <t>ก่อสร้างถนนคอนกรีตเสริมเหล็กคลองก้นบึ้งตอนที่ 2 หมู่ที่ 4 ตำบลสองคลอง อำเภอบางปะกง จังหวัดฉะเชิงเทรา</t>
  </si>
  <si>
    <t xml:space="preserve"> ก่อสร้างปรับปรุงผิวจราจรลาดยางสาย หมู่ที่ 1 บ้านวังวุ้ง - หมู่ที่ 17 บ้านชมพู ตำบลท่าตะเกียบ อำเภอท่าตะเกียบ จังหวัดฉะเชิงเทรา</t>
  </si>
  <si>
    <t xml:space="preserve"> ปรับปรุงถนนลาดยาง สายเข้าวัดแสนภูมราวาส หมู่ที่ 4 ตำบลเมืองใหม่ อำเภอราชสาส์น จังหวัดฉะเชิงเทรา</t>
  </si>
  <si>
    <t xml:space="preserve"> ก่อสร้างถนนคอนกรีตเสริมเหล็ก สายคันคลองหนองตาลอ หมู่ที่ 3 และหมู่ที่ 14 ตำบลดงน้อย อำเภอราชสาส์น จังหวัดฉะเชิงเทรา</t>
  </si>
  <si>
    <t>ก่อสร้างถนนคอนกรีตเสริมเหล็ก สายกกสับใน - ปากน้ำ หมู่ที่ 3 ตำบลเมืองใหม่ อำเภอราชสาส์นจังหวัดฉะเชิงเทรา</t>
  </si>
  <si>
    <t>ก่อสร้างถนนคอนกรีตเสริมเหล็กถนนสายในหมู่บ้าน บ้านเตาอิฐ จากถนนพนมสารคาม – ราชสาส์น ถึงบริเวณบ้านนายสมพร เพิ่มพูน หมู่ที่ 4 ตำบลบางคา อำเภอราชสาส์น จังหวัดฉะเชิงเทรา</t>
  </si>
  <si>
    <t xml:space="preserve"> ซ่อมสร้างถนนสาย อำเภอท่าตะเกียบ-บ้านท่ากลอย หมู่ 4 ตำบลท่าตะเกียบ อำเภอท่าตะเกียบ จังหวัดฉะเชิงเทรา</t>
  </si>
  <si>
    <t>ซ่อมสร้างถนนสาย แยก ทางหลวงชนบท ฉช.4022 เชื่อมหมู่ 15 ตำบลทุ่งพระยา อำเภอสนามชัยเขต จังหวัดฉะเชิงเทรา</t>
  </si>
  <si>
    <t xml:space="preserve">สร้างโอกาสและขยายช่องทางการค้า </t>
  </si>
  <si>
    <t xml:space="preserve"> เสริมสร้างศักยภาพแหล่งท่องเที่ยวทางวัฒนธรรม (พิพิธภัณฑ์เมืองฉะเชิงเทรา) เพื่อสร้างมูลค่าเพิ่มแก่ชุมชน </t>
  </si>
  <si>
    <t xml:space="preserve"> ส่งเสริมการท่องเที่ยวชุมชนจังหวัดฉะเชิงเทรา</t>
  </si>
  <si>
    <t xml:space="preserve"> ส่งเสริมและพัฒนาเกษตรกร สถาบันเกษตรกรให้มีความเข้มแข็งโดยยึดหลักปรัชญาเศรษฐกิจพอเพียง</t>
  </si>
  <si>
    <t xml:space="preserve"> ส่งเสริมอาชีพและเพิ่มรายได้ให้ครัวเรือนยากจนตามแนวทางปรัชญาของเศรษฐกิจพอเพียง</t>
  </si>
  <si>
    <t xml:space="preserve"> สร้างจิตสำนึกในการอนุรักษ์พันธุ์ไม้ผลมะม่วงขายตึก ให้กับเกษตรกร จังหวัดฉะเชิงเทรา</t>
  </si>
  <si>
    <t xml:space="preserve"> หมู่บ้านอาสาพัฒนาและป้องกันตนเอง 12 หมู่บ้าน</t>
  </si>
  <si>
    <t xml:space="preserve"> ขับเคลื่อนยุทธศาสตร์การพัฒนา เพื่อเสริมสร้างความมั่นคงแห่งชาติ จังหวัดฉะเชิงเทรา</t>
  </si>
  <si>
    <t xml:space="preserve"> พัฒนาเยาวชน เพื่อสังคมเป็นสุข</t>
  </si>
  <si>
    <t>รวม 3 โครงการ กอ.รมน</t>
  </si>
  <si>
    <t xml:space="preserve"> จัดการขยะชุมชนตามแนวทาง “จังหวัดสะอาด”ลดมลพิษเมืองระเบียงเศรษฐกิจตะวันออกสู่สิ่งแวดล้อมที่ดี</t>
  </si>
  <si>
    <t xml:space="preserve"> เพิ่มประสิทธิภาพการกำจัดขยะของท้องถิ่นสู่มาตรฐานอย่างเป็นระบบตามแนวทาง Roadmap ของรัฐบาล</t>
  </si>
  <si>
    <t xml:space="preserve"> เสริมสร้างจิตสำนึกในการอนุรักษ์ทรัพยากรธรรมชาติและสิ่งแวดล้อม</t>
  </si>
  <si>
    <t xml:space="preserve"> อนุรักษ์ป้องกันช้างป่า</t>
  </si>
  <si>
    <t>พลังงานจังหวัดฉะเชิงเทรา</t>
  </si>
  <si>
    <t xml:space="preserve"> อนุรักษ์พลังงานแบบมีส่วนร่วม</t>
  </si>
  <si>
    <t>รวม 1 โครงการ พลังงานจังหวัดฉะเชิงเทรา</t>
  </si>
  <si>
    <t xml:space="preserve"> อนุรักษ์พันธุกรรมพืช อันเนื่องมาจากพระราชดำริ สมเด็จพระเทพรัตนราชสุดาฯ สยามบรมราชกุมารี จังหวัดฉะเชิงเทรา</t>
  </si>
  <si>
    <t>ที่ทำการปกครอง</t>
  </si>
  <si>
    <t>พัฒนาและขยายเครือข่ายประชาชนด้านการข่าวจังหวัดฉะเชิงเทรา ประจำปีงบประมาณ พ.ศ. 2562</t>
  </si>
  <si>
    <t>ฝึกอบรมจัดตั้งชุดรักษาความปลอดภัยหมู่บ้าน (ชรบ.) เพื่อความมั่นคง จังหวัดฉะเชิงเทรา ประจำปีงบประมาณ พ.ศ. 2562</t>
  </si>
  <si>
    <t xml:space="preserve"> ประชารัฐร่วมใจสร้างหมู่บ้าน ชุมชนมั่นคง ปลอดภัยยาเสพติดอย่างยั่งยืน จังหวัดฉะเชิงเทรา</t>
  </si>
  <si>
    <t>รวม 3 โครงการ ที่ทำการปกครอง</t>
  </si>
  <si>
    <t xml:space="preserve"> ก่อสร้างอาคารบังคับน้ำบ้านวังซุง พร้อมอุปกรณ์ประกอบ</t>
  </si>
  <si>
    <t xml:space="preserve"> โครงการก่อสร้างอาคารบังคับน้ำบ้านคลองตะเคียน</t>
  </si>
  <si>
    <t>รวม 2 โครงการ โครงการชล</t>
  </si>
  <si>
    <t xml:space="preserve"> ก่อสร้างเขื่อนป้องกันตลิ่งริมคลองบางกระเจ็ด หมู่ที่ 2 บริเวณวัดสามแยก (ช่วงที่ 2) ตำบลบางกระเจ็ด อำเภอบางคล้า จังหวัดฉะเชิงเทรา</t>
  </si>
  <si>
    <t>โยธาธิการและผังเมืองจังหวัดฉะเชิงเทรา</t>
  </si>
  <si>
    <t xml:space="preserve"> ก่อสร้างเขื่อนป้องกันตลิ่งริมทะเล หมู่ที่ 2  บริเวณปากคลองเจริญวัย ด้านซ้าย (ช่วงที่ 2) ตำบลสองคลอง อำเภอบางปะกง จังหวัดฉะเชิงเทรา</t>
  </si>
  <si>
    <t xml:space="preserve"> ก่อสร้างเขื่อนป้องกันตลิ่งริมทะเล หมู่ที่ 2 บริเวณปากคลองเจริญวัยด้านขวา (ช่วงที่ 2)  ตำบลสองคลอง อำเภอบางปะกง จังหวัดฉะเชิงเทรา</t>
  </si>
  <si>
    <t>รวม 3 โครงการ โยธา</t>
  </si>
  <si>
    <t>โครงการชลประทานฉะเชิงเทรา</t>
  </si>
  <si>
    <t xml:space="preserve">อำเภอราชสาส์น </t>
  </si>
  <si>
    <t>ทางหลวงชนบท</t>
  </si>
  <si>
    <t xml:space="preserve"> โครงการก่อสร้างถนนคอนกรีตเสริมเหล็ก สายหนองหอย หมู่ที่ 12 บ้านคลอง ตำบลแปลงยาว จังหวัดฉะเชิงเทรา</t>
  </si>
  <si>
    <t xml:space="preserve"> โครงการอขุดฝังท่อระบายน้ำและบ่อพักคอนกรีตเสริมเหล็ก ขนาด 0.60 เมตร พร้อมเสริมลูกรังหลังท่อซอยเทศบาล 3/1 หมู่ที่3 ตำบลหัวสำโรง อำเภอแปลงยาว จังหวัดฉะเชิงเทรา</t>
  </si>
  <si>
    <t xml:space="preserve"> โครงการก่อสร้างถนนลาดยาง สายหนองน้ำกิน - หนองประดู่ หมู่ที่ 10 ตำบลวังเย็น อำเภอแปลงยาว จังหวัดฉะเชิงเทรา</t>
  </si>
  <si>
    <t xml:space="preserve"> โครงการก่อสร้างถนนคอนกรีตเสริมเหล็กถนนสายในหมู่บ้าน บ้านเตาอิฐ จากถนนพนมสารคาม – ราชสาส์น ถึงบริเวณบ้านนายสมพร เพิ่มพูน หมู่ที่ 4 ตำบลบางคา อำเภอราชสาส์น จังหวัดฉะเชิงเทรา</t>
  </si>
  <si>
    <t xml:space="preserve"> โครงการก่อสร้างถนนคอนกรีตเสริมเหล็ก สายกกสับใน - ปากน้ำ หมู่ที่ 3 ตำบลเมืองใหม่ อำเภอราชสาส์น จังหวัดฉะเชิงเทรา</t>
  </si>
  <si>
    <t>โครงการก่อสร้างถนนคอนกรีตเสริมเหล็กคลองก้นบึ้งตอนที่ 2 หมู่ที่ 4 ตำบลสองคลอง อำเภอบางปะกง จังหวัดฉะเชิงเทรา</t>
  </si>
  <si>
    <t xml:space="preserve"> โครงการซ่อมสร้างถนนสาย อำเภอท่าตะเกียบ-บ้านท่ากลอย หมู่ 4 ตำบลท่าตะเกียบ อำเภอท่าตะเกียบ จังหวัดฉะเชิงเทรา</t>
  </si>
  <si>
    <t xml:space="preserve"> โครงการซ่อมสร้างถนนสาย แยก ทางหลวงชนบท ฉช.4022 เชื่อมหมู่ 15 ตำบลทุ่งพระยา อำเภอสนามชัยเขต จังหวัดฉะเชิงเทรา</t>
  </si>
  <si>
    <t xml:space="preserve"> โครงการซ่อมสร้างถนนลาดยาง สายเขาผานาง – ท่าวัว ตำบลท่ากระดาน อำเภอสนามชัยเขต จังหวัดฉะเชิงเทรา</t>
  </si>
  <si>
    <t xml:space="preserve"> โครงการก่อสร้างถนนลาดยาง สายแปลงไผ่ - แปลงแปด  หมู่ที่ 10  ตำบลลาดกระทิง อำเภอสนามชัยเขต จังหวัดฉะเชิงเทรา</t>
  </si>
  <si>
    <t>โครงการก่อสร้างถนนลาดยาง สายกะบกหวาน-ท่าทองดำ ตำบลทุ่งพระยา อำเภอสนามชัยเขต จังหวัดฉะเชิงเทรา</t>
  </si>
  <si>
    <t>โครงการก่อสร้างถนนคอนกรีตเสริมเหล็ก สายคลองบ้านโพธิ์ 1/1 หมู่ที่ 1 ตำบลคลองบ้านโพธิ์ อำเภอบ้านโพธิ์ จังหวัดฉะเชิงเทรา</t>
  </si>
  <si>
    <t>โครงการซ่อมสร้างถนนลาดยางสายตลาดหนองตีนนก หมู่ที่ 5 ตำบลหนองตีนนก อำเภอบ้านโพธิ์ จังหวัดฉะเชิงเทรา</t>
  </si>
  <si>
    <t xml:space="preserve"> โครงการก่อสร้างถนนลาดยาง สายจากคลองชลประทาน ซอย 4 ถึงบ้านนางสมบุญ บุญเรือง หมู่ที่ 1 ตำบลเสม็ดใต้ อำเภอบางคล้า จังหวัดฉะเชิงเทรา</t>
  </si>
  <si>
    <t xml:space="preserve"> โครงการก่อสร้างถนนคอนกรีตเสริมเหล็ก สายบางชัน หมู่ที่ 4 ตำบลบางกระเจ็ด อำเภอบางคล้า จังหวัดฉะเชิงเทรา</t>
  </si>
  <si>
    <t xml:space="preserve"> โครงการซ่อมสร้างถนนลาดยาง สายสามแยกหัวไทร - สามแยกสลิดใหญ่ หมู่ที่ 8 ตำบลบางกระเจ็ด อำเภอบางคล้า จังหวัดฉะเชิงเทรา</t>
  </si>
  <si>
    <t xml:space="preserve"> โครงการก่อสร้างถนนลาดยางสายจากคลองบางไผ่ หมู่ที่ 3 ตำบลคลองขุด อำเภอบ้านโพธิ์ เชื่อมถนนสายวัดราษฏร์ศรัทราธรรม หมู่ที่ 3 ตำบลเสม็ดใต้ อำเภอบางคล้า จังหวัดฉะเชิงเทรา</t>
  </si>
  <si>
    <t xml:space="preserve"> โครงการซ่อมสร้างถนนลาดยาง สายโรงเลื่อยจักร – ห้วยหิน  หมู่ที่ 3 ตำบลเกาะขนุน อำเภอพนมสารคาม จังหวัดฉะเชิงเทรา</t>
  </si>
  <si>
    <t xml:space="preserve"> โครงการก่อสร้างถนนคอนกรีตเสริมเหล็ก หมู่ที่ 13 ซอยสุสิต ถึง สระหลวง ตำบลบ้านซ่อง อำเภอพนมสารคาม จังหวัดฉะเชิงเทรา</t>
  </si>
  <si>
    <t xml:space="preserve"> โครงการก่อสร้างปรับปรุงผิวจราจรลาดยางสาย หมู่ที่ 1 บ้านวังวุ้ง - หมู่ที่ 17 บ้านชมพู ตำบลท่าตะเกียบ อำเภอท่าตะเกียบ จังหวัดฉะเชิงเทรา</t>
  </si>
  <si>
    <t xml:space="preserve"> โครงการก่อสร้างเขื่อนป้องกันตลิ่งริมคลองบางกระเจ็ด หมู่ที่ 2 บริเวณวัดสามแยก (ช่วงที่ 2) ตำบลบางกระเจ็ด อำเภอบางคล้า จังหวัดฉะเชิงเทรา</t>
  </si>
  <si>
    <t xml:space="preserve"> โครงการก่อสร้างเขื่อนป้องกันตลิ่งริมทะเล หมู่ที่ 2  บริเวณปากคลองเจริญวัย ด้านซ้าย (ช่วงที่ 2) ตำบลสองคลอง อำเภอบางปะกง จังหวัดฉะเชิงเทรา</t>
  </si>
  <si>
    <t xml:space="preserve"> โครงการก่อสร้างเขื่อนป้องกันตลิ่งริมทะเล หมู่ที่ 2 บริเวณปากคลองเจริญวัยด้านขวา (ช่วงที่ 2)  ตำบลสองคลอง อำเภอบางปะกง จังหวัดฉะเชิงเทรา</t>
  </si>
  <si>
    <t xml:space="preserve"> โครงการก่อสร้างอาคารบังคับน้ำบ้านวังซุง พร้อมอุปกรณ์ประกอบ</t>
  </si>
  <si>
    <t xml:space="preserve"> โครงการขยายเขตประปาส่วนภูมิภาค หมู่ที่ 1 - หมู่ที่ 6  ตำบลคลองเขื่อน อำเภอคลองเขื่อน จังหวัดฉะเชิงเทรา </t>
  </si>
  <si>
    <t xml:space="preserve"> โครงการซ่อมสร้างถนนลาดยางสายตรงข้ามวัดโสธร หมู่ที่ 2 ตำบลบางตีนเป็ด อำเภอเมือง ฉะเชิงเทราจังหวัดฉะเชิงเทรา</t>
  </si>
  <si>
    <t xml:space="preserve"> โครงการก่อสร้างถนนคอนกรีตเสริมเหล็ก ถนนประสานมิตร ซอย 3 หมู่ที่ 6,11,12 ตำบลบางเตย อำเภอเมืองฉะเชิงเทรา จังหวัดฉะเชิงเทรา</t>
  </si>
  <si>
    <t xml:space="preserve"> โครงการปรับปรุงถนนลาดยาง สายเข้าวัดแสนภุมราวาส หมู่ที่ 4 ตำบลเมืองใหม่ อำเภอราชสาส์น จังหวัดฉะเชิงเทรา</t>
  </si>
  <si>
    <t>โครงการก่อสร้างถนนคอนกรีตเสริมเหล็ก สายบางครก หมู่ที่ ๖ ตำบลบางเกลือ เชื่อมหมู่ที่ ๓ ตำบลหอมศีล อำเภอบางปะกง จังหวัดฉะเชิงเทรา</t>
  </si>
  <si>
    <t xml:space="preserve"> โครงการก่อสร้างผิวจราจรถนนลาดยางสายโปร่งเจริญ – หินแร่ ตำบลท่ากระดาน อำเภอสนามชัยเขต จังหวัดฉะเชิงเทรา</t>
  </si>
  <si>
    <t xml:space="preserve"> โครงการก่อสร้างถนนลาดยาง สายหนองแสง หมู่ที่ 1 ตำบลลาดกระทิง อำเภอสนามชัยเขต - ห้วยพลูใน ตำบลเกาะขนุน อำเภอพนมสารคาม จังหวัดฉะเชิงเทรา</t>
  </si>
  <si>
    <t xml:space="preserve"> โครงการพัฒนาเยาวชน เพื่อสังคมเป็นสุข</t>
  </si>
  <si>
    <t xml:space="preserve"> โครงการหมู่บ้านอาสาพัฒนาและป้องกันตนเอง 12 หมู่บ้าน</t>
  </si>
  <si>
    <t xml:space="preserve"> โครงการอนุรักษ์พันธุกรรมพืช อันเนื่องมาจากพระราชดำริ สมเด็จพระเทพรัตนราชสุดาฯ สยามบรมราชกุมารี จังหวัดฉะเชิงเทรา</t>
  </si>
  <si>
    <t xml:space="preserve"> โครงการอนุรักษ์พลังงานแบบมีส่วนร่วม</t>
  </si>
  <si>
    <t xml:space="preserve"> โครงการพัฒนาและขยายเครือข่ายประชาชนด้านการข่าวจังหวัดฉะเชิงเทรา ประจำปีงบประมาณ พ.ศ. 2562</t>
  </si>
  <si>
    <t xml:space="preserve"> โครงการฝึกอบรมจัดตั้งชุดรักษาความปลอดภัยหมู่บ้าน (ชรบ.) เพื่อความมั่นคง จังหวัดฉะเชิงเทรา ประจำปีงบประมาณ พ.ศ. 2562</t>
  </si>
  <si>
    <t xml:space="preserve"> โครงการประชารัฐร่วมใจสร้างหมู่บ้าน ชุมชนมั่นคง ปลอดภัยยาเสพติดอย่างยั่งยืน จังหวัดฉะเชิงเทรา</t>
  </si>
  <si>
    <t xml:space="preserve"> โครงการสร้างโอกาสและขยายช่องทางการค้า </t>
  </si>
  <si>
    <t xml:space="preserve"> โครงการพัฒนาสินค้าเกษตรปลอดภัยสูง จังหวัดฉะเชิงเทรา</t>
  </si>
  <si>
    <t xml:space="preserve"> โครงการส่งเสริมและพัฒนาเกษตรกร สถาบันเกษตรกรให้มีความเข้มแข็งโดยยึดหลักปรัชญาเศรษฐกิจพอเพียง</t>
  </si>
  <si>
    <t xml:space="preserve"> โครงการสร้างจิตสำนึกในการอนุรักษ์พันธุ์ไม้ผลมะม่วงขายตึก ให้กับเกษตรกร จังหวัดฉะเชิงเทรา</t>
  </si>
  <si>
    <t xml:space="preserve"> โครงการจำหน่ายสินค้าเกษตรปลอดภัยและของดีเมืองแปดริ้ว จังหวัดฉะเชิงเทรา</t>
  </si>
  <si>
    <t xml:space="preserve"> โครงการส่งเสริมอาชีพและเพิ่มรายได้ให้ครัวเรือนยากจนตามแนวทางปรัชญาของเศรษฐกิจพอเพียง</t>
  </si>
  <si>
    <t xml:space="preserve"> โครงการเสริมสร้างศักยภาพแหล่งท่องเที่ยวทางวัฒนธรรม (พิพิธภัณฑ์เมืองฉะเชิงเทรา) เพื่อสร้างมูลค่าเพิ่มแก่ชุมชน  </t>
  </si>
  <si>
    <t xml:space="preserve"> โครงการส่งเสริมการท่องเที่ยวชุมชนจังหวัดฉะเชิงเทรา</t>
  </si>
  <si>
    <t xml:space="preserve"> โครงการจัดการขยะชุมชนตามแนวทาง “จังหวัดสะอาด”ลดมลพิษเมืองระเบียงเศรษฐกิจตะวันออกสู่สิ่งแวดล้อมที่ดี</t>
  </si>
  <si>
    <t xml:space="preserve"> โครงการเสริมสร้างจิตสำนึกในการอนุรักษ์ทรัพยากรธรรมชาติและสิ่งแวดล้อม</t>
  </si>
  <si>
    <t xml:space="preserve"> โครงการเพิ่มประสิทธิภาพการกำจัดขยะของท้องถิ่นสู่มาตรฐานอย่างเป็นระบบตามแนวทาง Roadmap ของรัฐบาล</t>
  </si>
  <si>
    <t>ทะเบียนคุมเงินงบประมาณจังหวัดฉะเชิงเทรา  ประจำปีงบประมาณ พ.ศ. 2562 (งบลงทุน)</t>
  </si>
  <si>
    <t xml:space="preserve"> โครงการซ่อมสร้างถนนลาดยาง สายวัดโพรงอากาศ หมู่ที่ 9 - หมู่ที่ 16  ตำบลโพรงอากาศ อำเภอบางน้ำเปรี้ยว จังหวัดฉะเชิงเทรา</t>
  </si>
  <si>
    <t xml:space="preserve">1. โครงการ ก่อสร้างถนนลาดยาวผิวจราจรชนิดแคบซีล สายท่าเลียบ - ชำป่างาม ตำบลท่ากระดาน อำเภอสนามชัยเขต จังหวัดฉะเชิงเทรา  </t>
  </si>
  <si>
    <t>2. โครงการ ก่อสร้างถนนลาดยางแอสฟัลติกคอนกรีต ซอย 1 หมู่ที่ 5 ตำบลคลองเขื่อน อำเภอคลองเขื่อน จังหวัดฉะเชิงเทรา</t>
  </si>
  <si>
    <t>3. โครงการ ซ่อมสร้างปรับปรุงผิวจราจร ถนนสายรัศมีวัสดุภัณฑ์ หมู่ที่ 1, 2, 3, 4, 6, 7 ตำบลหนองจอก อำเภอบางปะกง จังหวัดฉะเชิงเทรา</t>
  </si>
  <si>
    <t xml:space="preserve">4. โครงการ ซ่อมสร้างถนนสายแยก ทช.ฉช.3009 เชื่อมบ้านโปร่งตาสา หมู่ 7 ตำบลทุ่งพระยา อำเภอสนามชัยเขต จังหวัดฉะเชิงเทรา  </t>
  </si>
  <si>
    <t xml:space="preserve"> 5.โครงการ ปรับปรุงถนนลาดยาวแอสฟัลท์ติกคอนกรีต สายเลียบคลองชลประทาน หมู่ที่ 4 - หมู่ที่ 5 ตำบลก้อนแก้ว อำเภอคลองเขื่อน จังหวัดฉะเชิงเทรา</t>
  </si>
  <si>
    <t xml:space="preserve"> โครงการจัดการแข่งขันชิงจ้าวความเร็วทางน้ำชิงถ้วยพระราชทานฯ ประจำปี 2561 จังหวัดฉะเชิงเทรา</t>
  </si>
  <si>
    <r>
      <rPr>
        <sz val="16"/>
        <color rgb="FFFF0000"/>
        <rFont val="TH SarabunPSK"/>
        <family val="2"/>
      </rPr>
      <t>กิจกรรมหลักที่1</t>
    </r>
    <r>
      <rPr>
        <sz val="16"/>
        <color theme="1"/>
        <rFont val="TH SarabunPSK"/>
        <family val="2"/>
      </rPr>
      <t xml:space="preserve"> ค่าใช้จ่ายในการประชุมหาริชือต่างๆ</t>
    </r>
  </si>
  <si>
    <r>
      <rPr>
        <sz val="16"/>
        <color rgb="FFFF0000"/>
        <rFont val="TH SarabunPSK"/>
        <family val="2"/>
      </rPr>
      <t>กิจกรรมหลักที่3</t>
    </r>
    <r>
      <rPr>
        <sz val="16"/>
        <color theme="1"/>
        <rFont val="TH SarabunPSK"/>
        <family val="2"/>
      </rPr>
      <t>การสำรวจความคิดเห็นของประชาชน</t>
    </r>
  </si>
  <si>
    <t>เช่น ค่าใช้จ่ายในการเผยแพร่ประชาสัมพันธ์ตามนโยบายของรัฐบาล และกระทรวงมหาดไทย การปฏิบัติตามคำรับรองการปฏิบัติราชการประจำปี ฯลฯ</t>
  </si>
  <si>
    <t>เช่น การประชุมเพื่อจัดทำแผนพัฒนาจังหวัดและกลุ่มจังหวัดกับภาคส่วนต่างๆ คณะกรมการจังหวัด ประชุมวีดีทัศน์ทางไกล ประชุมคณะกรรมการและคณะทำงานต่างๆ ตลอดจนการประชุมเพื่อแก้ไขปัญหาความเดือดร้อนต่างๆ ประชุมเกี่ยวกับปรัชญาเศรษฐกิจพอเพียง การประชุมติดตามงบประมาณ รวมถุงการประชุมอื่นๆ ที่ขับเคลื่อนการปฏิบัติงานของจังหวัด ฯลฯ</t>
  </si>
  <si>
    <r>
      <rPr>
        <sz val="16"/>
        <color rgb="FFFF0000"/>
        <rFont val="TH SarabunPSK"/>
        <family val="2"/>
      </rPr>
      <t>กิจกรรมหลักที่ 2</t>
    </r>
    <r>
      <rPr>
        <sz val="16"/>
        <color theme="1"/>
        <rFont val="TH SarabunPSK"/>
        <family val="2"/>
      </rPr>
      <t xml:space="preserve"> ค่าประชุม กบจ.5 ครั้ง</t>
    </r>
  </si>
  <si>
    <r>
      <rPr>
        <sz val="16"/>
        <color rgb="FFFF0000"/>
        <rFont val="TH SarabunPSK"/>
        <family val="2"/>
      </rPr>
      <t>กิจกรรมหลักที่4</t>
    </r>
    <r>
      <rPr>
        <sz val="16"/>
        <color theme="1"/>
        <rFont val="TH SarabunPSK"/>
        <family val="2"/>
      </rPr>
      <t xml:space="preserve"> การพัฒนาประสิทธิภาพในการบริหารจัดการและการส่งเสริมคุณภาพการบริหารจัดการภาครัฐ</t>
    </r>
  </si>
  <si>
    <t>เช่น ค่าอำนวยการต่างๆ ค่าวัสดุสำนักงาน ค่าถ่ายเอกสาร ค่าซ่อมแซมวัสดุอุปกรณ์สำหรับการปฏิบัติราชการ การพัฒนาระบบฐานข้อมูลของจังหวัด ค่าใช่จ่ายในการให้บริการระบบสื่อสารและอินเตอร?เน้ต การจัดทำเอกสารและคู่มือต่างๆ ค่าล่วงเวลา รวมถึงค่าใช่จ่ายการปฏิบัติงานตามนโยบายสำคัญ/แผนงานสำคัญของจังหวัดฯลฯ</t>
  </si>
  <si>
    <r>
      <rPr>
        <sz val="16"/>
        <color rgb="FFFF0000"/>
        <rFont val="TH SarabunPSK"/>
        <family val="2"/>
      </rPr>
      <t>กิจกรรมหลักที่ 5</t>
    </r>
    <r>
      <rPr>
        <sz val="16"/>
        <color theme="1"/>
        <rFont val="TH SarabunPSK"/>
        <family val="2"/>
      </rPr>
      <t xml:space="preserve"> การเผยแพร่ประชาสัมพันธ์เพื่อให้เกิดความรู้ความเข้าใจแก่ภาคส่วนต่างๆ </t>
    </r>
  </si>
  <si>
    <t>เช่น ค่าจัดทำรายงานผลการปฏิบัติงานประจำปีจังหวัดฉะเชิงเทราตามงบยุทะศาสตร์จังหวัด/กลุ่มจังหวัด พ.ศ. 2562 ฯลฯ</t>
  </si>
  <si>
    <r>
      <rPr>
        <sz val="16"/>
        <color rgb="FFFF0000"/>
        <rFont val="TH SarabunPSK"/>
        <family val="2"/>
      </rPr>
      <t>กิจกรรมหลักที่6</t>
    </r>
    <r>
      <rPr>
        <sz val="16"/>
        <color theme="1"/>
        <rFont val="TH SarabunPSK"/>
        <family val="2"/>
      </rPr>
      <t xml:space="preserve"> การติดตามประเมินผลการปฏิบัติงานตามแผนปฏิบัติราชการ ประจำปีงบประมาณ 2562 และแผนงานสำคัญของจังหวัด</t>
    </r>
  </si>
  <si>
    <t>เช่น ค่าใช้จ่ายการลงพื้นที่ตรวจติดตามแผนงาน/โครงการการเดินทางไปราชการ ค่าน้ำมันเชื้อเพลิง ฯลฯ</t>
  </si>
  <si>
    <t>ค่าจ้างเหมา ต.ค. 61 จำนวน 9 คน</t>
  </si>
  <si>
    <t>สำนักงานโยธาธิการและผังเมืองจังหวัดฉะเชิงเทรา</t>
  </si>
  <si>
    <t>สำนักงานพลังงานจังหวัดฉะเชิงเทรา</t>
  </si>
  <si>
    <t>โครงการเพิ่มประสิทธิภาพการปฏิบัติงานของสำนักงานจังหวัดฉะเชิงเทรา ประจำปีงบประมาณ พ.ศ. 2562
(สนง.จังหวัดฉะเชิงเทรา)</t>
  </si>
  <si>
    <t xml:space="preserve"> โครงการจัดการแข่งขันชิงจ้าวความเร็วทางน้ำชิงถ้วยพระราชทานฯ ประจำปี 2561 จังหวัดฉะเชิงเทรา
 (สนง.การท่องเที่ยวและกีฬาจังหวัดฉะเชิงเทรา)</t>
  </si>
  <si>
    <t>อนุมัติแล้ว
๕ พฤศจิกายน ๒๕๖1</t>
  </si>
  <si>
    <t xml:space="preserve">อนุมัติแล้ว
19 กันยายน ๒๕๖1
</t>
  </si>
  <si>
    <t>อนุมัติแล้ว
๑๐ พฤศจิกายน ๒๕61</t>
  </si>
  <si>
    <t>อนุมัติโครงการแล้ว
วันที่ 21 พ.ย. 61</t>
  </si>
  <si>
    <t>อนุมัติโครงการแล้ว
วันที่  18 ก.ย. 61</t>
  </si>
  <si>
    <t>อนุมัติโครงการแล้ว
วันที่ 14 พ.ย. 61</t>
  </si>
  <si>
    <t>อนุมัติโครงการแล้ว
วันที่ 23 พ.ย. 61</t>
  </si>
  <si>
    <t>จำนวน 56 โครงการ 1 รายการค่าใช้จ่าย งบประมาณ 260,068,200 บาท</t>
  </si>
  <si>
    <t>บัญชีโครงการตามแผนปฏิบัติราชการประจำปีของจังหวัดฉะเชิงเทรา ประจำปีงบประมาณ พ.ศ. ๒๕๖2</t>
  </si>
  <si>
    <t>ค่าอาหารว่างและเครื่องดื่ม</t>
  </si>
  <si>
    <t>ค่าน้ำมันเชื้อเพลิง ต.ค. 61</t>
  </si>
  <si>
    <r>
      <rPr>
        <sz val="14"/>
        <color rgb="FFFF0000"/>
        <rFont val="TH SarabunPSK"/>
        <family val="2"/>
      </rPr>
      <t>กิจกรรมหลักที่ 9</t>
    </r>
    <r>
      <rPr>
        <sz val="14"/>
        <color theme="1"/>
        <rFont val="TH SarabunPSK"/>
        <family val="2"/>
      </rPr>
      <t xml:space="preserve"> ค่าจ้างเหมาเจ้าหน้าที่ประจำ</t>
    </r>
  </si>
  <si>
    <t>ค่าบริการ WIFI ต.ค.,พ.ย. 61</t>
  </si>
  <si>
    <r>
      <rPr>
        <sz val="14"/>
        <color rgb="FFFF0000"/>
        <rFont val="TH SarabunPSK"/>
        <family val="2"/>
      </rPr>
      <t>กิจกรรมหลักที่ 1</t>
    </r>
    <r>
      <rPr>
        <sz val="14"/>
        <color theme="1"/>
        <rFont val="TH SarabunPSK"/>
        <family val="2"/>
      </rPr>
      <t xml:space="preserve"> จ้างผลิตและออกอากาศสื่อรายการ</t>
    </r>
  </si>
  <si>
    <t>โทรทัศน์ 1 สถานี</t>
  </si>
  <si>
    <t>ออกอากาศทาง NBT 36 ครั้ง</t>
  </si>
  <si>
    <t xml:space="preserve"> - จ้างเหมาบริการผลิตและเผยแพร่ออกอากาศ</t>
  </si>
  <si>
    <t xml:space="preserve">และเผยแพร่ออกอากาศ </t>
  </si>
  <si>
    <r>
      <rPr>
        <sz val="14"/>
        <color rgb="FFFF0000"/>
        <rFont val="TH SarabunPSK"/>
        <family val="2"/>
      </rPr>
      <t>กิจกรรมหลักที่ 2</t>
    </r>
    <r>
      <rPr>
        <sz val="14"/>
        <color theme="1"/>
        <rFont val="TH SarabunPSK"/>
        <family val="2"/>
      </rPr>
      <t xml:space="preserve"> จ้างผลิตสื่อวิทยุ (สปอต)</t>
    </r>
  </si>
  <si>
    <r>
      <rPr>
        <sz val="14"/>
        <color rgb="FFFF0000"/>
        <rFont val="TH SarabunPSK"/>
        <family val="2"/>
      </rPr>
      <t>กิจกรรมหลักที่ 3</t>
    </r>
    <r>
      <rPr>
        <sz val="14"/>
        <color theme="1"/>
        <rFont val="TH SarabunPSK"/>
        <family val="2"/>
      </rPr>
      <t xml:space="preserve"> เช่าเวลาเผยแพร่สปอต</t>
    </r>
  </si>
  <si>
    <t>และรายการวิทยุ "บอกกล่าว เล่าเรื่อง เมืองแปดริ้ว"</t>
  </si>
  <si>
    <t>(สื่อหนังสือพิมพ์/สือโชเซียล)</t>
  </si>
  <si>
    <t>กิจกรรมย่อยที่ 4.1 ผลิตและเผยแพร่บทความ (นสพ.)</t>
  </si>
  <si>
    <t>กิจกรรมย่อยที่ 4.2 ผลิตและเผยแพร่บทความ</t>
  </si>
  <si>
    <t>(สื่อโชเซียล)</t>
  </si>
  <si>
    <r>
      <rPr>
        <sz val="14"/>
        <color rgb="FFFF0000"/>
        <rFont val="TH SarabunPSK"/>
        <family val="2"/>
      </rPr>
      <t>กิจกรรมหลักที่ 5</t>
    </r>
    <r>
      <rPr>
        <sz val="14"/>
        <color theme="1"/>
        <rFont val="TH SarabunPSK"/>
        <family val="2"/>
      </rPr>
      <t xml:space="preserve"> ผลิตและเผยแพร่สกู๊ป</t>
    </r>
  </si>
  <si>
    <t>โทรทัศน์เจ้าบ้านที่ดีต้อนรับนักท่องเที่ยว</t>
  </si>
  <si>
    <t xml:space="preserve">กิจกรรมย่อยที่ 5.1 ผลิตสกู๊ปโทรทัศน์ </t>
  </si>
  <si>
    <t>จำนวน 12 ตอน</t>
  </si>
  <si>
    <t>กิจกรรมย่อยที่ 5.2 เผยแพร่ออกอากาศ</t>
  </si>
  <si>
    <t>สกู๊ปโทรทัศน์ 12 ตอน</t>
  </si>
  <si>
    <r>
      <rPr>
        <sz val="14"/>
        <color rgb="FFFF0000"/>
        <rFont val="TH SarabunPSK"/>
        <family val="2"/>
      </rPr>
      <t>กิจกรรมหลักที่ 6</t>
    </r>
    <r>
      <rPr>
        <sz val="14"/>
        <color theme="1"/>
        <rFont val="TH SarabunPSK"/>
        <family val="2"/>
      </rPr>
      <t xml:space="preserve"> สื่อมวลชนสัมพันธ์ </t>
    </r>
  </si>
  <si>
    <t xml:space="preserve">ส่งเสริมการท่องเที่ยว </t>
  </si>
  <si>
    <r>
      <rPr>
        <sz val="14"/>
        <color rgb="FFFF0000"/>
        <rFont val="TH SarabunPSK"/>
        <family val="2"/>
      </rPr>
      <t>กิจกรรมหลักที่ 8</t>
    </r>
    <r>
      <rPr>
        <sz val="14"/>
        <color theme="1"/>
        <rFont val="TH SarabunPSK"/>
        <family val="2"/>
      </rPr>
      <t xml:space="preserve"> ผลิตสื่อประชาสัมพันธ์</t>
    </r>
  </si>
  <si>
    <r>
      <rPr>
        <sz val="14"/>
        <color rgb="FFFF0000"/>
        <rFont val="TH SarabunPSK"/>
        <family val="2"/>
      </rPr>
      <t>กิจกรรมหลักที่ 7</t>
    </r>
    <r>
      <rPr>
        <sz val="14"/>
        <color theme="1"/>
        <rFont val="TH SarabunPSK"/>
        <family val="2"/>
      </rPr>
      <t xml:space="preserve"> พัฒนาเครือข่ายประชาสัมพันธ์</t>
    </r>
  </si>
  <si>
    <t>กิจกรรมย่อยที่ 8.1 วารสารแปดริ้ว</t>
  </si>
  <si>
    <t xml:space="preserve">กิจกรรมย่อยที่ 8.2 วีดีทัศน์แนะนำจังหวัดฉะเชิงเทรา 7 นาที </t>
  </si>
  <si>
    <t xml:space="preserve">กิจกรรมย่อยที่ 8.3 วีดีทัศน์แนะนำจังหวัดฉะเชิงเทรา 7 นาที </t>
  </si>
  <si>
    <t xml:space="preserve">กิจกรรมย่อยที่ 8.4 สื่อประชาสัมพันธ์ </t>
  </si>
  <si>
    <t>(ติดตามและประเมินผลโครงการ)</t>
  </si>
  <si>
    <t>ยืมเงิน ก.บ.จ. เลขที่ 1/2562</t>
  </si>
  <si>
    <t>เงินเดือน ต.ค. 61 จำนวน จำนวน 4 คน</t>
  </si>
  <si>
    <t>อนุมติโครงการเรียบร้อยแล้ว 4 โครงการ</t>
  </si>
  <si>
    <t>สนง.ท่องเที่ยวฯ</t>
  </si>
  <si>
    <t>อนุมัติโครงการแล้ว
วันที่ 2 พ.ย. 61</t>
  </si>
  <si>
    <t>อนุมัติโครงการแล้ว
วันที่ 30 พ.ย. 61</t>
  </si>
  <si>
    <t>เงินมาแล้ว</t>
  </si>
  <si>
    <t xml:space="preserve">กิจกรรมหลักที่ ๑ จัดซื้อวัสดุเพื่อดำเนินงานตามโครงการ ฯ </t>
  </si>
  <si>
    <r>
      <t xml:space="preserve">กิจกรรมหลักที่ ๒ </t>
    </r>
    <r>
      <rPr>
        <sz val="16"/>
        <color theme="1"/>
        <rFont val="TH SarabunIT๙"/>
        <family val="2"/>
      </rPr>
      <t>จัดทำช่องทางและผลิตสื่อสังคมออนไลน์</t>
    </r>
    <r>
      <rPr>
        <b/>
        <sz val="16"/>
        <color theme="1"/>
        <rFont val="TH SarabunIT๙"/>
        <family val="2"/>
      </rPr>
      <t xml:space="preserve"> </t>
    </r>
    <r>
      <rPr>
        <sz val="16"/>
        <color theme="1"/>
        <rFont val="TH SarabunIT๙"/>
        <family val="2"/>
      </rPr>
      <t xml:space="preserve">ประชาสัมพันธ์แหล่งเรียนรู้ทางวัฒนธรรม (พิพิธภัณฑ์เมืองฉะเชิงเทรา) </t>
    </r>
  </si>
  <si>
    <t>สนจ.ฉช</t>
  </si>
  <si>
    <r>
      <t xml:space="preserve"> </t>
    </r>
    <r>
      <rPr>
        <b/>
        <u/>
        <sz val="16"/>
        <color theme="1"/>
        <rFont val="TH SarabunIT๙"/>
        <family val="2"/>
      </rPr>
      <t>กิจกรรมหลักที่ ๓</t>
    </r>
    <r>
      <rPr>
        <b/>
        <sz val="16"/>
        <color theme="1"/>
        <rFont val="TH SarabunIT๙"/>
        <family val="2"/>
      </rPr>
      <t xml:space="preserve">  </t>
    </r>
    <r>
      <rPr>
        <sz val="16"/>
        <color theme="1"/>
        <rFont val="TH SarabunIT๙"/>
        <family val="2"/>
      </rPr>
      <t>ลานวัฒนธรรมสร้างสรรค์ เพื่อการเรียนรู้ประวัติศาสตร์ วิถีชีวิตและภูมิปัญญาท้องถิ่น</t>
    </r>
    <r>
      <rPr>
        <b/>
        <sz val="16"/>
        <color theme="1"/>
        <rFont val="TH SarabunIT๙"/>
        <family val="2"/>
      </rPr>
      <t xml:space="preserve">  </t>
    </r>
  </si>
  <si>
    <r>
      <t>กิจกรรมหลักที่ 1</t>
    </r>
    <r>
      <rPr>
        <b/>
        <sz val="16"/>
        <color theme="1"/>
        <rFont val="TH SarabunIT๙"/>
        <family val="2"/>
      </rPr>
      <t xml:space="preserve"> กิจกรรมปกปักทรัพยากร     </t>
    </r>
  </si>
  <si>
    <t>1. สำนักงานส่งเสริมการปกครองส่วนท้องถิ่นจังหวัดฉะเชิงเทรา</t>
  </si>
  <si>
    <t>2. เขต 2</t>
  </si>
  <si>
    <t>3. เขต 6</t>
  </si>
  <si>
    <t>รวมกิจกรรม 1</t>
  </si>
  <si>
    <r>
      <t>กิจกรรมหลักที่ 2</t>
    </r>
    <r>
      <rPr>
        <b/>
        <sz val="16"/>
        <color theme="1"/>
        <rFont val="TH SarabunIT๙"/>
        <family val="2"/>
      </rPr>
      <t xml:space="preserve"> กิจกรรมสำรวจเก็บรวบรวมทรัพยากร                    </t>
    </r>
  </si>
  <si>
    <t>ไม่ใช้งบประมาณ</t>
  </si>
  <si>
    <r>
      <t>กิจกรรมหลักที่ 3</t>
    </r>
    <r>
      <rPr>
        <b/>
        <sz val="16"/>
        <color theme="1"/>
        <rFont val="TH SarabunIT๙"/>
        <family val="2"/>
      </rPr>
      <t xml:space="preserve"> กิจกรรมปลูกรักษาทรัพยากร                                     </t>
    </r>
  </si>
  <si>
    <t>1. สำนักงานส่งเสริมการปกครองท้องถิ่นจังหวัดฉะเชิงเทรา</t>
  </si>
  <si>
    <t>2.สำนักงานพัฒนาชุมชน</t>
  </si>
  <si>
    <t>3. เขต 2 รร.บ้านเขาหินซ้อน</t>
  </si>
  <si>
    <t>4. เขต 6 รร.สนามชัยเข และ รร.เบญจมราชรังสฤษฏิ์ 5)</t>
  </si>
  <si>
    <t>5. อำเภอราชสาส์น</t>
  </si>
  <si>
    <r>
      <t>กิจกรรมหลักที่ 4</t>
    </r>
    <r>
      <rPr>
        <b/>
        <sz val="16"/>
        <color theme="1"/>
        <rFont val="TH SarabunIT๙"/>
        <family val="2"/>
      </rPr>
      <t xml:space="preserve"> กิจกรรมอนุรักษ์และใช้ประโยชน์ทรัพยากร                </t>
    </r>
  </si>
  <si>
    <r>
      <t>กิจกรรมหลักที่ 5</t>
    </r>
    <r>
      <rPr>
        <b/>
        <sz val="16"/>
        <color theme="1"/>
        <rFont val="TH SarabunIT๙"/>
        <family val="2"/>
      </rPr>
      <t xml:space="preserve"> กิจกรรมศูนย์ข้อมูลทรัพยากร                                </t>
    </r>
  </si>
  <si>
    <t>กระบวนการจัดซื่อจัดจ้าง</t>
  </si>
  <si>
    <t>ประกาศผู้ชนะ</t>
  </si>
  <si>
    <t>รออุทธรณ์</t>
  </si>
  <si>
    <t xml:space="preserve">ประกาศร่าง TOR /ร่างเอกสารประกวดราคา </t>
  </si>
  <si>
    <t>ประกาศเชิญชวน</t>
  </si>
  <si>
    <t>ค่าน้ำมันเชื้อเพลิง พ.ย. 61</t>
  </si>
  <si>
    <t>ค่าซ่อมเปลี่ยนเครื่องปรับอากาศ</t>
  </si>
  <si>
    <t>ค่าปรับปรุงผนังห้อง ผวจ.</t>
  </si>
  <si>
    <t>ค่าใช้จ่ายในการเดินทางไปราชการ</t>
  </si>
  <si>
    <t>ค่าซ่อมแซมรถยนต์</t>
  </si>
  <si>
    <t>เงินเดือน พ.ย. 61 จำนวน จำนวน 4 คน</t>
  </si>
  <si>
    <t>ค่าจ้างเหมา พ.ย. 61 จำนวน 9 คน</t>
  </si>
  <si>
    <t>ค่าจ้างเหมา ธ.ค. 61 จำนวน 9 คน</t>
  </si>
  <si>
    <t>ค่าบริการ WIFI  ธ.ค. 61</t>
  </si>
  <si>
    <t>ค่าเปลี่ยนถังน้ำและว่างท่อ</t>
  </si>
  <si>
    <t>กิจกรรมย่อยที่ 1 จัดเวทีสร้างการเรียนรู้วีถีเศรษฐกิขจพอเพียงแก้ไขปัญหาความยากจน</t>
  </si>
  <si>
    <t>กิจกรรมย่อยที่ 2สนับสนุนวัสดุการเกษตรส่งเสริมอาชีพให้ครัวเรือนยากจน</t>
  </si>
  <si>
    <t>ยืมเงิน บย 2/2562</t>
  </si>
  <si>
    <t>ทำสัญญา</t>
  </si>
  <si>
    <t>งวดงานที่ 1</t>
  </si>
  <si>
    <t>งวดงานที่ 2</t>
  </si>
  <si>
    <t>งวดงานที่ 3</t>
  </si>
  <si>
    <t>กิจกรรม</t>
  </si>
  <si>
    <t>โครงการ.................................................................................................</t>
  </si>
  <si>
    <t>หน่วยงาน..........................................................</t>
  </si>
  <si>
    <t>หมายเหตุ : ปัญหาอุปสรรค (ถ้ามี)</t>
  </si>
  <si>
    <t>กรุณาใส่รายละเอียดกิจกรรมทุกรายการ</t>
  </si>
  <si>
    <t>แบบรายงานผลการดำเนินงานตามแผนปฏิบัติราชการประจำปีงบประมาณ พ.ศ. 2564</t>
  </si>
  <si>
    <t>กิจกรรมหลัก...............................................................................</t>
  </si>
  <si>
    <t xml:space="preserve"> ทาง E-mail : paco_cco@opsmoac.go.th โดยเริ่มรายงานเดือนมกราคม 2564 เป็นครั้งแรก</t>
  </si>
  <si>
    <t>รายงานตัดยอดข้อมูล ณ วันที่ 25 ของเดือน และจัดส่งรายงานภายในวันที่ 30 ของทุกเดือน จนกว่าจะดำเนินงานโครงการแล้วเสร็จ และจัดส่งข้อมูล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</si>
</sst>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(* #,##0.00_);_(* \(#,##0.00\);_(* &quot;-&quot;??_);_(@_)"/>
    <numFmt numFmtId="188" formatCode="[$-101041E]d\ mmm\ yy;@"/>
    <numFmt numFmtId="189" formatCode="_-* #,##0_-;\-* #,##0_-;_-* &quot;-&quot;??_-;_-@_-"/>
    <numFmt numFmtId="190" formatCode="_(* #,##0_);_(* \(#,##0\);_(* &quot;-&quot;??_);_(@_)"/>
  </numFmts>
  <fonts count="6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5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40"/>
      <color rgb="FFFF0000"/>
      <name val="TH SarabunPSK"/>
      <family val="2"/>
    </font>
    <font>
      <b/>
      <sz val="50"/>
      <color rgb="FFFF0000"/>
      <name val="TH SarabunPSK"/>
      <family val="2"/>
    </font>
    <font>
      <b/>
      <sz val="25"/>
      <color rgb="FFFF0000"/>
      <name val="TH SarabunPSK"/>
      <family val="2"/>
    </font>
    <font>
      <b/>
      <sz val="35"/>
      <color rgb="FFFF0000"/>
      <name val="TH SarabunPSK"/>
      <family val="2"/>
    </font>
    <font>
      <b/>
      <sz val="20"/>
      <color rgb="FFFF0000"/>
      <name val="TH SarabunPSK"/>
      <family val="2"/>
    </font>
    <font>
      <b/>
      <sz val="15"/>
      <color rgb="FFFF0000"/>
      <name val="TH SarabunPSK"/>
      <family val="2"/>
    </font>
    <font>
      <b/>
      <sz val="18"/>
      <color theme="1"/>
      <name val="TH SarabunPSK"/>
      <family val="2"/>
    </font>
    <font>
      <sz val="40"/>
      <color rgb="FFFF0000"/>
      <name val="TH SarabunPSK"/>
      <family val="2"/>
    </font>
    <font>
      <u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3"/>
      <color theme="1"/>
      <name val="TH SarabunPSK"/>
      <family val="2"/>
    </font>
    <font>
      <sz val="12"/>
      <color theme="1"/>
      <name val="TH SarabunPSK"/>
      <family val="2"/>
    </font>
    <font>
      <b/>
      <sz val="10"/>
      <color rgb="FFFF0000"/>
      <name val="TH SarabunPSK"/>
      <family val="2"/>
    </font>
    <font>
      <b/>
      <sz val="12"/>
      <color rgb="FFFF0000"/>
      <name val="TH SarabunPSK"/>
      <family val="2"/>
    </font>
    <font>
      <sz val="20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color rgb="FFFF0000"/>
      <name val="TH SarabunPSK"/>
      <family val="2"/>
    </font>
    <font>
      <b/>
      <sz val="5"/>
      <color rgb="FFFF0000"/>
      <name val="TH SarabunPSK"/>
      <family val="2"/>
    </font>
    <font>
      <b/>
      <sz val="18"/>
      <name val="TH SarabunPSK"/>
      <family val="2"/>
    </font>
    <font>
      <b/>
      <sz val="16"/>
      <color rgb="FFFF0066"/>
      <name val="TH SarabunPSK"/>
      <family val="2"/>
    </font>
    <font>
      <sz val="11"/>
      <color theme="1"/>
      <name val="TH SarabunPSK"/>
      <family val="2"/>
    </font>
    <font>
      <sz val="15"/>
      <color rgb="FFFF0000"/>
      <name val="TH SarabunPSK"/>
      <family val="2"/>
    </font>
    <font>
      <sz val="16"/>
      <color rgb="FF00B050"/>
      <name val="TH SarabunPSK"/>
      <family val="2"/>
    </font>
    <font>
      <sz val="16"/>
      <color rgb="FFC00000"/>
      <name val="TH SarabunPSK"/>
      <family val="2"/>
    </font>
    <font>
      <sz val="14"/>
      <color rgb="FF00B050"/>
      <name val="TH SarabunPSK"/>
      <family val="2"/>
    </font>
    <font>
      <sz val="14"/>
      <color rgb="FFC00000"/>
      <name val="TH SarabunPSK"/>
      <family val="2"/>
    </font>
    <font>
      <sz val="12"/>
      <name val="TH SarabunPSK"/>
      <family val="2"/>
    </font>
    <font>
      <b/>
      <sz val="12"/>
      <color rgb="FFFF0066"/>
      <name val="TH SarabunPSK"/>
      <family val="2"/>
    </font>
    <font>
      <b/>
      <sz val="16"/>
      <color rgb="FFFF66FF"/>
      <name val="TH SarabunPSK"/>
      <family val="2"/>
    </font>
    <font>
      <sz val="16"/>
      <color rgb="FFFF66FF"/>
      <name val="TH SarabunPSK"/>
      <family val="2"/>
    </font>
    <font>
      <sz val="11"/>
      <name val="TH SarabunPSK"/>
      <family val="2"/>
    </font>
    <font>
      <b/>
      <sz val="15"/>
      <name val="TH SarabunPSK"/>
      <family val="2"/>
    </font>
    <font>
      <sz val="16"/>
      <name val="Wingdings 2"/>
      <family val="1"/>
      <charset val="2"/>
    </font>
    <font>
      <b/>
      <sz val="16"/>
      <color theme="0"/>
      <name val="TH SarabunPSK"/>
      <family val="2"/>
    </font>
    <font>
      <b/>
      <sz val="16"/>
      <color theme="3" tint="0.59999389629810485"/>
      <name val="TH SarabunPSK"/>
      <family val="2"/>
    </font>
    <font>
      <sz val="16"/>
      <color theme="3" tint="0.59999389629810485"/>
      <name val="TH SarabunPSK"/>
      <family val="2"/>
    </font>
    <font>
      <sz val="16"/>
      <color theme="0"/>
      <name val="TH SarabunPSK"/>
      <family val="2"/>
    </font>
    <font>
      <b/>
      <sz val="40"/>
      <name val="TH SarabunPSK"/>
      <family val="2"/>
    </font>
    <font>
      <b/>
      <sz val="14"/>
      <name val="TH SarabunPSK"/>
      <family val="2"/>
    </font>
    <font>
      <b/>
      <sz val="20"/>
      <color theme="1"/>
      <name val="TH SarabunPSK"/>
      <family val="2"/>
    </font>
    <font>
      <sz val="16"/>
      <name val="TH SarabunIT๙"/>
      <family val="2"/>
    </font>
    <font>
      <b/>
      <sz val="15"/>
      <name val="TH SarabunIT๙"/>
      <family val="2"/>
    </font>
    <font>
      <b/>
      <sz val="16"/>
      <name val="TH SarabunIT๙"/>
      <family val="2"/>
    </font>
    <font>
      <sz val="1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2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  <font>
      <b/>
      <sz val="20"/>
      <name val="TH SarabunIT๙"/>
      <family val="2"/>
    </font>
    <font>
      <sz val="18"/>
      <name val="TH SarabunIT๙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</cellStyleXfs>
  <cellXfs count="833">
    <xf numFmtId="0" fontId="0" fillId="0" borderId="0" xfId="0"/>
    <xf numFmtId="0" fontId="2" fillId="0" borderId="0" xfId="0" applyFont="1"/>
    <xf numFmtId="187" fontId="2" fillId="0" borderId="0" xfId="1" applyNumberFormat="1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6" xfId="0" applyFont="1" applyBorder="1"/>
    <xf numFmtId="187" fontId="2" fillId="0" borderId="6" xfId="1" applyNumberFormat="1" applyFont="1" applyBorder="1"/>
    <xf numFmtId="0" fontId="2" fillId="0" borderId="3" xfId="0" applyFont="1" applyBorder="1"/>
    <xf numFmtId="187" fontId="2" fillId="0" borderId="9" xfId="1" applyNumberFormat="1" applyFont="1" applyBorder="1"/>
    <xf numFmtId="187" fontId="2" fillId="2" borderId="7" xfId="0" applyNumberFormat="1" applyFont="1" applyFill="1" applyBorder="1"/>
    <xf numFmtId="0" fontId="3" fillId="0" borderId="2" xfId="0" applyFont="1" applyBorder="1" applyAlignment="1">
      <alignment horizontal="center" vertical="center"/>
    </xf>
    <xf numFmtId="0" fontId="7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2" fillId="0" borderId="15" xfId="0" applyFont="1" applyBorder="1"/>
    <xf numFmtId="187" fontId="8" fillId="3" borderId="12" xfId="0" applyNumberFormat="1" applyFont="1" applyFill="1" applyBorder="1" applyAlignment="1"/>
    <xf numFmtId="0" fontId="8" fillId="3" borderId="13" xfId="0" applyFont="1" applyFill="1" applyBorder="1" applyAlignment="1"/>
    <xf numFmtId="187" fontId="3" fillId="3" borderId="4" xfId="1" applyNumberFormat="1" applyFont="1" applyFill="1" applyBorder="1"/>
    <xf numFmtId="0" fontId="2" fillId="3" borderId="7" xfId="0" applyFont="1" applyFill="1" applyBorder="1"/>
    <xf numFmtId="187" fontId="3" fillId="3" borderId="7" xfId="0" applyNumberFormat="1" applyFont="1" applyFill="1" applyBorder="1"/>
    <xf numFmtId="187" fontId="8" fillId="3" borderId="7" xfId="0" applyNumberFormat="1" applyFont="1" applyFill="1" applyBorder="1"/>
    <xf numFmtId="187" fontId="3" fillId="3" borderId="18" xfId="1" applyNumberFormat="1" applyFont="1" applyFill="1" applyBorder="1"/>
    <xf numFmtId="187" fontId="2" fillId="3" borderId="7" xfId="0" applyNumberFormat="1" applyFont="1" applyFill="1" applyBorder="1"/>
    <xf numFmtId="0" fontId="3" fillId="3" borderId="7" xfId="0" applyFont="1" applyFill="1" applyBorder="1"/>
    <xf numFmtId="187" fontId="3" fillId="3" borderId="7" xfId="1" applyNumberFormat="1" applyFont="1" applyFill="1" applyBorder="1"/>
    <xf numFmtId="0" fontId="2" fillId="0" borderId="0" xfId="0" applyFont="1" applyBorder="1" applyAlignment="1">
      <alignment horizontal="center"/>
    </xf>
    <xf numFmtId="187" fontId="8" fillId="3" borderId="12" xfId="0" applyNumberFormat="1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vertical="center" textRotation="180"/>
    </xf>
    <xf numFmtId="187" fontId="8" fillId="3" borderId="10" xfId="0" applyNumberFormat="1" applyFont="1" applyFill="1" applyBorder="1" applyAlignment="1">
      <alignment horizontal="center" vertical="center"/>
    </xf>
    <xf numFmtId="187" fontId="2" fillId="3" borderId="18" xfId="1" applyNumberFormat="1" applyFont="1" applyFill="1" applyBorder="1"/>
    <xf numFmtId="0" fontId="2" fillId="0" borderId="0" xfId="0" applyFont="1" applyBorder="1"/>
    <xf numFmtId="187" fontId="2" fillId="0" borderId="0" xfId="1" applyNumberFormat="1" applyFont="1" applyBorder="1"/>
    <xf numFmtId="0" fontId="19" fillId="0" borderId="6" xfId="0" applyFont="1" applyBorder="1"/>
    <xf numFmtId="0" fontId="21" fillId="2" borderId="7" xfId="0" applyFont="1" applyFill="1" applyBorder="1"/>
    <xf numFmtId="0" fontId="21" fillId="0" borderId="6" xfId="0" applyFont="1" applyBorder="1"/>
    <xf numFmtId="0" fontId="21" fillId="2" borderId="5" xfId="0" applyFont="1" applyFill="1" applyBorder="1"/>
    <xf numFmtId="0" fontId="10" fillId="3" borderId="5" xfId="0" applyFont="1" applyFill="1" applyBorder="1"/>
    <xf numFmtId="0" fontId="21" fillId="3" borderId="5" xfId="0" applyFont="1" applyFill="1" applyBorder="1"/>
    <xf numFmtId="0" fontId="20" fillId="3" borderId="5" xfId="0" applyFont="1" applyFill="1" applyBorder="1"/>
    <xf numFmtId="0" fontId="5" fillId="3" borderId="13" xfId="0" applyFont="1" applyFill="1" applyBorder="1" applyAlignment="1">
      <alignment vertical="center" textRotation="180"/>
    </xf>
    <xf numFmtId="0" fontId="21" fillId="0" borderId="5" xfId="0" applyFont="1" applyBorder="1"/>
    <xf numFmtId="0" fontId="21" fillId="0" borderId="0" xfId="0" applyFont="1" applyBorder="1"/>
    <xf numFmtId="0" fontId="21" fillId="0" borderId="0" xfId="0" applyFont="1"/>
    <xf numFmtId="187" fontId="2" fillId="2" borderId="7" xfId="1" applyFont="1" applyFill="1" applyBorder="1"/>
    <xf numFmtId="187" fontId="2" fillId="0" borderId="6" xfId="1" applyFont="1" applyBorder="1"/>
    <xf numFmtId="187" fontId="8" fillId="3" borderId="7" xfId="1" applyFont="1" applyFill="1" applyBorder="1"/>
    <xf numFmtId="187" fontId="2" fillId="3" borderId="7" xfId="1" applyFont="1" applyFill="1" applyBorder="1"/>
    <xf numFmtId="187" fontId="3" fillId="3" borderId="7" xfId="1" applyFont="1" applyFill="1" applyBorder="1"/>
    <xf numFmtId="187" fontId="8" fillId="3" borderId="10" xfId="1" applyFont="1" applyFill="1" applyBorder="1" applyAlignment="1">
      <alignment horizontal="center" vertical="center"/>
    </xf>
    <xf numFmtId="187" fontId="2" fillId="0" borderId="0" xfId="1" applyFont="1" applyBorder="1"/>
    <xf numFmtId="187" fontId="2" fillId="0" borderId="0" xfId="1" applyFont="1"/>
    <xf numFmtId="0" fontId="2" fillId="4" borderId="6" xfId="0" applyFont="1" applyFill="1" applyBorder="1"/>
    <xf numFmtId="187" fontId="2" fillId="4" borderId="6" xfId="1" applyFont="1" applyFill="1" applyBorder="1"/>
    <xf numFmtId="187" fontId="2" fillId="4" borderId="6" xfId="0" applyNumberFormat="1" applyFont="1" applyFill="1" applyBorder="1"/>
    <xf numFmtId="0" fontId="21" fillId="4" borderId="6" xfId="0" applyFont="1" applyFill="1" applyBorder="1"/>
    <xf numFmtId="188" fontId="2" fillId="4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187" fontId="3" fillId="0" borderId="6" xfId="1" applyNumberFormat="1" applyFont="1" applyBorder="1"/>
    <xf numFmtId="188" fontId="2" fillId="4" borderId="6" xfId="0" applyNumberFormat="1" applyFont="1" applyFill="1" applyBorder="1"/>
    <xf numFmtId="0" fontId="2" fillId="4" borderId="0" xfId="0" applyFont="1" applyFill="1"/>
    <xf numFmtId="188" fontId="2" fillId="0" borderId="6" xfId="0" applyNumberFormat="1" applyFont="1" applyBorder="1"/>
    <xf numFmtId="188" fontId="8" fillId="3" borderId="12" xfId="0" applyNumberFormat="1" applyFont="1" applyFill="1" applyBorder="1" applyAlignment="1"/>
    <xf numFmtId="188" fontId="2" fillId="3" borderId="7" xfId="0" applyNumberFormat="1" applyFont="1" applyFill="1" applyBorder="1"/>
    <xf numFmtId="188" fontId="3" fillId="3" borderId="7" xfId="0" applyNumberFormat="1" applyFont="1" applyFill="1" applyBorder="1"/>
    <xf numFmtId="188" fontId="14" fillId="3" borderId="10" xfId="0" applyNumberFormat="1" applyFont="1" applyFill="1" applyBorder="1" applyAlignment="1">
      <alignment vertical="center" textRotation="180"/>
    </xf>
    <xf numFmtId="188" fontId="2" fillId="0" borderId="0" xfId="0" applyNumberFormat="1" applyFont="1" applyBorder="1"/>
    <xf numFmtId="188" fontId="2" fillId="0" borderId="0" xfId="0" applyNumberFormat="1" applyFont="1"/>
    <xf numFmtId="187" fontId="9" fillId="3" borderId="4" xfId="1" applyFont="1" applyFill="1" applyBorder="1"/>
    <xf numFmtId="187" fontId="14" fillId="3" borderId="10" xfId="1" applyFont="1" applyFill="1" applyBorder="1" applyAlignment="1">
      <alignment vertical="center" textRotation="180"/>
    </xf>
    <xf numFmtId="43" fontId="2" fillId="4" borderId="6" xfId="0" applyNumberFormat="1" applyFont="1" applyFill="1" applyBorder="1"/>
    <xf numFmtId="187" fontId="6" fillId="0" borderId="6" xfId="1" applyFont="1" applyBorder="1"/>
    <xf numFmtId="0" fontId="6" fillId="0" borderId="6" xfId="1" applyNumberFormat="1" applyFont="1" applyBorder="1" applyAlignment="1">
      <alignment horizontal="left"/>
    </xf>
    <xf numFmtId="0" fontId="6" fillId="0" borderId="6" xfId="1" applyNumberFormat="1" applyFont="1" applyBorder="1"/>
    <xf numFmtId="187" fontId="6" fillId="0" borderId="6" xfId="1" applyFont="1" applyBorder="1" applyAlignment="1">
      <alignment horizontal="center"/>
    </xf>
    <xf numFmtId="187" fontId="16" fillId="0" borderId="6" xfId="1" applyFont="1" applyBorder="1" applyAlignment="1">
      <alignment horizontal="center"/>
    </xf>
    <xf numFmtId="4" fontId="6" fillId="0" borderId="6" xfId="1" applyNumberFormat="1" applyFont="1" applyBorder="1" applyAlignment="1">
      <alignment horizontal="center"/>
    </xf>
    <xf numFmtId="187" fontId="5" fillId="0" borderId="6" xfId="1" applyFont="1" applyBorder="1" applyAlignment="1">
      <alignment horizontal="center"/>
    </xf>
    <xf numFmtId="43" fontId="2" fillId="0" borderId="6" xfId="0" applyNumberFormat="1" applyFont="1" applyBorder="1"/>
    <xf numFmtId="0" fontId="2" fillId="0" borderId="6" xfId="1" applyNumberFormat="1" applyFont="1" applyBorder="1"/>
    <xf numFmtId="0" fontId="5" fillId="4" borderId="6" xfId="1" applyNumberFormat="1" applyFont="1" applyFill="1" applyBorder="1"/>
    <xf numFmtId="0" fontId="6" fillId="4" borderId="6" xfId="1" applyNumberFormat="1" applyFont="1" applyFill="1" applyBorder="1"/>
    <xf numFmtId="187" fontId="6" fillId="4" borderId="6" xfId="1" applyFont="1" applyFill="1" applyBorder="1"/>
    <xf numFmtId="187" fontId="7" fillId="0" borderId="6" xfId="1" applyFont="1" applyBorder="1"/>
    <xf numFmtId="0" fontId="2" fillId="4" borderId="6" xfId="0" applyFont="1" applyFill="1" applyBorder="1" applyAlignment="1">
      <alignment horizontal="center"/>
    </xf>
    <xf numFmtId="0" fontId="6" fillId="4" borderId="6" xfId="1" applyNumberFormat="1" applyFont="1" applyFill="1" applyBorder="1" applyAlignment="1">
      <alignment horizontal="center"/>
    </xf>
    <xf numFmtId="188" fontId="2" fillId="0" borderId="6" xfId="0" applyNumberFormat="1" applyFont="1" applyBorder="1" applyAlignment="1">
      <alignment horizontal="center"/>
    </xf>
    <xf numFmtId="0" fontId="6" fillId="0" borderId="6" xfId="0" applyFont="1" applyBorder="1" applyAlignment="1">
      <alignment vertical="center" textRotation="180"/>
    </xf>
    <xf numFmtId="187" fontId="9" fillId="4" borderId="6" xfId="1" applyFont="1" applyFill="1" applyBorder="1"/>
    <xf numFmtId="187" fontId="7" fillId="4" borderId="6" xfId="1" applyFont="1" applyFill="1" applyBorder="1"/>
    <xf numFmtId="0" fontId="16" fillId="0" borderId="6" xfId="1" applyNumberFormat="1" applyFont="1" applyBorder="1" applyAlignment="1">
      <alignment horizontal="center"/>
    </xf>
    <xf numFmtId="0" fontId="26" fillId="4" borderId="6" xfId="0" applyFont="1" applyFill="1" applyBorder="1"/>
    <xf numFmtId="187" fontId="2" fillId="4" borderId="6" xfId="1" applyNumberFormat="1" applyFont="1" applyFill="1" applyBorder="1"/>
    <xf numFmtId="0" fontId="7" fillId="4" borderId="6" xfId="0" applyFont="1" applyFill="1" applyBorder="1"/>
    <xf numFmtId="187" fontId="7" fillId="4" borderId="6" xfId="0" applyNumberFormat="1" applyFont="1" applyFill="1" applyBorder="1"/>
    <xf numFmtId="0" fontId="28" fillId="4" borderId="6" xfId="0" applyFont="1" applyFill="1" applyBorder="1"/>
    <xf numFmtId="187" fontId="6" fillId="4" borderId="6" xfId="1" applyFont="1" applyFill="1" applyBorder="1" applyAlignment="1">
      <alignment horizontal="center"/>
    </xf>
    <xf numFmtId="187" fontId="2" fillId="2" borderId="8" xfId="1" applyFont="1" applyFill="1" applyBorder="1"/>
    <xf numFmtId="187" fontId="2" fillId="2" borderId="8" xfId="0" applyNumberFormat="1" applyFont="1" applyFill="1" applyBorder="1"/>
    <xf numFmtId="0" fontId="21" fillId="2" borderId="8" xfId="0" applyFont="1" applyFill="1" applyBorder="1"/>
    <xf numFmtId="0" fontId="4" fillId="4" borderId="6" xfId="0" applyFont="1" applyFill="1" applyBorder="1"/>
    <xf numFmtId="187" fontId="24" fillId="4" borderId="6" xfId="1" applyFont="1" applyFill="1" applyBorder="1"/>
    <xf numFmtId="0" fontId="21" fillId="4" borderId="6" xfId="0" applyFont="1" applyFill="1" applyBorder="1" applyAlignment="1">
      <alignment horizontal="center"/>
    </xf>
    <xf numFmtId="0" fontId="3" fillId="0" borderId="9" xfId="0" applyFont="1" applyBorder="1"/>
    <xf numFmtId="0" fontId="2" fillId="0" borderId="9" xfId="0" applyFont="1" applyBorder="1"/>
    <xf numFmtId="0" fontId="7" fillId="0" borderId="0" xfId="0" applyFont="1"/>
    <xf numFmtId="0" fontId="3" fillId="0" borderId="15" xfId="0" applyFont="1" applyBorder="1" applyAlignment="1">
      <alignment horizontal="center"/>
    </xf>
    <xf numFmtId="0" fontId="31" fillId="0" borderId="9" xfId="0" applyFont="1" applyBorder="1"/>
    <xf numFmtId="187" fontId="3" fillId="3" borderId="23" xfId="1" applyNumberFormat="1" applyFont="1" applyFill="1" applyBorder="1"/>
    <xf numFmtId="188" fontId="2" fillId="3" borderId="23" xfId="0" applyNumberFormat="1" applyFont="1" applyFill="1" applyBorder="1"/>
    <xf numFmtId="0" fontId="2" fillId="3" borderId="23" xfId="0" applyFont="1" applyFill="1" applyBorder="1"/>
    <xf numFmtId="187" fontId="2" fillId="3" borderId="23" xfId="1" applyFont="1" applyFill="1" applyBorder="1"/>
    <xf numFmtId="187" fontId="2" fillId="3" borderId="23" xfId="0" applyNumberFormat="1" applyFont="1" applyFill="1" applyBorder="1"/>
    <xf numFmtId="0" fontId="21" fillId="3" borderId="23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5" fillId="0" borderId="6" xfId="0" applyFont="1" applyBorder="1"/>
    <xf numFmtId="0" fontId="25" fillId="0" borderId="6" xfId="0" applyFont="1" applyBorder="1"/>
    <xf numFmtId="0" fontId="31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87" fontId="3" fillId="3" borderId="14" xfId="1" applyNumberFormat="1" applyFont="1" applyFill="1" applyBorder="1"/>
    <xf numFmtId="188" fontId="3" fillId="3" borderId="14" xfId="0" applyNumberFormat="1" applyFont="1" applyFill="1" applyBorder="1"/>
    <xf numFmtId="0" fontId="2" fillId="3" borderId="14" xfId="0" applyFont="1" applyFill="1" applyBorder="1"/>
    <xf numFmtId="187" fontId="2" fillId="3" borderId="14" xfId="1" applyFont="1" applyFill="1" applyBorder="1"/>
    <xf numFmtId="187" fontId="3" fillId="3" borderId="14" xfId="1" applyFont="1" applyFill="1" applyBorder="1"/>
    <xf numFmtId="187" fontId="2" fillId="3" borderId="14" xfId="0" applyNumberFormat="1" applyFont="1" applyFill="1" applyBorder="1"/>
    <xf numFmtId="0" fontId="21" fillId="3" borderId="32" xfId="0" applyFont="1" applyFill="1" applyBorder="1"/>
    <xf numFmtId="0" fontId="21" fillId="4" borderId="2" xfId="0" applyFont="1" applyFill="1" applyBorder="1" applyAlignment="1">
      <alignment horizontal="center"/>
    </xf>
    <xf numFmtId="187" fontId="2" fillId="2" borderId="36" xfId="1" applyFont="1" applyFill="1" applyBorder="1"/>
    <xf numFmtId="0" fontId="29" fillId="0" borderId="14" xfId="0" applyFont="1" applyBorder="1" applyAlignment="1">
      <alignment textRotation="180"/>
    </xf>
    <xf numFmtId="0" fontId="29" fillId="0" borderId="6" xfId="0" applyFont="1" applyBorder="1" applyAlignment="1">
      <alignment textRotation="180"/>
    </xf>
    <xf numFmtId="188" fontId="2" fillId="4" borderId="15" xfId="0" applyNumberFormat="1" applyFont="1" applyFill="1" applyBorder="1"/>
    <xf numFmtId="187" fontId="3" fillId="7" borderId="7" xfId="1" applyNumberFormat="1" applyFont="1" applyFill="1" applyBorder="1"/>
    <xf numFmtId="188" fontId="2" fillId="7" borderId="7" xfId="0" applyNumberFormat="1" applyFont="1" applyFill="1" applyBorder="1"/>
    <xf numFmtId="0" fontId="2" fillId="7" borderId="7" xfId="0" applyFont="1" applyFill="1" applyBorder="1"/>
    <xf numFmtId="187" fontId="2" fillId="7" borderId="7" xfId="1" applyFont="1" applyFill="1" applyBorder="1"/>
    <xf numFmtId="187" fontId="2" fillId="7" borderId="7" xfId="0" applyNumberFormat="1" applyFont="1" applyFill="1" applyBorder="1"/>
    <xf numFmtId="0" fontId="21" fillId="7" borderId="5" xfId="0" applyFont="1" applyFill="1" applyBorder="1"/>
    <xf numFmtId="0" fontId="6" fillId="7" borderId="11" xfId="0" applyFont="1" applyFill="1" applyBorder="1" applyAlignment="1">
      <alignment vertical="center" textRotation="180"/>
    </xf>
    <xf numFmtId="0" fontId="6" fillId="0" borderId="14" xfId="0" applyFont="1" applyBorder="1" applyAlignment="1">
      <alignment vertical="center" textRotation="180"/>
    </xf>
    <xf numFmtId="0" fontId="0" fillId="0" borderId="6" xfId="0" applyBorder="1" applyAlignment="1"/>
    <xf numFmtId="0" fontId="3" fillId="0" borderId="2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6" fillId="7" borderId="4" xfId="0" applyFont="1" applyFill="1" applyBorder="1" applyAlignment="1">
      <alignment vertical="center" textRotation="180"/>
    </xf>
    <xf numFmtId="187" fontId="2" fillId="7" borderId="7" xfId="1" applyNumberFormat="1" applyFont="1" applyFill="1" applyBorder="1"/>
    <xf numFmtId="0" fontId="18" fillId="0" borderId="6" xfId="0" applyFont="1" applyBorder="1" applyAlignment="1">
      <alignment vertical="center" textRotation="180"/>
    </xf>
    <xf numFmtId="187" fontId="3" fillId="0" borderId="3" xfId="1" applyFont="1" applyBorder="1" applyAlignment="1">
      <alignment horizontal="center" vertical="center"/>
    </xf>
    <xf numFmtId="187" fontId="3" fillId="0" borderId="23" xfId="1" applyFont="1" applyBorder="1" applyAlignment="1">
      <alignment horizontal="center" vertical="center"/>
    </xf>
    <xf numFmtId="187" fontId="3" fillId="0" borderId="1" xfId="1" applyFont="1" applyBorder="1" applyAlignment="1">
      <alignment horizontal="center" vertical="center"/>
    </xf>
    <xf numFmtId="187" fontId="3" fillId="0" borderId="2" xfId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188" fontId="2" fillId="2" borderId="4" xfId="0" applyNumberFormat="1" applyFont="1" applyFill="1" applyBorder="1"/>
    <xf numFmtId="0" fontId="3" fillId="0" borderId="1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2" fillId="2" borderId="7" xfId="1" applyNumberFormat="1" applyFont="1" applyFill="1" applyBorder="1"/>
    <xf numFmtId="0" fontId="2" fillId="4" borderId="6" xfId="1" applyNumberFormat="1" applyFont="1" applyFill="1" applyBorder="1"/>
    <xf numFmtId="0" fontId="2" fillId="3" borderId="23" xfId="1" applyNumberFormat="1" applyFont="1" applyFill="1" applyBorder="1"/>
    <xf numFmtId="0" fontId="2" fillId="2" borderId="8" xfId="1" applyNumberFormat="1" applyFont="1" applyFill="1" applyBorder="1"/>
    <xf numFmtId="0" fontId="3" fillId="0" borderId="3" xfId="1" applyNumberFormat="1" applyFont="1" applyBorder="1" applyAlignment="1">
      <alignment horizontal="center" vertical="center"/>
    </xf>
    <xf numFmtId="0" fontId="2" fillId="2" borderId="36" xfId="1" applyNumberFormat="1" applyFont="1" applyFill="1" applyBorder="1"/>
    <xf numFmtId="0" fontId="2" fillId="3" borderId="14" xfId="1" applyNumberFormat="1" applyFont="1" applyFill="1" applyBorder="1"/>
    <xf numFmtId="0" fontId="6" fillId="0" borderId="6" xfId="1" applyNumberFormat="1" applyFont="1" applyBorder="1" applyAlignment="1">
      <alignment horizontal="center"/>
    </xf>
    <xf numFmtId="0" fontId="5" fillId="0" borderId="6" xfId="1" applyNumberFormat="1" applyFont="1" applyBorder="1" applyAlignment="1">
      <alignment horizontal="center"/>
    </xf>
    <xf numFmtId="0" fontId="9" fillId="3" borderId="18" xfId="1" applyNumberFormat="1" applyFont="1" applyFill="1" applyBorder="1"/>
    <xf numFmtId="0" fontId="2" fillId="3" borderId="7" xfId="1" applyNumberFormat="1" applyFont="1" applyFill="1" applyBorder="1"/>
    <xf numFmtId="0" fontId="3" fillId="3" borderId="7" xfId="1" applyNumberFormat="1" applyFont="1" applyFill="1" applyBorder="1"/>
    <xf numFmtId="0" fontId="14" fillId="3" borderId="10" xfId="1" applyNumberFormat="1" applyFont="1" applyFill="1" applyBorder="1" applyAlignment="1">
      <alignment vertical="center" textRotation="180"/>
    </xf>
    <xf numFmtId="0" fontId="7" fillId="4" borderId="6" xfId="1" applyNumberFormat="1" applyFont="1" applyFill="1" applyBorder="1"/>
    <xf numFmtId="0" fontId="2" fillId="7" borderId="7" xfId="1" applyNumberFormat="1" applyFont="1" applyFill="1" applyBorder="1"/>
    <xf numFmtId="0" fontId="24" fillId="4" borderId="6" xfId="1" applyNumberFormat="1" applyFont="1" applyFill="1" applyBorder="1"/>
    <xf numFmtId="0" fontId="3" fillId="0" borderId="23" xfId="1" applyNumberFormat="1" applyFont="1" applyBorder="1" applyAlignment="1">
      <alignment horizontal="center" vertical="center"/>
    </xf>
    <xf numFmtId="0" fontId="2" fillId="0" borderId="0" xfId="1" applyNumberFormat="1" applyFont="1" applyBorder="1"/>
    <xf numFmtId="0" fontId="2" fillId="0" borderId="0" xfId="1" applyNumberFormat="1" applyFont="1"/>
    <xf numFmtId="0" fontId="21" fillId="0" borderId="9" xfId="0" applyFont="1" applyBorder="1"/>
    <xf numFmtId="0" fontId="32" fillId="4" borderId="6" xfId="0" applyFont="1" applyFill="1" applyBorder="1"/>
    <xf numFmtId="43" fontId="2" fillId="0" borderId="0" xfId="0" applyNumberFormat="1" applyFont="1"/>
    <xf numFmtId="0" fontId="7" fillId="4" borderId="6" xfId="1" applyNumberFormat="1" applyFont="1" applyFill="1" applyBorder="1" applyAlignment="1">
      <alignment horizontal="center"/>
    </xf>
    <xf numFmtId="15" fontId="7" fillId="4" borderId="6" xfId="1" applyNumberFormat="1" applyFont="1" applyFill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187" fontId="2" fillId="4" borderId="6" xfId="1" quotePrefix="1" applyFont="1" applyFill="1" applyBorder="1"/>
    <xf numFmtId="187" fontId="7" fillId="4" borderId="6" xfId="1" applyFont="1" applyFill="1" applyBorder="1" applyAlignment="1">
      <alignment horizontal="center"/>
    </xf>
    <xf numFmtId="187" fontId="7" fillId="0" borderId="6" xfId="1" applyFont="1" applyBorder="1" applyAlignment="1">
      <alignment horizontal="left"/>
    </xf>
    <xf numFmtId="187" fontId="2" fillId="10" borderId="6" xfId="1" applyFont="1" applyFill="1" applyBorder="1"/>
    <xf numFmtId="0" fontId="2" fillId="10" borderId="6" xfId="0" applyFont="1" applyFill="1" applyBorder="1"/>
    <xf numFmtId="187" fontId="2" fillId="2" borderId="25" xfId="0" applyNumberFormat="1" applyFont="1" applyFill="1" applyBorder="1"/>
    <xf numFmtId="187" fontId="2" fillId="2" borderId="7" xfId="1" applyNumberFormat="1" applyFont="1" applyFill="1" applyBorder="1"/>
    <xf numFmtId="188" fontId="2" fillId="10" borderId="6" xfId="0" applyNumberFormat="1" applyFont="1" applyFill="1" applyBorder="1"/>
    <xf numFmtId="0" fontId="6" fillId="10" borderId="6" xfId="1" applyNumberFormat="1" applyFont="1" applyFill="1" applyBorder="1"/>
    <xf numFmtId="187" fontId="6" fillId="10" borderId="6" xfId="1" applyFont="1" applyFill="1" applyBorder="1"/>
    <xf numFmtId="187" fontId="2" fillId="2" borderId="6" xfId="1" applyFont="1" applyFill="1" applyBorder="1"/>
    <xf numFmtId="0" fontId="21" fillId="2" borderId="6" xfId="0" applyFont="1" applyFill="1" applyBorder="1"/>
    <xf numFmtId="43" fontId="9" fillId="4" borderId="1" xfId="1" applyNumberFormat="1" applyFont="1" applyFill="1" applyBorder="1" applyAlignment="1">
      <alignment vertical="center" wrapText="1"/>
    </xf>
    <xf numFmtId="0" fontId="21" fillId="4" borderId="1" xfId="0" applyFont="1" applyFill="1" applyBorder="1"/>
    <xf numFmtId="0" fontId="2" fillId="0" borderId="1" xfId="0" applyFont="1" applyBorder="1"/>
    <xf numFmtId="188" fontId="2" fillId="4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187" fontId="2" fillId="4" borderId="1" xfId="1" applyFont="1" applyFill="1" applyBorder="1"/>
    <xf numFmtId="0" fontId="2" fillId="4" borderId="1" xfId="1" applyNumberFormat="1" applyFont="1" applyFill="1" applyBorder="1"/>
    <xf numFmtId="0" fontId="2" fillId="4" borderId="1" xfId="0" applyFont="1" applyFill="1" applyBorder="1" applyAlignment="1">
      <alignment horizontal="center"/>
    </xf>
    <xf numFmtId="0" fontId="21" fillId="0" borderId="1" xfId="0" applyFont="1" applyBorder="1"/>
    <xf numFmtId="43" fontId="2" fillId="7" borderId="7" xfId="0" applyNumberFormat="1" applyFont="1" applyFill="1" applyBorder="1"/>
    <xf numFmtId="187" fontId="2" fillId="2" borderId="8" xfId="1" applyNumberFormat="1" applyFont="1" applyFill="1" applyBorder="1"/>
    <xf numFmtId="187" fontId="2" fillId="0" borderId="0" xfId="0" applyNumberFormat="1" applyFont="1"/>
    <xf numFmtId="187" fontId="41" fillId="4" borderId="6" xfId="1" applyFont="1" applyFill="1" applyBorder="1"/>
    <xf numFmtId="187" fontId="41" fillId="4" borderId="6" xfId="0" applyNumberFormat="1" applyFont="1" applyFill="1" applyBorder="1"/>
    <xf numFmtId="43" fontId="43" fillId="0" borderId="1" xfId="1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3" fontId="9" fillId="4" borderId="1" xfId="0" applyNumberFormat="1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/>
    </xf>
    <xf numFmtId="15" fontId="9" fillId="4" borderId="1" xfId="0" applyNumberFormat="1" applyFont="1" applyFill="1" applyBorder="1" applyAlignment="1">
      <alignment vertical="center" wrapText="1"/>
    </xf>
    <xf numFmtId="189" fontId="9" fillId="4" borderId="1" xfId="1" applyNumberFormat="1" applyFont="1" applyFill="1" applyBorder="1" applyAlignment="1">
      <alignment vertical="center" wrapText="1"/>
    </xf>
    <xf numFmtId="2" fontId="8" fillId="4" borderId="1" xfId="0" applyNumberFormat="1" applyFont="1" applyFill="1" applyBorder="1" applyAlignment="1">
      <alignment vertical="center" wrapText="1"/>
    </xf>
    <xf numFmtId="189" fontId="9" fillId="4" borderId="1" xfId="0" applyNumberFormat="1" applyFont="1" applyFill="1" applyBorder="1" applyAlignment="1">
      <alignment vertical="center" wrapText="1"/>
    </xf>
    <xf numFmtId="43" fontId="9" fillId="4" borderId="1" xfId="0" applyNumberFormat="1" applyFont="1" applyFill="1" applyBorder="1" applyAlignment="1">
      <alignment vertical="center" wrapText="1"/>
    </xf>
    <xf numFmtId="0" fontId="9" fillId="9" borderId="1" xfId="0" applyFont="1" applyFill="1" applyBorder="1" applyAlignment="1">
      <alignment vertical="center" wrapText="1"/>
    </xf>
    <xf numFmtId="2" fontId="8" fillId="9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vertical="top" wrapText="1"/>
    </xf>
    <xf numFmtId="189" fontId="9" fillId="0" borderId="1" xfId="1" applyNumberFormat="1" applyFont="1" applyBorder="1" applyAlignment="1">
      <alignment vertical="center"/>
    </xf>
    <xf numFmtId="3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 wrapText="1"/>
    </xf>
    <xf numFmtId="43" fontId="8" fillId="8" borderId="1" xfId="1" applyNumberFormat="1" applyFont="1" applyFill="1" applyBorder="1" applyAlignment="1">
      <alignment vertical="center" wrapText="1"/>
    </xf>
    <xf numFmtId="2" fontId="8" fillId="8" borderId="1" xfId="0" applyNumberFormat="1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/>
    </xf>
    <xf numFmtId="188" fontId="2" fillId="11" borderId="6" xfId="0" applyNumberFormat="1" applyFont="1" applyFill="1" applyBorder="1" applyAlignment="1">
      <alignment horizontal="center"/>
    </xf>
    <xf numFmtId="0" fontId="2" fillId="11" borderId="6" xfId="0" applyFont="1" applyFill="1" applyBorder="1"/>
    <xf numFmtId="187" fontId="2" fillId="11" borderId="6" xfId="1" applyFont="1" applyFill="1" applyBorder="1"/>
    <xf numFmtId="0" fontId="2" fillId="11" borderId="6" xfId="1" applyNumberFormat="1" applyFont="1" applyFill="1" applyBorder="1"/>
    <xf numFmtId="187" fontId="2" fillId="11" borderId="6" xfId="0" applyNumberFormat="1" applyFont="1" applyFill="1" applyBorder="1"/>
    <xf numFmtId="187" fontId="7" fillId="4" borderId="1" xfId="1" applyFont="1" applyFill="1" applyBorder="1"/>
    <xf numFmtId="0" fontId="21" fillId="11" borderId="6" xfId="0" applyFont="1" applyFill="1" applyBorder="1" applyAlignment="1">
      <alignment horizontal="center"/>
    </xf>
    <xf numFmtId="0" fontId="2" fillId="0" borderId="6" xfId="0" applyFont="1" applyBorder="1" applyAlignment="1">
      <alignment wrapText="1"/>
    </xf>
    <xf numFmtId="0" fontId="2" fillId="4" borderId="1" xfId="0" applyFont="1" applyFill="1" applyBorder="1"/>
    <xf numFmtId="3" fontId="6" fillId="4" borderId="6" xfId="1" applyNumberFormat="1" applyFont="1" applyFill="1" applyBorder="1" applyAlignment="1">
      <alignment horizontal="center"/>
    </xf>
    <xf numFmtId="187" fontId="2" fillId="0" borderId="15" xfId="1" applyNumberFormat="1" applyFont="1" applyBorder="1"/>
    <xf numFmtId="0" fontId="6" fillId="4" borderId="6" xfId="0" applyFont="1" applyFill="1" applyBorder="1" applyAlignment="1">
      <alignment vertical="center" textRotation="180"/>
    </xf>
    <xf numFmtId="0" fontId="9" fillId="4" borderId="6" xfId="0" applyFont="1" applyFill="1" applyBorder="1" applyAlignment="1">
      <alignment horizontal="center"/>
    </xf>
    <xf numFmtId="0" fontId="9" fillId="4" borderId="6" xfId="0" applyFont="1" applyFill="1" applyBorder="1"/>
    <xf numFmtId="0" fontId="9" fillId="4" borderId="0" xfId="0" applyFont="1" applyFill="1"/>
    <xf numFmtId="0" fontId="2" fillId="4" borderId="9" xfId="0" applyFont="1" applyFill="1" applyBorder="1"/>
    <xf numFmtId="0" fontId="2" fillId="4" borderId="15" xfId="0" applyFont="1" applyFill="1" applyBorder="1"/>
    <xf numFmtId="17" fontId="2" fillId="4" borderId="6" xfId="0" applyNumberFormat="1" applyFont="1" applyFill="1" applyBorder="1" applyAlignment="1">
      <alignment horizontal="left"/>
    </xf>
    <xf numFmtId="187" fontId="6" fillId="10" borderId="6" xfId="1" applyFont="1" applyFill="1" applyBorder="1" applyAlignment="1">
      <alignment horizontal="center"/>
    </xf>
    <xf numFmtId="0" fontId="6" fillId="10" borderId="6" xfId="1" applyNumberFormat="1" applyFont="1" applyFill="1" applyBorder="1" applyAlignment="1">
      <alignment horizontal="center"/>
    </xf>
    <xf numFmtId="0" fontId="2" fillId="0" borderId="15" xfId="0" applyFont="1" applyBorder="1" applyAlignment="1">
      <alignment wrapText="1"/>
    </xf>
    <xf numFmtId="0" fontId="6" fillId="0" borderId="15" xfId="0" applyFont="1" applyBorder="1" applyAlignment="1">
      <alignment vertical="center" textRotation="180"/>
    </xf>
    <xf numFmtId="0" fontId="3" fillId="10" borderId="6" xfId="0" applyFont="1" applyFill="1" applyBorder="1" applyAlignment="1">
      <alignment horizontal="center" vertical="center"/>
    </xf>
    <xf numFmtId="187" fontId="3" fillId="10" borderId="6" xfId="1" applyNumberFormat="1" applyFont="1" applyFill="1" applyBorder="1" applyAlignment="1">
      <alignment vertical="center"/>
    </xf>
    <xf numFmtId="188" fontId="2" fillId="10" borderId="6" xfId="0" applyNumberFormat="1" applyFont="1" applyFill="1" applyBorder="1" applyAlignment="1">
      <alignment vertical="center"/>
    </xf>
    <xf numFmtId="0" fontId="2" fillId="10" borderId="6" xfId="0" applyFont="1" applyFill="1" applyBorder="1" applyAlignment="1">
      <alignment vertical="center"/>
    </xf>
    <xf numFmtId="187" fontId="2" fillId="10" borderId="6" xfId="1" applyFont="1" applyFill="1" applyBorder="1" applyAlignment="1">
      <alignment vertical="center"/>
    </xf>
    <xf numFmtId="0" fontId="2" fillId="10" borderId="6" xfId="1" applyNumberFormat="1" applyFont="1" applyFill="1" applyBorder="1" applyAlignment="1">
      <alignment vertical="center"/>
    </xf>
    <xf numFmtId="187" fontId="2" fillId="10" borderId="6" xfId="0" applyNumberFormat="1" applyFont="1" applyFill="1" applyBorder="1" applyAlignment="1">
      <alignment vertical="center"/>
    </xf>
    <xf numFmtId="0" fontId="21" fillId="10" borderId="6" xfId="0" applyFont="1" applyFill="1" applyBorder="1" applyAlignment="1">
      <alignment horizontal="center" vertical="center"/>
    </xf>
    <xf numFmtId="187" fontId="3" fillId="3" borderId="26" xfId="1" applyNumberFormat="1" applyFont="1" applyFill="1" applyBorder="1"/>
    <xf numFmtId="188" fontId="3" fillId="3" borderId="8" xfId="0" applyNumberFormat="1" applyFont="1" applyFill="1" applyBorder="1"/>
    <xf numFmtId="0" fontId="3" fillId="3" borderId="8" xfId="0" applyFont="1" applyFill="1" applyBorder="1"/>
    <xf numFmtId="187" fontId="3" fillId="3" borderId="8" xfId="1" applyFont="1" applyFill="1" applyBorder="1"/>
    <xf numFmtId="0" fontId="3" fillId="3" borderId="8" xfId="1" applyNumberFormat="1" applyFont="1" applyFill="1" applyBorder="1"/>
    <xf numFmtId="187" fontId="3" fillId="3" borderId="8" xfId="0" applyNumberFormat="1" applyFont="1" applyFill="1" applyBorder="1"/>
    <xf numFmtId="0" fontId="20" fillId="3" borderId="27" xfId="0" applyFont="1" applyFill="1" applyBorder="1"/>
    <xf numFmtId="0" fontId="9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187" fontId="2" fillId="4" borderId="1" xfId="1" applyNumberFormat="1" applyFont="1" applyFill="1" applyBorder="1" applyAlignment="1">
      <alignment vertical="center"/>
    </xf>
    <xf numFmtId="0" fontId="2" fillId="12" borderId="0" xfId="0" applyFont="1" applyFill="1"/>
    <xf numFmtId="0" fontId="2" fillId="12" borderId="1" xfId="0" applyFont="1" applyFill="1" applyBorder="1"/>
    <xf numFmtId="0" fontId="14" fillId="0" borderId="0" xfId="0" applyFont="1" applyBorder="1" applyAlignment="1">
      <alignment horizontal="center" vertical="center" textRotation="180"/>
    </xf>
    <xf numFmtId="0" fontId="46" fillId="8" borderId="0" xfId="0" applyFont="1" applyFill="1" applyBorder="1" applyAlignment="1">
      <alignment horizontal="center"/>
    </xf>
    <xf numFmtId="0" fontId="47" fillId="8" borderId="0" xfId="0" applyFont="1" applyFill="1"/>
    <xf numFmtId="0" fontId="2" fillId="0" borderId="0" xfId="0" applyFont="1" applyBorder="1" applyAlignment="1">
      <alignment horizontal="left" wrapText="1"/>
    </xf>
    <xf numFmtId="187" fontId="2" fillId="0" borderId="0" xfId="1" applyNumberFormat="1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5" fillId="0" borderId="9" xfId="0" applyFont="1" applyBorder="1"/>
    <xf numFmtId="0" fontId="2" fillId="4" borderId="3" xfId="0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188" fontId="2" fillId="4" borderId="3" xfId="0" applyNumberFormat="1" applyFont="1" applyFill="1" applyBorder="1"/>
    <xf numFmtId="0" fontId="2" fillId="4" borderId="3" xfId="0" applyFont="1" applyFill="1" applyBorder="1"/>
    <xf numFmtId="187" fontId="7" fillId="4" borderId="3" xfId="1" applyFont="1" applyFill="1" applyBorder="1"/>
    <xf numFmtId="0" fontId="2" fillId="4" borderId="3" xfId="1" applyNumberFormat="1" applyFont="1" applyFill="1" applyBorder="1"/>
    <xf numFmtId="187" fontId="2" fillId="4" borderId="3" xfId="1" applyFont="1" applyFill="1" applyBorder="1"/>
    <xf numFmtId="187" fontId="2" fillId="4" borderId="3" xfId="0" applyNumberFormat="1" applyFont="1" applyFill="1" applyBorder="1"/>
    <xf numFmtId="0" fontId="21" fillId="4" borderId="3" xfId="0" applyFont="1" applyFill="1" applyBorder="1" applyAlignment="1">
      <alignment horizontal="center"/>
    </xf>
    <xf numFmtId="0" fontId="2" fillId="0" borderId="20" xfId="0" applyFont="1" applyBorder="1"/>
    <xf numFmtId="0" fontId="6" fillId="0" borderId="52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187" fontId="2" fillId="2" borderId="25" xfId="1" applyFont="1" applyFill="1" applyBorder="1"/>
    <xf numFmtId="0" fontId="2" fillId="2" borderId="25" xfId="1" applyNumberFormat="1" applyFont="1" applyFill="1" applyBorder="1"/>
    <xf numFmtId="0" fontId="21" fillId="2" borderId="25" xfId="0" applyFont="1" applyFill="1" applyBorder="1"/>
    <xf numFmtId="0" fontId="6" fillId="0" borderId="4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87" fontId="2" fillId="4" borderId="1" xfId="0" applyNumberFormat="1" applyFont="1" applyFill="1" applyBorder="1"/>
    <xf numFmtId="0" fontId="3" fillId="0" borderId="41" xfId="0" applyFont="1" applyBorder="1"/>
    <xf numFmtId="187" fontId="2" fillId="2" borderId="1" xfId="1" applyFont="1" applyFill="1" applyBorder="1"/>
    <xf numFmtId="0" fontId="2" fillId="2" borderId="1" xfId="1" applyNumberFormat="1" applyFont="1" applyFill="1" applyBorder="1"/>
    <xf numFmtId="187" fontId="2" fillId="2" borderId="1" xfId="0" applyNumberFormat="1" applyFont="1" applyFill="1" applyBorder="1"/>
    <xf numFmtId="0" fontId="21" fillId="2" borderId="1" xfId="0" applyFont="1" applyFill="1" applyBorder="1"/>
    <xf numFmtId="188" fontId="45" fillId="4" borderId="1" xfId="0" applyNumberFormat="1" applyFont="1" applyFill="1" applyBorder="1"/>
    <xf numFmtId="0" fontId="48" fillId="4" borderId="1" xfId="0" applyFont="1" applyFill="1" applyBorder="1"/>
    <xf numFmtId="187" fontId="48" fillId="4" borderId="1" xfId="1" applyFont="1" applyFill="1" applyBorder="1"/>
    <xf numFmtId="0" fontId="48" fillId="4" borderId="1" xfId="1" applyNumberFormat="1" applyFont="1" applyFill="1" applyBorder="1"/>
    <xf numFmtId="187" fontId="48" fillId="4" borderId="1" xfId="0" applyNumberFormat="1" applyFont="1" applyFill="1" applyBorder="1"/>
    <xf numFmtId="188" fontId="3" fillId="0" borderId="1" xfId="0" applyNumberFormat="1" applyFont="1" applyBorder="1"/>
    <xf numFmtId="187" fontId="2" fillId="0" borderId="1" xfId="1" applyFont="1" applyBorder="1"/>
    <xf numFmtId="0" fontId="2" fillId="0" borderId="1" xfId="1" applyNumberFormat="1" applyFont="1" applyBorder="1"/>
    <xf numFmtId="187" fontId="2" fillId="0" borderId="1" xfId="0" applyNumberFormat="1" applyFont="1" applyBorder="1"/>
    <xf numFmtId="0" fontId="3" fillId="0" borderId="29" xfId="0" applyFont="1" applyBorder="1"/>
    <xf numFmtId="0" fontId="3" fillId="0" borderId="23" xfId="0" applyFont="1" applyBorder="1" applyAlignment="1">
      <alignment horizontal="center"/>
    </xf>
    <xf numFmtId="188" fontId="3" fillId="0" borderId="23" xfId="0" applyNumberFormat="1" applyFont="1" applyBorder="1"/>
    <xf numFmtId="0" fontId="2" fillId="0" borderId="23" xfId="0" applyFont="1" applyBorder="1"/>
    <xf numFmtId="187" fontId="2" fillId="0" borderId="23" xfId="1" applyFont="1" applyBorder="1"/>
    <xf numFmtId="0" fontId="2" fillId="0" borderId="23" xfId="1" applyNumberFormat="1" applyFont="1" applyBorder="1"/>
    <xf numFmtId="187" fontId="2" fillId="0" borderId="23" xfId="0" applyNumberFormat="1" applyFont="1" applyBorder="1"/>
    <xf numFmtId="0" fontId="21" fillId="0" borderId="23" xfId="0" applyFont="1" applyBorder="1"/>
    <xf numFmtId="187" fontId="3" fillId="3" borderId="36" xfId="1" applyNumberFormat="1" applyFont="1" applyFill="1" applyBorder="1"/>
    <xf numFmtId="188" fontId="2" fillId="3" borderId="8" xfId="0" applyNumberFormat="1" applyFont="1" applyFill="1" applyBorder="1"/>
    <xf numFmtId="0" fontId="2" fillId="3" borderId="8" xfId="0" applyFont="1" applyFill="1" applyBorder="1"/>
    <xf numFmtId="187" fontId="2" fillId="3" borderId="8" xfId="1" applyFont="1" applyFill="1" applyBorder="1"/>
    <xf numFmtId="0" fontId="2" fillId="3" borderId="8" xfId="1" applyNumberFormat="1" applyFont="1" applyFill="1" applyBorder="1"/>
    <xf numFmtId="187" fontId="2" fillId="3" borderId="8" xfId="0" applyNumberFormat="1" applyFont="1" applyFill="1" applyBorder="1"/>
    <xf numFmtId="0" fontId="21" fillId="3" borderId="27" xfId="0" applyFont="1" applyFill="1" applyBorder="1"/>
    <xf numFmtId="0" fontId="21" fillId="2" borderId="53" xfId="0" applyFont="1" applyFill="1" applyBorder="1"/>
    <xf numFmtId="0" fontId="7" fillId="4" borderId="1" xfId="1" applyNumberFormat="1" applyFont="1" applyFill="1" applyBorder="1"/>
    <xf numFmtId="0" fontId="8" fillId="4" borderId="1" xfId="1" applyNumberFormat="1" applyFont="1" applyFill="1" applyBorder="1"/>
    <xf numFmtId="0" fontId="21" fillId="4" borderId="53" xfId="0" applyFont="1" applyFill="1" applyBorder="1"/>
    <xf numFmtId="188" fontId="2" fillId="0" borderId="1" xfId="0" applyNumberFormat="1" applyFont="1" applyBorder="1"/>
    <xf numFmtId="0" fontId="8" fillId="0" borderId="1" xfId="1" applyNumberFormat="1" applyFont="1" applyBorder="1"/>
    <xf numFmtId="0" fontId="21" fillId="0" borderId="53" xfId="0" applyFont="1" applyBorder="1"/>
    <xf numFmtId="0" fontId="33" fillId="4" borderId="1" xfId="1" applyNumberFormat="1" applyFont="1" applyFill="1" applyBorder="1" applyAlignment="1">
      <alignment horizontal="center"/>
    </xf>
    <xf numFmtId="0" fontId="16" fillId="0" borderId="1" xfId="1" applyNumberFormat="1" applyFont="1" applyBorder="1" applyAlignment="1">
      <alignment horizontal="center"/>
    </xf>
    <xf numFmtId="0" fontId="43" fillId="4" borderId="1" xfId="1" applyNumberFormat="1" applyFont="1" applyFill="1" applyBorder="1" applyAlignment="1"/>
    <xf numFmtId="0" fontId="2" fillId="0" borderId="6" xfId="0" applyFont="1" applyBorder="1" applyAlignment="1">
      <alignment horizontal="left" vertical="top" wrapText="1"/>
    </xf>
    <xf numFmtId="0" fontId="3" fillId="2" borderId="7" xfId="0" applyFont="1" applyFill="1" applyBorder="1" applyAlignment="1">
      <alignment horizontal="center"/>
    </xf>
    <xf numFmtId="187" fontId="3" fillId="0" borderId="1" xfId="1" applyFont="1" applyBorder="1" applyAlignment="1">
      <alignment horizontal="center" vertical="center"/>
    </xf>
    <xf numFmtId="0" fontId="2" fillId="0" borderId="6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2" fillId="4" borderId="0" xfId="0" applyFont="1" applyFill="1" applyBorder="1"/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 vertical="top" wrapText="1"/>
    </xf>
    <xf numFmtId="187" fontId="2" fillId="4" borderId="15" xfId="1" applyNumberFormat="1" applyFont="1" applyFill="1" applyBorder="1" applyAlignment="1">
      <alignment horizontal="center" vertical="top" wrapText="1"/>
    </xf>
    <xf numFmtId="0" fontId="33" fillId="4" borderId="6" xfId="1" applyNumberFormat="1" applyFont="1" applyFill="1" applyBorder="1" applyAlignment="1">
      <alignment horizontal="center"/>
    </xf>
    <xf numFmtId="0" fontId="43" fillId="4" borderId="6" xfId="1" applyNumberFormat="1" applyFont="1" applyFill="1" applyBorder="1" applyAlignment="1"/>
    <xf numFmtId="0" fontId="21" fillId="4" borderId="54" xfId="0" applyFont="1" applyFill="1" applyBorder="1"/>
    <xf numFmtId="187" fontId="7" fillId="2" borderId="7" xfId="1" applyFont="1" applyFill="1" applyBorder="1"/>
    <xf numFmtId="0" fontId="7" fillId="2" borderId="7" xfId="1" applyNumberFormat="1" applyFont="1" applyFill="1" applyBorder="1"/>
    <xf numFmtId="187" fontId="7" fillId="2" borderId="7" xfId="0" applyNumberFormat="1" applyFont="1" applyFill="1" applyBorder="1"/>
    <xf numFmtId="0" fontId="28" fillId="2" borderId="7" xfId="0" applyFont="1" applyFill="1" applyBorder="1"/>
    <xf numFmtId="0" fontId="9" fillId="4" borderId="6" xfId="0" applyFont="1" applyFill="1" applyBorder="1" applyAlignment="1">
      <alignment vertical="center" wrapText="1"/>
    </xf>
    <xf numFmtId="187" fontId="9" fillId="4" borderId="6" xfId="1" applyNumberFormat="1" applyFont="1" applyFill="1" applyBorder="1" applyAlignment="1">
      <alignment vertical="center"/>
    </xf>
    <xf numFmtId="187" fontId="9" fillId="4" borderId="7" xfId="1" applyFont="1" applyFill="1" applyBorder="1"/>
    <xf numFmtId="0" fontId="9" fillId="4" borderId="7" xfId="1" applyNumberFormat="1" applyFont="1" applyFill="1" applyBorder="1"/>
    <xf numFmtId="187" fontId="9" fillId="4" borderId="7" xfId="0" applyNumberFormat="1" applyFont="1" applyFill="1" applyBorder="1"/>
    <xf numFmtId="0" fontId="10" fillId="4" borderId="7" xfId="0" applyFont="1" applyFill="1" applyBorder="1"/>
    <xf numFmtId="0" fontId="49" fillId="4" borderId="0" xfId="0" applyFont="1" applyFill="1" applyBorder="1" applyAlignment="1">
      <alignment horizontal="center" vertical="center" textRotation="180"/>
    </xf>
    <xf numFmtId="0" fontId="9" fillId="4" borderId="0" xfId="0" applyFont="1" applyFill="1" applyBorder="1" applyAlignment="1">
      <alignment horizontal="center"/>
    </xf>
    <xf numFmtId="0" fontId="9" fillId="4" borderId="15" xfId="0" applyFont="1" applyFill="1" applyBorder="1" applyAlignment="1">
      <alignment vertical="center" wrapText="1"/>
    </xf>
    <xf numFmtId="188" fontId="9" fillId="4" borderId="6" xfId="0" applyNumberFormat="1" applyFont="1" applyFill="1" applyBorder="1"/>
    <xf numFmtId="187" fontId="50" fillId="4" borderId="6" xfId="1" applyFont="1" applyFill="1" applyBorder="1"/>
    <xf numFmtId="0" fontId="50" fillId="4" borderId="6" xfId="1" applyNumberFormat="1" applyFont="1" applyFill="1" applyBorder="1"/>
    <xf numFmtId="0" fontId="10" fillId="4" borderId="9" xfId="0" applyFont="1" applyFill="1" applyBorder="1"/>
    <xf numFmtId="0" fontId="3" fillId="2" borderId="9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2" fillId="2" borderId="6" xfId="1" applyNumberFormat="1" applyFont="1" applyFill="1" applyBorder="1"/>
    <xf numFmtId="187" fontId="2" fillId="2" borderId="6" xfId="0" applyNumberFormat="1" applyFont="1" applyFill="1" applyBorder="1"/>
    <xf numFmtId="0" fontId="13" fillId="0" borderId="0" xfId="0" applyFont="1" applyBorder="1" applyAlignment="1">
      <alignment horizontal="center" vertical="center" textRotation="180"/>
    </xf>
    <xf numFmtId="3" fontId="6" fillId="4" borderId="6" xfId="1" applyNumberFormat="1" applyFont="1" applyFill="1" applyBorder="1"/>
    <xf numFmtId="0" fontId="2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vertical="center" wrapText="1"/>
    </xf>
    <xf numFmtId="187" fontId="2" fillId="4" borderId="0" xfId="1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187" fontId="2" fillId="4" borderId="0" xfId="1" applyFont="1" applyFill="1" applyBorder="1" applyAlignment="1">
      <alignment vertical="center"/>
    </xf>
    <xf numFmtId="0" fontId="21" fillId="4" borderId="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wrapText="1"/>
    </xf>
    <xf numFmtId="187" fontId="7" fillId="0" borderId="6" xfId="1" applyNumberFormat="1" applyFont="1" applyBorder="1"/>
    <xf numFmtId="188" fontId="7" fillId="4" borderId="6" xfId="0" applyNumberFormat="1" applyFont="1" applyFill="1" applyBorder="1"/>
    <xf numFmtId="188" fontId="7" fillId="4" borderId="9" xfId="0" applyNumberFormat="1" applyFont="1" applyFill="1" applyBorder="1"/>
    <xf numFmtId="0" fontId="28" fillId="0" borderId="0" xfId="0" applyFont="1"/>
    <xf numFmtId="0" fontId="15" fillId="11" borderId="14" xfId="0" applyFont="1" applyFill="1" applyBorder="1" applyAlignment="1">
      <alignment vertical="center" textRotation="180"/>
    </xf>
    <xf numFmtId="0" fontId="2" fillId="11" borderId="6" xfId="0" applyFont="1" applyFill="1" applyBorder="1" applyAlignment="1">
      <alignment horizontal="center"/>
    </xf>
    <xf numFmtId="187" fontId="2" fillId="11" borderId="6" xfId="1" applyNumberFormat="1" applyFont="1" applyFill="1" applyBorder="1"/>
    <xf numFmtId="187" fontId="2" fillId="11" borderId="7" xfId="1" applyFont="1" applyFill="1" applyBorder="1"/>
    <xf numFmtId="0" fontId="2" fillId="11" borderId="7" xfId="1" applyNumberFormat="1" applyFont="1" applyFill="1" applyBorder="1"/>
    <xf numFmtId="187" fontId="2" fillId="11" borderId="7" xfId="0" applyNumberFormat="1" applyFont="1" applyFill="1" applyBorder="1"/>
    <xf numFmtId="0" fontId="21" fillId="11" borderId="7" xfId="0" applyFont="1" applyFill="1" applyBorder="1"/>
    <xf numFmtId="0" fontId="2" fillId="11" borderId="0" xfId="0" applyFont="1" applyFill="1"/>
    <xf numFmtId="0" fontId="15" fillId="11" borderId="6" xfId="0" applyFont="1" applyFill="1" applyBorder="1" applyAlignment="1">
      <alignment vertical="center" textRotation="180"/>
    </xf>
    <xf numFmtId="0" fontId="21" fillId="11" borderId="6" xfId="0" applyFont="1" applyFill="1" applyBorder="1"/>
    <xf numFmtId="0" fontId="5" fillId="11" borderId="6" xfId="0" applyFont="1" applyFill="1" applyBorder="1" applyAlignment="1">
      <alignment vertical="center" textRotation="180"/>
    </xf>
    <xf numFmtId="0" fontId="23" fillId="11" borderId="6" xfId="0" applyFont="1" applyFill="1" applyBorder="1"/>
    <xf numFmtId="187" fontId="7" fillId="11" borderId="6" xfId="1" applyFont="1" applyFill="1" applyBorder="1"/>
    <xf numFmtId="0" fontId="7" fillId="11" borderId="6" xfId="1" applyNumberFormat="1" applyFont="1" applyFill="1" applyBorder="1"/>
    <xf numFmtId="187" fontId="7" fillId="11" borderId="6" xfId="0" applyNumberFormat="1" applyFont="1" applyFill="1" applyBorder="1"/>
    <xf numFmtId="0" fontId="28" fillId="11" borderId="6" xfId="0" applyFont="1" applyFill="1" applyBorder="1" applyAlignment="1">
      <alignment horizontal="center"/>
    </xf>
    <xf numFmtId="187" fontId="21" fillId="11" borderId="6" xfId="1" applyNumberFormat="1" applyFont="1" applyFill="1" applyBorder="1"/>
    <xf numFmtId="187" fontId="9" fillId="11" borderId="6" xfId="0" applyNumberFormat="1" applyFont="1" applyFill="1" applyBorder="1"/>
    <xf numFmtId="188" fontId="7" fillId="11" borderId="6" xfId="0" applyNumberFormat="1" applyFont="1" applyFill="1" applyBorder="1" applyAlignment="1">
      <alignment horizontal="center"/>
    </xf>
    <xf numFmtId="0" fontId="7" fillId="11" borderId="6" xfId="0" applyFont="1" applyFill="1" applyBorder="1"/>
    <xf numFmtId="187" fontId="2" fillId="11" borderId="24" xfId="1" applyFont="1" applyFill="1" applyBorder="1"/>
    <xf numFmtId="187" fontId="9" fillId="11" borderId="4" xfId="0" applyNumberFormat="1" applyFont="1" applyFill="1" applyBorder="1"/>
    <xf numFmtId="0" fontId="21" fillId="11" borderId="5" xfId="0" applyFont="1" applyFill="1" applyBorder="1" applyAlignment="1">
      <alignment horizontal="center"/>
    </xf>
    <xf numFmtId="187" fontId="38" fillId="11" borderId="6" xfId="1" applyFont="1" applyFill="1" applyBorder="1"/>
    <xf numFmtId="0" fontId="16" fillId="11" borderId="19" xfId="0" applyFont="1" applyFill="1" applyBorder="1" applyAlignment="1">
      <alignment vertical="center" textRotation="180"/>
    </xf>
    <xf numFmtId="188" fontId="2" fillId="11" borderId="37" xfId="0" applyNumberFormat="1" applyFont="1" applyFill="1" applyBorder="1"/>
    <xf numFmtId="0" fontId="3" fillId="11" borderId="14" xfId="0" applyFont="1" applyFill="1" applyBorder="1" applyAlignment="1">
      <alignment horizontal="center"/>
    </xf>
    <xf numFmtId="187" fontId="2" fillId="11" borderId="14" xfId="1" applyFont="1" applyFill="1" applyBorder="1"/>
    <xf numFmtId="0" fontId="2" fillId="11" borderId="14" xfId="1" applyNumberFormat="1" applyFont="1" applyFill="1" applyBorder="1"/>
    <xf numFmtId="43" fontId="2" fillId="11" borderId="14" xfId="0" applyNumberFormat="1" applyFont="1" applyFill="1" applyBorder="1"/>
    <xf numFmtId="0" fontId="21" fillId="11" borderId="32" xfId="0" applyFont="1" applyFill="1" applyBorder="1"/>
    <xf numFmtId="0" fontId="16" fillId="11" borderId="9" xfId="0" applyFont="1" applyFill="1" applyBorder="1" applyAlignment="1">
      <alignment vertical="center" textRotation="180"/>
    </xf>
    <xf numFmtId="0" fontId="2" fillId="11" borderId="1" xfId="0" applyFont="1" applyFill="1" applyBorder="1" applyAlignment="1">
      <alignment horizontal="center"/>
    </xf>
    <xf numFmtId="0" fontId="39" fillId="11" borderId="1" xfId="0" applyFont="1" applyFill="1" applyBorder="1"/>
    <xf numFmtId="187" fontId="23" fillId="11" borderId="1" xfId="1" applyNumberFormat="1" applyFont="1" applyFill="1" applyBorder="1"/>
    <xf numFmtId="187" fontId="2" fillId="11" borderId="1" xfId="1" applyFont="1" applyFill="1" applyBorder="1"/>
    <xf numFmtId="0" fontId="2" fillId="11" borderId="1" xfId="1" applyNumberFormat="1" applyFont="1" applyFill="1" applyBorder="1"/>
    <xf numFmtId="43" fontId="2" fillId="11" borderId="1" xfId="0" applyNumberFormat="1" applyFont="1" applyFill="1" applyBorder="1"/>
    <xf numFmtId="0" fontId="21" fillId="11" borderId="1" xfId="0" applyFont="1" applyFill="1" applyBorder="1"/>
    <xf numFmtId="0" fontId="34" fillId="11" borderId="1" xfId="0" applyFont="1" applyFill="1" applyBorder="1" applyAlignment="1">
      <alignment horizontal="left"/>
    </xf>
    <xf numFmtId="187" fontId="2" fillId="11" borderId="1" xfId="1" applyNumberFormat="1" applyFont="1" applyFill="1" applyBorder="1"/>
    <xf numFmtId="43" fontId="2" fillId="11" borderId="14" xfId="1" applyNumberFormat="1" applyFont="1" applyFill="1" applyBorder="1"/>
    <xf numFmtId="188" fontId="2" fillId="11" borderId="1" xfId="0" applyNumberFormat="1" applyFont="1" applyFill="1" applyBorder="1"/>
    <xf numFmtId="187" fontId="7" fillId="11" borderId="1" xfId="1" applyFont="1" applyFill="1" applyBorder="1"/>
    <xf numFmtId="0" fontId="21" fillId="11" borderId="1" xfId="0" applyFont="1" applyFill="1" applyBorder="1" applyAlignment="1">
      <alignment horizontal="center"/>
    </xf>
    <xf numFmtId="0" fontId="2" fillId="11" borderId="1" xfId="0" applyFont="1" applyFill="1" applyBorder="1"/>
    <xf numFmtId="0" fontId="3" fillId="11" borderId="1" xfId="0" applyFont="1" applyFill="1" applyBorder="1" applyAlignment="1">
      <alignment horizontal="center"/>
    </xf>
    <xf numFmtId="0" fontId="34" fillId="11" borderId="1" xfId="0" applyFont="1" applyFill="1" applyBorder="1"/>
    <xf numFmtId="187" fontId="2" fillId="11" borderId="14" xfId="1" applyNumberFormat="1" applyFont="1" applyFill="1" applyBorder="1"/>
    <xf numFmtId="187" fontId="2" fillId="11" borderId="0" xfId="1" applyFont="1" applyFill="1"/>
    <xf numFmtId="0" fontId="21" fillId="11" borderId="0" xfId="0" applyFont="1" applyFill="1"/>
    <xf numFmtId="188" fontId="2" fillId="11" borderId="1" xfId="0" applyNumberFormat="1" applyFont="1" applyFill="1" applyBorder="1" applyAlignment="1">
      <alignment horizontal="center"/>
    </xf>
    <xf numFmtId="0" fontId="2" fillId="11" borderId="1" xfId="0" applyFont="1" applyFill="1" applyBorder="1" applyAlignment="1">
      <alignment horizontal="left"/>
    </xf>
    <xf numFmtId="0" fontId="36" fillId="11" borderId="1" xfId="0" applyFont="1" applyFill="1" applyBorder="1"/>
    <xf numFmtId="4" fontId="34" fillId="11" borderId="1" xfId="1" applyNumberFormat="1" applyFont="1" applyFill="1" applyBorder="1" applyAlignment="1">
      <alignment horizontal="right"/>
    </xf>
    <xf numFmtId="187" fontId="21" fillId="11" borderId="1" xfId="1" applyNumberFormat="1" applyFont="1" applyFill="1" applyBorder="1"/>
    <xf numFmtId="188" fontId="2" fillId="11" borderId="15" xfId="0" applyNumberFormat="1" applyFont="1" applyFill="1" applyBorder="1"/>
    <xf numFmtId="43" fontId="2" fillId="11" borderId="6" xfId="0" applyNumberFormat="1" applyFont="1" applyFill="1" applyBorder="1"/>
    <xf numFmtId="187" fontId="2" fillId="11" borderId="0" xfId="1" applyFont="1" applyFill="1" applyBorder="1"/>
    <xf numFmtId="0" fontId="2" fillId="11" borderId="6" xfId="0" applyFont="1" applyFill="1" applyBorder="1" applyAlignment="1">
      <alignment horizontal="left"/>
    </xf>
    <xf numFmtId="187" fontId="36" fillId="11" borderId="1" xfId="1" applyNumberFormat="1" applyFont="1" applyFill="1" applyBorder="1"/>
    <xf numFmtId="0" fontId="2" fillId="11" borderId="1" xfId="0" applyFont="1" applyFill="1" applyBorder="1" applyAlignment="1">
      <alignment wrapText="1"/>
    </xf>
    <xf numFmtId="0" fontId="2" fillId="11" borderId="6" xfId="0" applyFont="1" applyFill="1" applyBorder="1" applyAlignment="1">
      <alignment wrapText="1"/>
    </xf>
    <xf numFmtId="188" fontId="2" fillId="11" borderId="41" xfId="0" applyNumberFormat="1" applyFont="1" applyFill="1" applyBorder="1"/>
    <xf numFmtId="0" fontId="3" fillId="11" borderId="42" xfId="0" applyFont="1" applyFill="1" applyBorder="1" applyAlignment="1">
      <alignment horizontal="center"/>
    </xf>
    <xf numFmtId="0" fontId="40" fillId="11" borderId="6" xfId="0" applyFont="1" applyFill="1" applyBorder="1" applyAlignment="1">
      <alignment wrapText="1"/>
    </xf>
    <xf numFmtId="188" fontId="2" fillId="11" borderId="48" xfId="0" applyNumberFormat="1" applyFont="1" applyFill="1" applyBorder="1"/>
    <xf numFmtId="0" fontId="2" fillId="11" borderId="44" xfId="0" applyFont="1" applyFill="1" applyBorder="1" applyAlignment="1">
      <alignment horizontal="left"/>
    </xf>
    <xf numFmtId="0" fontId="2" fillId="11" borderId="0" xfId="1" applyNumberFormat="1" applyFont="1" applyFill="1" applyBorder="1"/>
    <xf numFmtId="43" fontId="2" fillId="11" borderId="0" xfId="0" applyNumberFormat="1" applyFont="1" applyFill="1" applyBorder="1"/>
    <xf numFmtId="0" fontId="21" fillId="11" borderId="0" xfId="0" applyFont="1" applyFill="1" applyBorder="1"/>
    <xf numFmtId="0" fontId="40" fillId="11" borderId="1" xfId="0" applyFont="1" applyFill="1" applyBorder="1" applyAlignment="1">
      <alignment wrapText="1"/>
    </xf>
    <xf numFmtId="43" fontId="2" fillId="11" borderId="0" xfId="0" applyNumberFormat="1" applyFont="1" applyFill="1"/>
    <xf numFmtId="0" fontId="22" fillId="11" borderId="6" xfId="0" applyFont="1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21" fillId="11" borderId="8" xfId="0" applyFont="1" applyFill="1" applyBorder="1"/>
    <xf numFmtId="0" fontId="3" fillId="11" borderId="9" xfId="0" applyFont="1" applyFill="1" applyBorder="1" applyAlignment="1">
      <alignment wrapText="1"/>
    </xf>
    <xf numFmtId="187" fontId="2" fillId="11" borderId="12" xfId="1" applyFont="1" applyFill="1" applyBorder="1"/>
    <xf numFmtId="0" fontId="2" fillId="11" borderId="12" xfId="1" applyNumberFormat="1" applyFont="1" applyFill="1" applyBorder="1"/>
    <xf numFmtId="43" fontId="2" fillId="11" borderId="12" xfId="0" applyNumberFormat="1" applyFont="1" applyFill="1" applyBorder="1"/>
    <xf numFmtId="187" fontId="2" fillId="11" borderId="12" xfId="0" applyNumberFormat="1" applyFont="1" applyFill="1" applyBorder="1"/>
    <xf numFmtId="0" fontId="21" fillId="11" borderId="13" xfId="0" applyFont="1" applyFill="1" applyBorder="1"/>
    <xf numFmtId="3" fontId="3" fillId="11" borderId="6" xfId="0" applyNumberFormat="1" applyFont="1" applyFill="1" applyBorder="1"/>
    <xf numFmtId="187" fontId="6" fillId="11" borderId="6" xfId="1" applyNumberFormat="1" applyFont="1" applyFill="1" applyBorder="1"/>
    <xf numFmtId="188" fontId="2" fillId="11" borderId="6" xfId="0" applyNumberFormat="1" applyFont="1" applyFill="1" applyBorder="1"/>
    <xf numFmtId="3" fontId="40" fillId="11" borderId="6" xfId="0" applyNumberFormat="1" applyFont="1" applyFill="1" applyBorder="1"/>
    <xf numFmtId="188" fontId="2" fillId="11" borderId="0" xfId="0" applyNumberFormat="1" applyFont="1" applyFill="1" applyBorder="1"/>
    <xf numFmtId="0" fontId="2" fillId="11" borderId="15" xfId="0" applyFont="1" applyFill="1" applyBorder="1"/>
    <xf numFmtId="0" fontId="9" fillId="11" borderId="6" xfId="0" applyFont="1" applyFill="1" applyBorder="1"/>
    <xf numFmtId="188" fontId="2" fillId="11" borderId="0" xfId="0" applyNumberFormat="1" applyFont="1" applyFill="1"/>
    <xf numFmtId="0" fontId="2" fillId="11" borderId="0" xfId="1" applyNumberFormat="1" applyFont="1" applyFill="1"/>
    <xf numFmtId="3" fontId="41" fillId="11" borderId="6" xfId="0" applyNumberFormat="1" applyFont="1" applyFill="1" applyBorder="1"/>
    <xf numFmtId="3" fontId="2" fillId="11" borderId="6" xfId="0" applyNumberFormat="1" applyFont="1" applyFill="1" applyBorder="1"/>
    <xf numFmtId="0" fontId="16" fillId="11" borderId="0" xfId="0" applyFont="1" applyFill="1" applyBorder="1" applyAlignment="1">
      <alignment vertical="center" textRotation="180"/>
    </xf>
    <xf numFmtId="0" fontId="2" fillId="11" borderId="0" xfId="0" applyFont="1" applyFill="1" applyBorder="1" applyAlignment="1">
      <alignment horizontal="center"/>
    </xf>
    <xf numFmtId="0" fontId="21" fillId="11" borderId="9" xfId="0" applyFont="1" applyFill="1" applyBorder="1"/>
    <xf numFmtId="0" fontId="7" fillId="11" borderId="15" xfId="0" applyFont="1" applyFill="1" applyBorder="1"/>
    <xf numFmtId="0" fontId="9" fillId="11" borderId="15" xfId="0" applyFont="1" applyFill="1" applyBorder="1"/>
    <xf numFmtId="187" fontId="21" fillId="11" borderId="6" xfId="1" applyFont="1" applyFill="1" applyBorder="1"/>
    <xf numFmtId="0" fontId="41" fillId="11" borderId="15" xfId="0" applyFont="1" applyFill="1" applyBorder="1"/>
    <xf numFmtId="0" fontId="6" fillId="0" borderId="0" xfId="0" applyFont="1" applyBorder="1" applyAlignment="1">
      <alignment vertical="center" textRotation="180"/>
    </xf>
    <xf numFmtId="187" fontId="2" fillId="2" borderId="14" xfId="1" applyFont="1" applyFill="1" applyBorder="1"/>
    <xf numFmtId="0" fontId="2" fillId="2" borderId="14" xfId="1" applyNumberFormat="1" applyFont="1" applyFill="1" applyBorder="1"/>
    <xf numFmtId="187" fontId="2" fillId="2" borderId="14" xfId="0" applyNumberFormat="1" applyFont="1" applyFill="1" applyBorder="1"/>
    <xf numFmtId="0" fontId="21" fillId="2" borderId="14" xfId="0" applyFont="1" applyFill="1" applyBorder="1"/>
    <xf numFmtId="0" fontId="2" fillId="0" borderId="9" xfId="0" applyFont="1" applyBorder="1" applyAlignment="1">
      <alignment horizontal="center"/>
    </xf>
    <xf numFmtId="0" fontId="18" fillId="0" borderId="0" xfId="0" applyFont="1" applyBorder="1" applyAlignment="1">
      <alignment vertical="center" textRotation="180"/>
    </xf>
    <xf numFmtId="0" fontId="2" fillId="0" borderId="6" xfId="0" applyFont="1" applyBorder="1" applyAlignment="1">
      <alignment vertical="top" wrapText="1"/>
    </xf>
    <xf numFmtId="187" fontId="2" fillId="0" borderId="6" xfId="1" applyNumberFormat="1" applyFont="1" applyBorder="1" applyAlignment="1">
      <alignment vertical="top"/>
    </xf>
    <xf numFmtId="187" fontId="9" fillId="3" borderId="0" xfId="1" applyNumberFormat="1" applyFont="1" applyFill="1" applyBorder="1"/>
    <xf numFmtId="188" fontId="9" fillId="3" borderId="0" xfId="0" applyNumberFormat="1" applyFont="1" applyFill="1" applyBorder="1" applyAlignment="1">
      <alignment horizontal="center"/>
    </xf>
    <xf numFmtId="0" fontId="9" fillId="3" borderId="0" xfId="0" applyFont="1" applyFill="1" applyBorder="1"/>
    <xf numFmtId="187" fontId="9" fillId="3" borderId="0" xfId="1" applyFont="1" applyFill="1" applyBorder="1"/>
    <xf numFmtId="0" fontId="9" fillId="3" borderId="0" xfId="1" applyNumberFormat="1" applyFont="1" applyFill="1" applyBorder="1"/>
    <xf numFmtId="0" fontId="10" fillId="3" borderId="0" xfId="0" applyFont="1" applyFill="1" applyBorder="1"/>
    <xf numFmtId="187" fontId="8" fillId="3" borderId="46" xfId="0" applyNumberFormat="1" applyFont="1" applyFill="1" applyBorder="1" applyAlignment="1">
      <alignment horizontal="center" vertical="center"/>
    </xf>
    <xf numFmtId="188" fontId="14" fillId="3" borderId="50" xfId="0" applyNumberFormat="1" applyFont="1" applyFill="1" applyBorder="1" applyAlignment="1">
      <alignment vertical="center" textRotation="180"/>
    </xf>
    <xf numFmtId="0" fontId="14" fillId="3" borderId="50" xfId="0" applyFont="1" applyFill="1" applyBorder="1" applyAlignment="1">
      <alignment vertical="center" textRotation="180"/>
    </xf>
    <xf numFmtId="187" fontId="14" fillId="3" borderId="50" xfId="1" applyFont="1" applyFill="1" applyBorder="1" applyAlignment="1">
      <alignment vertical="center" textRotation="180"/>
    </xf>
    <xf numFmtId="0" fontId="14" fillId="3" borderId="50" xfId="1" applyNumberFormat="1" applyFont="1" applyFill="1" applyBorder="1" applyAlignment="1">
      <alignment vertical="center" textRotation="180"/>
    </xf>
    <xf numFmtId="187" fontId="8" fillId="3" borderId="50" xfId="1" applyFont="1" applyFill="1" applyBorder="1" applyAlignment="1">
      <alignment horizontal="center" vertical="center"/>
    </xf>
    <xf numFmtId="187" fontId="8" fillId="3" borderId="50" xfId="0" applyNumberFormat="1" applyFont="1" applyFill="1" applyBorder="1" applyAlignment="1">
      <alignment horizontal="center" vertical="center"/>
    </xf>
    <xf numFmtId="0" fontId="5" fillId="3" borderId="49" xfId="0" applyFont="1" applyFill="1" applyBorder="1" applyAlignment="1">
      <alignment vertical="center" textRotation="180"/>
    </xf>
    <xf numFmtId="0" fontId="14" fillId="0" borderId="1" xfId="0" applyFont="1" applyBorder="1" applyAlignment="1">
      <alignment horizontal="center" vertical="center" textRotation="180"/>
    </xf>
    <xf numFmtId="0" fontId="4" fillId="4" borderId="1" xfId="0" applyFont="1" applyFill="1" applyBorder="1"/>
    <xf numFmtId="3" fontId="6" fillId="4" borderId="1" xfId="1" applyNumberFormat="1" applyFont="1" applyFill="1" applyBorder="1"/>
    <xf numFmtId="0" fontId="24" fillId="4" borderId="1" xfId="1" applyNumberFormat="1" applyFont="1" applyFill="1" applyBorder="1"/>
    <xf numFmtId="0" fontId="2" fillId="4" borderId="1" xfId="0" applyFont="1" applyFill="1" applyBorder="1" applyAlignment="1">
      <alignment vertical="center"/>
    </xf>
    <xf numFmtId="187" fontId="2" fillId="4" borderId="1" xfId="1" applyFont="1" applyFill="1" applyBorder="1" applyAlignment="1">
      <alignment vertical="center"/>
    </xf>
    <xf numFmtId="0" fontId="21" fillId="4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 wrapText="1"/>
    </xf>
    <xf numFmtId="187" fontId="2" fillId="4" borderId="2" xfId="1" applyNumberFormat="1" applyFont="1" applyFill="1" applyBorder="1" applyAlignment="1">
      <alignment vertical="center"/>
    </xf>
    <xf numFmtId="0" fontId="2" fillId="0" borderId="1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187" fontId="2" fillId="0" borderId="14" xfId="1" applyNumberFormat="1" applyFont="1" applyBorder="1" applyAlignment="1">
      <alignment vertical="top" wrapText="1"/>
    </xf>
    <xf numFmtId="187" fontId="2" fillId="0" borderId="6" xfId="1" applyNumberFormat="1" applyFont="1" applyBorder="1" applyAlignment="1">
      <alignment vertical="top" wrapText="1"/>
    </xf>
    <xf numFmtId="187" fontId="2" fillId="0" borderId="3" xfId="1" applyNumberFormat="1" applyFont="1" applyBorder="1" applyAlignment="1">
      <alignment vertical="top" wrapText="1"/>
    </xf>
    <xf numFmtId="187" fontId="3" fillId="0" borderId="6" xfId="1" applyNumberFormat="1" applyFont="1" applyBorder="1" applyAlignment="1">
      <alignment vertical="top"/>
    </xf>
    <xf numFmtId="187" fontId="3" fillId="0" borderId="3" xfId="1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3" fontId="9" fillId="0" borderId="1" xfId="0" applyNumberFormat="1" applyFont="1" applyBorder="1" applyAlignment="1">
      <alignment vertical="center" wrapText="1"/>
    </xf>
    <xf numFmtId="187" fontId="2" fillId="0" borderId="1" xfId="1" applyFont="1" applyBorder="1" applyAlignment="1">
      <alignment vertical="center"/>
    </xf>
    <xf numFmtId="187" fontId="2" fillId="0" borderId="0" xfId="1" applyFont="1" applyAlignment="1">
      <alignment horizontal="center" vertical="center"/>
    </xf>
    <xf numFmtId="187" fontId="2" fillId="0" borderId="1" xfId="1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 wrapText="1"/>
    </xf>
    <xf numFmtId="43" fontId="9" fillId="4" borderId="1" xfId="1" applyNumberFormat="1" applyFont="1" applyFill="1" applyBorder="1" applyAlignment="1">
      <alignment horizontal="right" vertical="center" wrapText="1"/>
    </xf>
    <xf numFmtId="187" fontId="3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187" fontId="2" fillId="0" borderId="0" xfId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wrapText="1"/>
    </xf>
    <xf numFmtId="0" fontId="9" fillId="0" borderId="1" xfId="0" applyFont="1" applyBorder="1" applyAlignment="1">
      <alignment horizontal="left" vertical="top" wrapText="1"/>
    </xf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52" fillId="4" borderId="1" xfId="0" applyFont="1" applyFill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top" wrapText="1"/>
    </xf>
    <xf numFmtId="0" fontId="54" fillId="8" borderId="1" xfId="0" applyFont="1" applyFill="1" applyBorder="1" applyAlignment="1">
      <alignment vertical="center"/>
    </xf>
    <xf numFmtId="0" fontId="42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52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vertical="center" wrapText="1"/>
    </xf>
    <xf numFmtId="43" fontId="42" fillId="0" borderId="1" xfId="1" applyNumberFormat="1" applyFont="1" applyBorder="1" applyAlignment="1">
      <alignment vertical="center" wrapText="1"/>
    </xf>
    <xf numFmtId="0" fontId="42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vertical="center"/>
    </xf>
    <xf numFmtId="0" fontId="42" fillId="4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3" fontId="9" fillId="9" borderId="1" xfId="0" applyNumberFormat="1" applyFont="1" applyFill="1" applyBorder="1" applyAlignment="1">
      <alignment vertical="center"/>
    </xf>
    <xf numFmtId="0" fontId="52" fillId="9" borderId="1" xfId="0" applyFont="1" applyFill="1" applyBorder="1" applyAlignment="1">
      <alignment horizontal="center" vertical="center" wrapText="1"/>
    </xf>
    <xf numFmtId="189" fontId="9" fillId="9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43" fontId="9" fillId="9" borderId="1" xfId="1" applyNumberFormat="1" applyFont="1" applyFill="1" applyBorder="1" applyAlignment="1">
      <alignment vertical="center" wrapText="1"/>
    </xf>
    <xf numFmtId="189" fontId="52" fillId="4" borderId="1" xfId="1" applyNumberFormat="1" applyFont="1" applyFill="1" applyBorder="1" applyAlignment="1">
      <alignment vertical="center" wrapText="1"/>
    </xf>
    <xf numFmtId="43" fontId="9" fillId="4" borderId="1" xfId="0" applyNumberFormat="1" applyFont="1" applyFill="1" applyBorder="1" applyAlignment="1">
      <alignment vertical="center"/>
    </xf>
    <xf numFmtId="0" fontId="55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wrapText="1"/>
    </xf>
    <xf numFmtId="187" fontId="2" fillId="4" borderId="1" xfId="1" applyFont="1" applyFill="1" applyBorder="1" applyAlignment="1">
      <alignment horizontal="right" vertical="center"/>
    </xf>
    <xf numFmtId="0" fontId="42" fillId="0" borderId="0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0" xfId="0" applyFont="1" applyBorder="1" applyAlignment="1">
      <alignment vertical="center" wrapText="1"/>
    </xf>
    <xf numFmtId="0" fontId="52" fillId="0" borderId="20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42" fillId="0" borderId="20" xfId="0" applyFont="1" applyBorder="1" applyAlignment="1">
      <alignment vertical="center" wrapText="1"/>
    </xf>
    <xf numFmtId="43" fontId="42" fillId="0" borderId="20" xfId="1" applyNumberFormat="1" applyFont="1" applyBorder="1" applyAlignment="1">
      <alignment vertical="center" wrapText="1"/>
    </xf>
    <xf numFmtId="0" fontId="42" fillId="0" borderId="20" xfId="0" applyFont="1" applyBorder="1" applyAlignment="1">
      <alignment horizontal="center" vertical="center" wrapText="1"/>
    </xf>
    <xf numFmtId="0" fontId="42" fillId="0" borderId="2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187" fontId="7" fillId="0" borderId="1" xfId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5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3" fontId="9" fillId="0" borderId="1" xfId="0" applyNumberFormat="1" applyFont="1" applyFill="1" applyBorder="1" applyAlignment="1">
      <alignment vertical="center" wrapText="1"/>
    </xf>
    <xf numFmtId="0" fontId="5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3" fontId="9" fillId="0" borderId="1" xfId="1" applyNumberFormat="1" applyFont="1" applyFill="1" applyBorder="1" applyAlignment="1">
      <alignment vertical="center" wrapText="1"/>
    </xf>
    <xf numFmtId="2" fontId="8" fillId="0" borderId="1" xfId="0" applyNumberFormat="1" applyFont="1" applyFill="1" applyBorder="1" applyAlignment="1">
      <alignment vertical="center" wrapText="1"/>
    </xf>
    <xf numFmtId="187" fontId="9" fillId="0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187" fontId="2" fillId="0" borderId="1" xfId="1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top" wrapText="1"/>
    </xf>
    <xf numFmtId="0" fontId="44" fillId="0" borderId="1" xfId="0" applyFont="1" applyFill="1" applyBorder="1" applyAlignment="1">
      <alignment horizontal="center" vertical="center"/>
    </xf>
    <xf numFmtId="15" fontId="9" fillId="0" borderId="1" xfId="0" applyNumberFormat="1" applyFont="1" applyFill="1" applyBorder="1" applyAlignment="1">
      <alignment vertical="center" wrapText="1"/>
    </xf>
    <xf numFmtId="189" fontId="9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wrapText="1"/>
    </xf>
    <xf numFmtId="187" fontId="2" fillId="0" borderId="1" xfId="1" applyFont="1" applyFill="1" applyBorder="1" applyAlignment="1">
      <alignment horizontal="right" vertical="center"/>
    </xf>
    <xf numFmtId="43" fontId="9" fillId="0" borderId="1" xfId="0" applyNumberFormat="1" applyFont="1" applyFill="1" applyBorder="1" applyAlignment="1">
      <alignment vertical="center" wrapText="1"/>
    </xf>
    <xf numFmtId="0" fontId="21" fillId="0" borderId="9" xfId="0" applyFont="1" applyBorder="1" applyAlignment="1">
      <alignment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left" vertical="center" wrapText="1"/>
    </xf>
    <xf numFmtId="187" fontId="2" fillId="4" borderId="6" xfId="1" applyNumberFormat="1" applyFont="1" applyFill="1" applyBorder="1" applyAlignment="1">
      <alignment vertical="center"/>
    </xf>
    <xf numFmtId="0" fontId="3" fillId="2" borderId="7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90" fontId="9" fillId="0" borderId="1" xfId="1" applyNumberFormat="1" applyFont="1" applyFill="1" applyBorder="1" applyAlignment="1">
      <alignment horizontal="center" vertical="center" wrapText="1"/>
    </xf>
    <xf numFmtId="190" fontId="9" fillId="9" borderId="1" xfId="1" applyNumberFormat="1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56" fillId="0" borderId="0" xfId="0" applyFont="1" applyAlignment="1">
      <alignment vertical="top" wrapText="1"/>
    </xf>
    <xf numFmtId="188" fontId="7" fillId="0" borderId="6" xfId="0" applyNumberFormat="1" applyFont="1" applyFill="1" applyBorder="1"/>
    <xf numFmtId="0" fontId="7" fillId="0" borderId="6" xfId="0" applyFont="1" applyFill="1" applyBorder="1"/>
    <xf numFmtId="187" fontId="7" fillId="0" borderId="6" xfId="1" applyFont="1" applyFill="1" applyBorder="1"/>
    <xf numFmtId="0" fontId="7" fillId="0" borderId="6" xfId="1" applyNumberFormat="1" applyFont="1" applyFill="1" applyBorder="1"/>
    <xf numFmtId="187" fontId="7" fillId="0" borderId="6" xfId="0" applyNumberFormat="1" applyFont="1" applyFill="1" applyBorder="1"/>
    <xf numFmtId="0" fontId="7" fillId="0" borderId="15" xfId="0" applyFont="1" applyFill="1" applyBorder="1"/>
    <xf numFmtId="0" fontId="56" fillId="0" borderId="0" xfId="0" applyFont="1" applyAlignment="1">
      <alignment vertical="center" wrapText="1"/>
    </xf>
    <xf numFmtId="0" fontId="58" fillId="0" borderId="0" xfId="0" applyFont="1"/>
    <xf numFmtId="0" fontId="2" fillId="0" borderId="0" xfId="0" applyFont="1" applyBorder="1" applyAlignment="1">
      <alignment wrapText="1"/>
    </xf>
    <xf numFmtId="0" fontId="3" fillId="0" borderId="7" xfId="0" applyFont="1" applyFill="1" applyBorder="1" applyAlignment="1">
      <alignment horizontal="center"/>
    </xf>
    <xf numFmtId="187" fontId="2" fillId="0" borderId="7" xfId="1" applyFont="1" applyFill="1" applyBorder="1"/>
    <xf numFmtId="0" fontId="2" fillId="0" borderId="7" xfId="1" applyNumberFormat="1" applyFont="1" applyFill="1" applyBorder="1"/>
    <xf numFmtId="187" fontId="2" fillId="0" borderId="7" xfId="0" applyNumberFormat="1" applyFont="1" applyFill="1" applyBorder="1"/>
    <xf numFmtId="0" fontId="21" fillId="0" borderId="7" xfId="0" applyFont="1" applyFill="1" applyBorder="1"/>
    <xf numFmtId="0" fontId="58" fillId="0" borderId="0" xfId="0" applyFont="1" applyAlignment="1">
      <alignment horizontal="left" wrapText="1"/>
    </xf>
    <xf numFmtId="0" fontId="58" fillId="0" borderId="0" xfId="0" applyFont="1" applyAlignment="1">
      <alignment wrapText="1"/>
    </xf>
    <xf numFmtId="0" fontId="59" fillId="0" borderId="0" xfId="0" applyFont="1" applyBorder="1" applyAlignment="1">
      <alignment vertical="center" wrapText="1"/>
    </xf>
    <xf numFmtId="0" fontId="55" fillId="0" borderId="0" xfId="0" applyFont="1" applyBorder="1" applyAlignment="1">
      <alignment vertical="center" wrapText="1"/>
    </xf>
    <xf numFmtId="0" fontId="55" fillId="0" borderId="0" xfId="0" applyFont="1" applyBorder="1" applyAlignment="1">
      <alignment vertical="center"/>
    </xf>
    <xf numFmtId="0" fontId="61" fillId="0" borderId="0" xfId="0" applyFont="1" applyBorder="1" applyAlignment="1">
      <alignment vertical="center"/>
    </xf>
    <xf numFmtId="0" fontId="61" fillId="0" borderId="0" xfId="0" applyFont="1" applyBorder="1" applyAlignment="1">
      <alignment vertical="center" wrapText="1"/>
    </xf>
    <xf numFmtId="0" fontId="61" fillId="0" borderId="0" xfId="0" applyFont="1" applyBorder="1" applyAlignment="1">
      <alignment horizontal="center" vertical="center" wrapText="1"/>
    </xf>
    <xf numFmtId="0" fontId="61" fillId="0" borderId="0" xfId="0" applyFont="1" applyBorder="1" applyAlignment="1">
      <alignment horizontal="center" vertical="center"/>
    </xf>
    <xf numFmtId="43" fontId="61" fillId="0" borderId="0" xfId="1" applyNumberFormat="1" applyFont="1" applyBorder="1" applyAlignment="1">
      <alignment vertical="center" wrapText="1"/>
    </xf>
    <xf numFmtId="0" fontId="53" fillId="0" borderId="0" xfId="0" applyFont="1" applyBorder="1" applyAlignment="1">
      <alignment vertical="center"/>
    </xf>
    <xf numFmtId="0" fontId="60" fillId="4" borderId="1" xfId="0" applyFont="1" applyFill="1" applyBorder="1" applyAlignment="1">
      <alignment horizontal="center" vertical="center" wrapText="1"/>
    </xf>
    <xf numFmtId="43" fontId="60" fillId="0" borderId="1" xfId="1" applyNumberFormat="1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/>
    </xf>
    <xf numFmtId="0" fontId="55" fillId="4" borderId="0" xfId="0" applyFont="1" applyFill="1" applyBorder="1" applyAlignment="1">
      <alignment vertical="center"/>
    </xf>
    <xf numFmtId="0" fontId="63" fillId="4" borderId="1" xfId="0" applyFont="1" applyFill="1" applyBorder="1" applyAlignment="1">
      <alignment horizontal="center" vertical="center"/>
    </xf>
    <xf numFmtId="187" fontId="61" fillId="4" borderId="1" xfId="1" applyFont="1" applyFill="1" applyBorder="1" applyAlignment="1">
      <alignment horizontal="right" vertical="center"/>
    </xf>
    <xf numFmtId="2" fontId="60" fillId="4" borderId="1" xfId="0" applyNumberFormat="1" applyFont="1" applyFill="1" applyBorder="1" applyAlignment="1">
      <alignment vertical="center" wrapText="1"/>
    </xf>
    <xf numFmtId="0" fontId="63" fillId="0" borderId="1" xfId="0" applyFont="1" applyBorder="1" applyAlignment="1">
      <alignment horizontal="left" vertical="center" wrapText="1"/>
    </xf>
    <xf numFmtId="187" fontId="61" fillId="0" borderId="1" xfId="1" applyFont="1" applyBorder="1" applyAlignment="1">
      <alignment horizontal="right" vertical="center"/>
    </xf>
    <xf numFmtId="0" fontId="61" fillId="4" borderId="1" xfId="0" applyFont="1" applyFill="1" applyBorder="1" applyAlignment="1">
      <alignment vertical="center"/>
    </xf>
    <xf numFmtId="15" fontId="61" fillId="4" borderId="1" xfId="0" applyNumberFormat="1" applyFont="1" applyFill="1" applyBorder="1" applyAlignment="1">
      <alignment vertical="center" wrapText="1"/>
    </xf>
    <xf numFmtId="43" fontId="61" fillId="4" borderId="1" xfId="1" applyNumberFormat="1" applyFont="1" applyFill="1" applyBorder="1" applyAlignment="1">
      <alignment vertical="center" wrapText="1"/>
    </xf>
    <xf numFmtId="0" fontId="61" fillId="4" borderId="1" xfId="0" applyFont="1" applyFill="1" applyBorder="1" applyAlignment="1">
      <alignment vertical="center" wrapText="1"/>
    </xf>
    <xf numFmtId="189" fontId="61" fillId="4" borderId="1" xfId="0" applyNumberFormat="1" applyFont="1" applyFill="1" applyBorder="1" applyAlignment="1">
      <alignment vertical="center" wrapText="1"/>
    </xf>
    <xf numFmtId="0" fontId="52" fillId="4" borderId="0" xfId="0" applyFont="1" applyFill="1" applyBorder="1" applyAlignment="1">
      <alignment vertical="center"/>
    </xf>
    <xf numFmtId="3" fontId="61" fillId="0" borderId="1" xfId="0" applyNumberFormat="1" applyFont="1" applyBorder="1" applyAlignment="1">
      <alignment horizontal="right" vertical="center" wrapText="1"/>
    </xf>
    <xf numFmtId="0" fontId="59" fillId="0" borderId="0" xfId="0" applyFont="1" applyBorder="1" applyAlignment="1">
      <alignment vertical="center"/>
    </xf>
    <xf numFmtId="0" fontId="59" fillId="0" borderId="0" xfId="0" applyFont="1" applyBorder="1" applyAlignment="1">
      <alignment horizontal="center" vertical="center"/>
    </xf>
    <xf numFmtId="43" fontId="59" fillId="0" borderId="0" xfId="1" applyNumberFormat="1" applyFont="1" applyBorder="1" applyAlignment="1">
      <alignment vertical="center" wrapText="1"/>
    </xf>
    <xf numFmtId="0" fontId="52" fillId="0" borderId="0" xfId="0" applyFont="1" applyBorder="1" applyAlignment="1">
      <alignment horizontal="center" vertical="center" wrapText="1"/>
    </xf>
    <xf numFmtId="0" fontId="55" fillId="0" borderId="0" xfId="0" applyFont="1" applyBorder="1" applyAlignment="1">
      <alignment horizontal="center" vertical="center"/>
    </xf>
    <xf numFmtId="43" fontId="55" fillId="0" borderId="0" xfId="1" applyNumberFormat="1" applyFont="1" applyBorder="1" applyAlignment="1">
      <alignment vertical="center" wrapText="1"/>
    </xf>
    <xf numFmtId="0" fontId="55" fillId="0" borderId="0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0" fontId="61" fillId="4" borderId="1" xfId="0" applyFont="1" applyFill="1" applyBorder="1" applyAlignment="1">
      <alignment horizontal="center" vertical="center" wrapText="1"/>
    </xf>
    <xf numFmtId="0" fontId="61" fillId="4" borderId="1" xfId="0" applyFont="1" applyFill="1" applyBorder="1" applyAlignment="1">
      <alignment horizontal="center" vertical="center"/>
    </xf>
    <xf numFmtId="0" fontId="59" fillId="0" borderId="0" xfId="0" applyFont="1" applyBorder="1" applyAlignment="1">
      <alignment horizontal="center" vertical="center" wrapText="1"/>
    </xf>
    <xf numFmtId="0" fontId="54" fillId="4" borderId="1" xfId="0" applyFont="1" applyFill="1" applyBorder="1" applyAlignment="1">
      <alignment horizontal="left" vertical="center" wrapText="1"/>
    </xf>
    <xf numFmtId="0" fontId="3" fillId="7" borderId="12" xfId="0" applyFont="1" applyFill="1" applyBorder="1" applyAlignment="1">
      <alignment horizontal="center"/>
    </xf>
    <xf numFmtId="0" fontId="3" fillId="7" borderId="18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8" fillId="8" borderId="16" xfId="0" applyFont="1" applyFill="1" applyBorder="1" applyAlignment="1">
      <alignment horizontal="center"/>
    </xf>
    <xf numFmtId="0" fontId="30" fillId="5" borderId="11" xfId="0" applyFont="1" applyFill="1" applyBorder="1" applyAlignment="1">
      <alignment horizontal="center"/>
    </xf>
    <xf numFmtId="0" fontId="30" fillId="5" borderId="12" xfId="0" applyFont="1" applyFill="1" applyBorder="1" applyAlignment="1">
      <alignment horizontal="center"/>
    </xf>
    <xf numFmtId="0" fontId="30" fillId="5" borderId="13" xfId="0" applyFont="1" applyFill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3" fillId="3" borderId="30" xfId="0" applyFont="1" applyFill="1" applyBorder="1" applyAlignment="1">
      <alignment horizontal="center"/>
    </xf>
    <xf numFmtId="0" fontId="3" fillId="3" borderId="31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188" fontId="3" fillId="0" borderId="1" xfId="0" applyNumberFormat="1" applyFont="1" applyBorder="1" applyAlignment="1">
      <alignment horizontal="center" vertical="center"/>
    </xf>
    <xf numFmtId="188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textRotation="180"/>
    </xf>
    <xf numFmtId="0" fontId="11" fillId="0" borderId="14" xfId="0" applyFont="1" applyBorder="1" applyAlignment="1">
      <alignment horizontal="center" vertical="center" textRotation="180"/>
    </xf>
    <xf numFmtId="0" fontId="3" fillId="3" borderId="51" xfId="0" applyFont="1" applyFill="1" applyBorder="1" applyAlignment="1">
      <alignment horizontal="center"/>
    </xf>
    <xf numFmtId="0" fontId="3" fillId="3" borderId="46" xfId="0" applyFont="1" applyFill="1" applyBorder="1" applyAlignment="1">
      <alignment horizontal="center"/>
    </xf>
    <xf numFmtId="0" fontId="3" fillId="3" borderId="49" xfId="0" applyFont="1" applyFill="1" applyBorder="1" applyAlignment="1">
      <alignment horizontal="center"/>
    </xf>
    <xf numFmtId="187" fontId="3" fillId="0" borderId="1" xfId="1" applyFont="1" applyBorder="1" applyAlignment="1">
      <alignment horizontal="center" vertical="center"/>
    </xf>
    <xf numFmtId="187" fontId="3" fillId="0" borderId="2" xfId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textRotation="180"/>
    </xf>
    <xf numFmtId="0" fontId="13" fillId="0" borderId="6" xfId="0" applyFont="1" applyBorder="1" applyAlignment="1">
      <alignment horizontal="center" vertical="center" textRotation="180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87" fontId="3" fillId="0" borderId="3" xfId="1" applyNumberFormat="1" applyFont="1" applyBorder="1" applyAlignment="1">
      <alignment horizontal="center" vertical="center"/>
    </xf>
    <xf numFmtId="187" fontId="3" fillId="0" borderId="23" xfId="1" applyNumberFormat="1" applyFont="1" applyBorder="1" applyAlignment="1">
      <alignment horizontal="center" vertical="center"/>
    </xf>
    <xf numFmtId="188" fontId="3" fillId="0" borderId="3" xfId="0" applyNumberFormat="1" applyFont="1" applyBorder="1" applyAlignment="1">
      <alignment horizontal="center" vertical="center"/>
    </xf>
    <xf numFmtId="188" fontId="3" fillId="0" borderId="23" xfId="0" applyNumberFormat="1" applyFont="1" applyBorder="1" applyAlignment="1">
      <alignment horizontal="center" vertical="center"/>
    </xf>
    <xf numFmtId="0" fontId="30" fillId="8" borderId="11" xfId="0" applyFont="1" applyFill="1" applyBorder="1" applyAlignment="1">
      <alignment horizontal="center"/>
    </xf>
    <xf numFmtId="0" fontId="30" fillId="8" borderId="12" xfId="0" applyFont="1" applyFill="1" applyBorder="1" applyAlignment="1">
      <alignment horizontal="center"/>
    </xf>
    <xf numFmtId="0" fontId="30" fillId="8" borderId="13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center"/>
    </xf>
    <xf numFmtId="0" fontId="20" fillId="0" borderId="40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187" fontId="3" fillId="0" borderId="3" xfId="1" applyFont="1" applyBorder="1" applyAlignment="1">
      <alignment horizontal="center" vertical="center"/>
    </xf>
    <xf numFmtId="187" fontId="3" fillId="0" borderId="23" xfId="1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187" fontId="3" fillId="0" borderId="1" xfId="1" applyNumberFormat="1" applyFont="1" applyBorder="1" applyAlignment="1">
      <alignment horizontal="center" vertical="center"/>
    </xf>
    <xf numFmtId="187" fontId="3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0" fontId="3" fillId="4" borderId="41" xfId="0" applyFont="1" applyFill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2" fillId="0" borderId="14" xfId="0" applyFont="1" applyBorder="1" applyAlignment="1">
      <alignment horizontal="left" vertical="top" wrapText="1"/>
    </xf>
    <xf numFmtId="187" fontId="3" fillId="0" borderId="1" xfId="1" applyNumberFormat="1" applyFont="1" applyBorder="1" applyAlignment="1">
      <alignment horizontal="left" vertical="top"/>
    </xf>
    <xf numFmtId="0" fontId="9" fillId="0" borderId="25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4" borderId="7" xfId="0" applyFont="1" applyFill="1" applyBorder="1" applyAlignment="1">
      <alignment horizontal="center"/>
    </xf>
    <xf numFmtId="187" fontId="2" fillId="0" borderId="19" xfId="1" applyNumberFormat="1" applyFont="1" applyBorder="1" applyAlignment="1">
      <alignment horizontal="center" vertical="top"/>
    </xf>
    <xf numFmtId="187" fontId="2" fillId="0" borderId="9" xfId="1" applyNumberFormat="1" applyFont="1" applyBorder="1" applyAlignment="1">
      <alignment horizontal="center" vertical="top"/>
    </xf>
    <xf numFmtId="187" fontId="3" fillId="0" borderId="6" xfId="1" applyNumberFormat="1" applyFont="1" applyBorder="1" applyAlignment="1">
      <alignment horizontal="center" vertical="top"/>
    </xf>
    <xf numFmtId="187" fontId="3" fillId="0" borderId="3" xfId="1" applyNumberFormat="1" applyFont="1" applyBorder="1" applyAlignment="1">
      <alignment horizontal="center" vertical="top"/>
    </xf>
    <xf numFmtId="0" fontId="3" fillId="3" borderId="29" xfId="0" applyFont="1" applyFill="1" applyBorder="1" applyAlignment="1">
      <alignment horizontal="center"/>
    </xf>
    <xf numFmtId="0" fontId="2" fillId="0" borderId="6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2" fillId="8" borderId="20" xfId="0" applyFont="1" applyFill="1" applyBorder="1" applyAlignment="1">
      <alignment horizontal="center"/>
    </xf>
    <xf numFmtId="187" fontId="3" fillId="0" borderId="8" xfId="1" applyFont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8" borderId="13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3" fillId="11" borderId="24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40" fillId="11" borderId="47" xfId="0" applyFont="1" applyFill="1" applyBorder="1" applyAlignment="1">
      <alignment horizontal="center"/>
    </xf>
    <xf numFmtId="0" fontId="40" fillId="11" borderId="17" xfId="0" applyFont="1" applyFill="1" applyBorder="1" applyAlignment="1">
      <alignment horizontal="center"/>
    </xf>
    <xf numFmtId="188" fontId="40" fillId="11" borderId="28" xfId="0" applyNumberFormat="1" applyFont="1" applyFill="1" applyBorder="1" applyAlignment="1">
      <alignment horizontal="center"/>
    </xf>
    <xf numFmtId="188" fontId="40" fillId="11" borderId="36" xfId="0" applyNumberFormat="1" applyFont="1" applyFill="1" applyBorder="1" applyAlignment="1">
      <alignment horizontal="center"/>
    </xf>
    <xf numFmtId="188" fontId="40" fillId="11" borderId="41" xfId="0" applyNumberFormat="1" applyFont="1" applyFill="1" applyBorder="1" applyAlignment="1">
      <alignment horizontal="left"/>
    </xf>
    <xf numFmtId="188" fontId="40" fillId="11" borderId="42" xfId="0" applyNumberFormat="1" applyFont="1" applyFill="1" applyBorder="1" applyAlignment="1">
      <alignment horizontal="left"/>
    </xf>
    <xf numFmtId="188" fontId="40" fillId="11" borderId="45" xfId="0" applyNumberFormat="1" applyFont="1" applyFill="1" applyBorder="1" applyAlignment="1">
      <alignment horizontal="center" vertical="top"/>
    </xf>
    <xf numFmtId="188" fontId="40" fillId="11" borderId="21" xfId="0" applyNumberFormat="1" applyFont="1" applyFill="1" applyBorder="1" applyAlignment="1">
      <alignment horizontal="center" vertical="top"/>
    </xf>
    <xf numFmtId="0" fontId="30" fillId="11" borderId="11" xfId="0" applyFont="1" applyFill="1" applyBorder="1" applyAlignment="1">
      <alignment horizontal="center"/>
    </xf>
    <xf numFmtId="0" fontId="30" fillId="11" borderId="12" xfId="0" applyFont="1" applyFill="1" applyBorder="1" applyAlignment="1">
      <alignment horizontal="center"/>
    </xf>
    <xf numFmtId="0" fontId="30" fillId="11" borderId="13" xfId="0" applyFont="1" applyFill="1" applyBorder="1" applyAlignment="1">
      <alignment horizontal="center"/>
    </xf>
    <xf numFmtId="188" fontId="40" fillId="11" borderId="48" xfId="0" applyNumberFormat="1" applyFont="1" applyFill="1" applyBorder="1" applyAlignment="1">
      <alignment horizontal="center" vertical="center"/>
    </xf>
    <xf numFmtId="188" fontId="40" fillId="11" borderId="44" xfId="0" applyNumberFormat="1" applyFont="1" applyFill="1" applyBorder="1" applyAlignment="1">
      <alignment horizontal="center" vertical="center"/>
    </xf>
    <xf numFmtId="188" fontId="40" fillId="11" borderId="41" xfId="0" applyNumberFormat="1" applyFont="1" applyFill="1" applyBorder="1" applyAlignment="1">
      <alignment horizontal="center" vertical="center"/>
    </xf>
    <xf numFmtId="188" fontId="40" fillId="11" borderId="42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textRotation="180"/>
    </xf>
    <xf numFmtId="0" fontId="12" fillId="0" borderId="6" xfId="0" applyFont="1" applyBorder="1" applyAlignment="1">
      <alignment horizontal="center" vertical="center" textRotation="180"/>
    </xf>
    <xf numFmtId="0" fontId="8" fillId="3" borderId="18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textRotation="180"/>
    </xf>
    <xf numFmtId="0" fontId="14" fillId="0" borderId="6" xfId="0" applyFont="1" applyBorder="1" applyAlignment="1">
      <alignment horizontal="center" vertical="center" textRotation="180"/>
    </xf>
    <xf numFmtId="0" fontId="3" fillId="3" borderId="13" xfId="0" applyFont="1" applyFill="1" applyBorder="1" applyAlignment="1">
      <alignment horizontal="center"/>
    </xf>
    <xf numFmtId="0" fontId="30" fillId="5" borderId="47" xfId="0" applyFont="1" applyFill="1" applyBorder="1" applyAlignment="1">
      <alignment horizontal="center"/>
    </xf>
    <xf numFmtId="0" fontId="30" fillId="5" borderId="16" xfId="0" applyFont="1" applyFill="1" applyBorder="1" applyAlignment="1">
      <alignment horizontal="center"/>
    </xf>
    <xf numFmtId="0" fontId="30" fillId="5" borderId="22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textRotation="180"/>
    </xf>
    <xf numFmtId="187" fontId="2" fillId="4" borderId="19" xfId="1" applyFont="1" applyFill="1" applyBorder="1" applyAlignment="1">
      <alignment horizontal="center"/>
    </xf>
    <xf numFmtId="187" fontId="2" fillId="4" borderId="17" xfId="1" applyFont="1" applyFill="1" applyBorder="1" applyAlignment="1">
      <alignment horizontal="center"/>
    </xf>
    <xf numFmtId="3" fontId="9" fillId="0" borderId="25" xfId="0" applyNumberFormat="1" applyFont="1" applyBorder="1" applyAlignment="1">
      <alignment horizontal="center" vertical="top" wrapText="1"/>
    </xf>
    <xf numFmtId="3" fontId="9" fillId="0" borderId="1" xfId="0" applyNumberFormat="1" applyFont="1" applyBorder="1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187" fontId="2" fillId="4" borderId="1" xfId="1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187" fontId="3" fillId="0" borderId="23" xfId="1" applyNumberFormat="1" applyFont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/>
    </xf>
    <xf numFmtId="0" fontId="8" fillId="3" borderId="51" xfId="0" applyFont="1" applyFill="1" applyBorder="1" applyAlignment="1">
      <alignment horizontal="center" vertical="center"/>
    </xf>
    <xf numFmtId="0" fontId="8" fillId="3" borderId="46" xfId="0" applyFont="1" applyFill="1" applyBorder="1" applyAlignment="1">
      <alignment horizontal="center" vertical="center"/>
    </xf>
    <xf numFmtId="187" fontId="2" fillId="4" borderId="2" xfId="1" applyNumberFormat="1" applyFont="1" applyFill="1" applyBorder="1" applyAlignment="1">
      <alignment horizontal="left" vertical="top"/>
    </xf>
    <xf numFmtId="187" fontId="2" fillId="4" borderId="6" xfId="1" applyNumberFormat="1" applyFont="1" applyFill="1" applyBorder="1" applyAlignment="1">
      <alignment horizontal="left" vertical="top"/>
    </xf>
    <xf numFmtId="187" fontId="2" fillId="4" borderId="3" xfId="1" applyNumberFormat="1" applyFont="1" applyFill="1" applyBorder="1" applyAlignment="1">
      <alignment horizontal="left" vertical="top"/>
    </xf>
    <xf numFmtId="187" fontId="2" fillId="4" borderId="2" xfId="1" applyNumberFormat="1" applyFont="1" applyFill="1" applyBorder="1" applyAlignment="1">
      <alignment horizontal="center" vertical="top" wrapText="1"/>
    </xf>
    <xf numFmtId="187" fontId="2" fillId="4" borderId="3" xfId="1" applyNumberFormat="1" applyFont="1" applyFill="1" applyBorder="1" applyAlignment="1">
      <alignment horizontal="center" vertical="top" wrapText="1"/>
    </xf>
    <xf numFmtId="188" fontId="3" fillId="0" borderId="16" xfId="0" applyNumberFormat="1" applyFont="1" applyBorder="1" applyAlignment="1">
      <alignment horizontal="center" vertical="center"/>
    </xf>
    <xf numFmtId="188" fontId="2" fillId="0" borderId="16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5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0" fontId="43" fillId="0" borderId="42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top" wrapText="1"/>
    </xf>
    <xf numFmtId="0" fontId="54" fillId="0" borderId="0" xfId="0" applyFont="1" applyBorder="1" applyAlignment="1">
      <alignment horizontal="left" vertical="center" wrapText="1"/>
    </xf>
    <xf numFmtId="0" fontId="59" fillId="0" borderId="0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/>
    </xf>
    <xf numFmtId="0" fontId="60" fillId="0" borderId="0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</cellXfs>
  <cellStyles count="4">
    <cellStyle name="เครื่องหมายจุลภาค 2" xfId="3" xr:uid="{00000000-0005-0000-0000-000001000000}"/>
    <cellStyle name="จุลภาค" xfId="1" builtinId="3"/>
    <cellStyle name="ปกติ" xfId="0" builtinId="0"/>
    <cellStyle name="ปกติ 2" xfId="2" xr:uid="{00000000-0005-0000-0000-000003000000}"/>
  </cellStyles>
  <dxfs count="0"/>
  <tableStyles count="0" defaultTableStyle="TableStyleMedium9" defaultPivotStyle="PivotStyleLight16"/>
  <colors>
    <mruColors>
      <color rgb="FFFF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24847</xdr:colOff>
      <xdr:row>15</xdr:row>
      <xdr:rowOff>173943</xdr:rowOff>
    </xdr:from>
    <xdr:to>
      <xdr:col>21</xdr:col>
      <xdr:colOff>499974</xdr:colOff>
      <xdr:row>23</xdr:row>
      <xdr:rowOff>61527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862DBC4-8393-4498-9BE4-5E84CDE735C1}"/>
            </a:ext>
          </a:extLst>
        </xdr:cNvPr>
        <xdr:cNvSpPr txBox="1"/>
      </xdr:nvSpPr>
      <xdr:spPr>
        <a:xfrm>
          <a:off x="9397447" y="4326843"/>
          <a:ext cx="5028077" cy="217358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 i="0" u="none" strike="noStrike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 .........................................................ผู้รายงาน</a:t>
          </a:r>
          <a:r>
            <a:rPr lang="th-TH" sz="1800" b="1">
              <a:latin typeface="TH SarabunPSK" pitchFamily="34" charset="-34"/>
              <a:cs typeface="TH SarabunPSK" pitchFamily="34" charset="-34"/>
            </a:rPr>
            <a:t> </a:t>
          </a:r>
          <a:r>
            <a:rPr lang="th-TH" sz="1800" b="1" i="0" u="none" strike="noStrike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(.........................................................)</a:t>
          </a:r>
        </a:p>
        <a:p>
          <a:pPr algn="ctr"/>
          <a:r>
            <a:rPr lang="th-TH" sz="1800" b="1" i="0" u="none" strike="noStrike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ตำแหน่ง.......................................................</a:t>
          </a:r>
          <a:r>
            <a:rPr lang="th-TH" sz="1800" b="1">
              <a:latin typeface="TH SarabunPSK" pitchFamily="34" charset="-34"/>
              <a:cs typeface="TH SarabunPSK" pitchFamily="34" charset="-34"/>
            </a:rPr>
            <a:t> </a:t>
          </a:r>
        </a:p>
        <a:p>
          <a:pPr algn="ctr"/>
          <a:r>
            <a:rPr lang="th-TH" sz="1800" b="1" i="0" u="none" strike="noStrike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โทร..............................................................</a:t>
          </a:r>
          <a:r>
            <a:rPr lang="th-TH" sz="1800" b="1">
              <a:latin typeface="TH SarabunPSK" pitchFamily="34" charset="-34"/>
              <a:cs typeface="TH SarabunPSK" pitchFamily="34" charset="-34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57"/>
  <sheetViews>
    <sheetView zoomScale="80" zoomScaleNormal="80" workbookViewId="0">
      <pane ySplit="5" topLeftCell="A468" activePane="bottomLeft" state="frozen"/>
      <selection pane="bottomLeft" activeCell="I464" sqref="I464:I465"/>
    </sheetView>
  </sheetViews>
  <sheetFormatPr defaultColWidth="9" defaultRowHeight="24" x14ac:dyDescent="0.55000000000000004"/>
  <cols>
    <col min="1" max="1" width="10.625" style="1" customWidth="1"/>
    <col min="2" max="2" width="8.125" style="14" customWidth="1"/>
    <col min="3" max="3" width="30.375" style="1" customWidth="1"/>
    <col min="4" max="4" width="15.375" style="2" bestFit="1" customWidth="1"/>
    <col min="5" max="5" width="11" style="69" customWidth="1"/>
    <col min="6" max="6" width="34.375" style="1" customWidth="1"/>
    <col min="7" max="7" width="22.375" style="52" customWidth="1"/>
    <col min="8" max="8" width="17.625" style="177" customWidth="1"/>
    <col min="9" max="9" width="14.375" style="52" customWidth="1"/>
    <col min="10" max="10" width="15.375" style="1" customWidth="1"/>
    <col min="11" max="11" width="20.25" style="52" customWidth="1"/>
    <col min="12" max="12" width="7.75" style="44" customWidth="1"/>
    <col min="13" max="16" width="9" style="1"/>
    <col min="17" max="18" width="11.875" style="1" bestFit="1" customWidth="1"/>
    <col min="19" max="16384" width="9" style="1"/>
  </cols>
  <sheetData>
    <row r="1" spans="1:12" x14ac:dyDescent="0.55000000000000004">
      <c r="A1" s="754" t="s">
        <v>0</v>
      </c>
      <c r="B1" s="754"/>
      <c r="C1" s="754"/>
      <c r="D1" s="754"/>
      <c r="E1" s="754"/>
      <c r="F1" s="754"/>
      <c r="G1" s="754"/>
      <c r="H1" s="754"/>
      <c r="I1" s="754"/>
      <c r="J1" s="754"/>
      <c r="K1" s="754"/>
      <c r="L1" s="754"/>
    </row>
    <row r="2" spans="1:12" x14ac:dyDescent="0.55000000000000004">
      <c r="A2" s="754" t="s">
        <v>32</v>
      </c>
      <c r="B2" s="754"/>
      <c r="C2" s="754"/>
      <c r="D2" s="754"/>
      <c r="E2" s="754"/>
      <c r="F2" s="754"/>
      <c r="G2" s="754"/>
      <c r="H2" s="754"/>
      <c r="I2" s="754"/>
      <c r="J2" s="754"/>
      <c r="K2" s="754"/>
      <c r="L2" s="754"/>
    </row>
    <row r="3" spans="1:12" x14ac:dyDescent="0.55000000000000004">
      <c r="B3" s="755" t="s">
        <v>29</v>
      </c>
      <c r="C3" s="755"/>
      <c r="D3" s="755"/>
      <c r="E3" s="755"/>
      <c r="F3" s="755"/>
      <c r="G3" s="755"/>
      <c r="H3" s="755"/>
      <c r="I3" s="755"/>
      <c r="J3" s="755"/>
      <c r="K3" s="755"/>
      <c r="L3" s="755"/>
    </row>
    <row r="4" spans="1:12" x14ac:dyDescent="0.55000000000000004">
      <c r="A4" s="3" t="s">
        <v>1</v>
      </c>
      <c r="B4" s="10" t="s">
        <v>11</v>
      </c>
      <c r="C4" s="692" t="s">
        <v>9</v>
      </c>
      <c r="D4" s="731" t="s">
        <v>3</v>
      </c>
      <c r="E4" s="690" t="s">
        <v>73</v>
      </c>
      <c r="F4" s="692" t="s">
        <v>5</v>
      </c>
      <c r="G4" s="699" t="s">
        <v>65</v>
      </c>
      <c r="H4" s="157" t="s">
        <v>67</v>
      </c>
      <c r="I4" s="699" t="s">
        <v>6</v>
      </c>
      <c r="J4" s="692" t="s">
        <v>7</v>
      </c>
      <c r="K4" s="700" t="s">
        <v>66</v>
      </c>
      <c r="L4" s="685" t="s">
        <v>8</v>
      </c>
    </row>
    <row r="5" spans="1:12" ht="24.75" thickBot="1" x14ac:dyDescent="0.6">
      <c r="A5" s="4" t="s">
        <v>2</v>
      </c>
      <c r="B5" s="4" t="s">
        <v>12</v>
      </c>
      <c r="C5" s="692"/>
      <c r="D5" s="731"/>
      <c r="E5" s="691"/>
      <c r="F5" s="693"/>
      <c r="G5" s="700"/>
      <c r="H5" s="158" t="s">
        <v>68</v>
      </c>
      <c r="I5" s="700"/>
      <c r="J5" s="693"/>
      <c r="K5" s="756"/>
      <c r="L5" s="686"/>
    </row>
    <row r="6" spans="1:12" ht="24.75" thickBot="1" x14ac:dyDescent="0.6">
      <c r="A6" s="118" t="s">
        <v>33</v>
      </c>
      <c r="B6" s="12">
        <v>1</v>
      </c>
      <c r="C6" s="5" t="s">
        <v>34</v>
      </c>
      <c r="D6" s="6">
        <f>+D10+D18+D28+D34+D44+D51</f>
        <v>2500000</v>
      </c>
      <c r="E6" s="680" t="s">
        <v>72</v>
      </c>
      <c r="F6" s="680"/>
      <c r="G6" s="45"/>
      <c r="H6" s="159"/>
      <c r="I6" s="207">
        <f>+I10+I18+I28+I34+I44+I51</f>
        <v>212531.20000000001</v>
      </c>
      <c r="J6" s="9">
        <f>+D6-I6</f>
        <v>2287468.7999999998</v>
      </c>
      <c r="K6" s="45"/>
      <c r="L6" s="35"/>
    </row>
    <row r="7" spans="1:12" x14ac:dyDescent="0.55000000000000004">
      <c r="A7" s="11"/>
      <c r="B7" s="12"/>
      <c r="C7" s="5" t="s">
        <v>35</v>
      </c>
      <c r="D7" s="6"/>
      <c r="E7" s="61"/>
      <c r="F7" s="53"/>
      <c r="G7" s="54"/>
      <c r="H7" s="160"/>
      <c r="I7" s="54"/>
      <c r="J7" s="55"/>
      <c r="K7" s="54"/>
      <c r="L7" s="36"/>
    </row>
    <row r="8" spans="1:12" x14ac:dyDescent="0.55000000000000004">
      <c r="A8" s="11"/>
      <c r="D8" s="6"/>
      <c r="E8" s="61"/>
      <c r="F8" s="53"/>
      <c r="G8" s="54"/>
      <c r="H8" s="160"/>
      <c r="I8" s="54"/>
      <c r="J8" s="55"/>
      <c r="K8" s="54"/>
      <c r="L8" s="36"/>
    </row>
    <row r="9" spans="1:12" ht="24.75" thickBot="1" x14ac:dyDescent="0.6">
      <c r="A9" s="11"/>
      <c r="B9" s="12"/>
      <c r="C9" s="5"/>
      <c r="D9" s="8"/>
      <c r="E9" s="61"/>
      <c r="F9" s="53"/>
      <c r="G9" s="54"/>
      <c r="H9" s="160"/>
      <c r="I9" s="54"/>
      <c r="J9" s="55"/>
      <c r="K9" s="54"/>
      <c r="L9" s="56"/>
    </row>
    <row r="10" spans="1:12" ht="24.75" thickBot="1" x14ac:dyDescent="0.6">
      <c r="A10" s="11"/>
      <c r="B10" s="12"/>
      <c r="C10" s="734" t="s">
        <v>346</v>
      </c>
      <c r="D10" s="6">
        <v>150000</v>
      </c>
      <c r="E10" s="156"/>
      <c r="F10" s="155" t="s">
        <v>7</v>
      </c>
      <c r="G10" s="45"/>
      <c r="H10" s="159"/>
      <c r="I10" s="9">
        <f>+I11+I12+I13</f>
        <v>14630</v>
      </c>
      <c r="J10" s="9">
        <f>D10-I10</f>
        <v>135370</v>
      </c>
      <c r="K10" s="45"/>
      <c r="L10" s="37"/>
    </row>
    <row r="11" spans="1:12" x14ac:dyDescent="0.55000000000000004">
      <c r="A11" s="11"/>
      <c r="B11" s="12"/>
      <c r="C11" s="734"/>
      <c r="D11" s="6"/>
      <c r="E11" s="61">
        <v>22605</v>
      </c>
      <c r="F11" s="53" t="s">
        <v>371</v>
      </c>
      <c r="G11" s="54"/>
      <c r="H11" s="160"/>
      <c r="I11" s="54">
        <v>4865</v>
      </c>
      <c r="J11" s="55"/>
      <c r="K11" s="54"/>
      <c r="L11" s="36"/>
    </row>
    <row r="12" spans="1:12" ht="36" customHeight="1" x14ac:dyDescent="0.55000000000000004">
      <c r="A12" s="11"/>
      <c r="B12" s="12"/>
      <c r="C12" s="734" t="s">
        <v>349</v>
      </c>
      <c r="D12" s="6"/>
      <c r="E12" s="61">
        <v>22633</v>
      </c>
      <c r="F12" s="53" t="s">
        <v>371</v>
      </c>
      <c r="G12" s="54"/>
      <c r="H12" s="160"/>
      <c r="I12" s="54">
        <v>4865</v>
      </c>
      <c r="J12" s="55"/>
      <c r="K12" s="54"/>
      <c r="L12" s="36"/>
    </row>
    <row r="13" spans="1:12" ht="36" customHeight="1" x14ac:dyDescent="0.55000000000000004">
      <c r="A13" s="11"/>
      <c r="B13" s="12"/>
      <c r="C13" s="734"/>
      <c r="D13" s="6"/>
      <c r="E13" s="61">
        <v>22633</v>
      </c>
      <c r="F13" s="53" t="s">
        <v>371</v>
      </c>
      <c r="G13" s="54"/>
      <c r="H13" s="160"/>
      <c r="I13" s="54">
        <v>4900</v>
      </c>
      <c r="J13" s="55"/>
      <c r="K13" s="54"/>
      <c r="L13" s="36"/>
    </row>
    <row r="14" spans="1:12" ht="36" customHeight="1" x14ac:dyDescent="0.55000000000000004">
      <c r="A14" s="11"/>
      <c r="B14" s="12"/>
      <c r="C14" s="734"/>
      <c r="D14" s="6"/>
      <c r="E14" s="61"/>
      <c r="F14" s="53"/>
      <c r="G14" s="54"/>
      <c r="H14" s="160"/>
      <c r="I14" s="54"/>
      <c r="J14" s="55"/>
      <c r="K14" s="54"/>
      <c r="L14" s="36"/>
    </row>
    <row r="15" spans="1:12" ht="36" customHeight="1" x14ac:dyDescent="0.55000000000000004">
      <c r="A15" s="11"/>
      <c r="B15" s="12"/>
      <c r="C15" s="734"/>
      <c r="D15" s="6"/>
      <c r="E15" s="61"/>
      <c r="F15" s="53"/>
      <c r="G15" s="54"/>
      <c r="H15" s="160"/>
      <c r="I15" s="54"/>
      <c r="J15" s="55"/>
      <c r="K15" s="54"/>
      <c r="L15" s="36"/>
    </row>
    <row r="16" spans="1:12" ht="36" customHeight="1" x14ac:dyDescent="0.55000000000000004">
      <c r="A16" s="11"/>
      <c r="B16" s="12"/>
      <c r="C16" s="734"/>
      <c r="D16" s="6"/>
      <c r="E16" s="61"/>
      <c r="F16" s="53"/>
      <c r="G16" s="54"/>
      <c r="H16" s="160"/>
      <c r="I16" s="54"/>
      <c r="J16" s="55"/>
      <c r="K16" s="54"/>
      <c r="L16" s="36"/>
    </row>
    <row r="17" spans="1:12" ht="36" customHeight="1" thickBot="1" x14ac:dyDescent="0.6">
      <c r="A17" s="11"/>
      <c r="B17" s="12"/>
      <c r="C17" s="734"/>
      <c r="D17" s="6"/>
      <c r="E17" s="61"/>
      <c r="F17" s="53"/>
      <c r="G17" s="54"/>
      <c r="H17" s="160"/>
      <c r="I17" s="54"/>
      <c r="J17" s="55"/>
      <c r="K17" s="54"/>
      <c r="L17" s="36"/>
    </row>
    <row r="18" spans="1:12" ht="24.75" thickBot="1" x14ac:dyDescent="0.6">
      <c r="A18" s="11"/>
      <c r="B18" s="12"/>
      <c r="C18" s="5" t="s">
        <v>350</v>
      </c>
      <c r="D18" s="6">
        <v>329000</v>
      </c>
      <c r="E18" s="156"/>
      <c r="F18" s="155" t="s">
        <v>7</v>
      </c>
      <c r="G18" s="45"/>
      <c r="H18" s="159"/>
      <c r="I18" s="45">
        <f>+I19+I21+I22+I23+I24+I25+I26</f>
        <v>65800</v>
      </c>
      <c r="J18" s="9">
        <f>D18-I18</f>
        <v>263200</v>
      </c>
      <c r="K18" s="45"/>
      <c r="L18" s="37"/>
    </row>
    <row r="19" spans="1:12" s="62" customFormat="1" x14ac:dyDescent="0.55000000000000004">
      <c r="A19" s="95"/>
      <c r="B19" s="86"/>
      <c r="C19" s="53" t="s">
        <v>71</v>
      </c>
      <c r="D19" s="94"/>
      <c r="E19" s="57">
        <v>22618</v>
      </c>
      <c r="F19" s="53" t="s">
        <v>402</v>
      </c>
      <c r="G19" s="54"/>
      <c r="H19" s="160"/>
      <c r="I19" s="91">
        <v>65800</v>
      </c>
      <c r="J19" s="55"/>
      <c r="K19" s="54"/>
      <c r="L19" s="56"/>
    </row>
    <row r="20" spans="1:12" s="62" customFormat="1" x14ac:dyDescent="0.55000000000000004">
      <c r="A20" s="95"/>
      <c r="B20" s="86"/>
      <c r="C20" s="53"/>
      <c r="D20" s="94"/>
      <c r="E20" s="57"/>
      <c r="F20" s="253"/>
      <c r="G20" s="54"/>
      <c r="H20" s="160"/>
      <c r="I20" s="54"/>
      <c r="J20" s="55"/>
      <c r="K20" s="54"/>
      <c r="L20" s="56"/>
    </row>
    <row r="21" spans="1:12" s="62" customFormat="1" x14ac:dyDescent="0.55000000000000004">
      <c r="A21" s="95"/>
      <c r="B21" s="86"/>
      <c r="C21" s="53"/>
      <c r="D21" s="94"/>
      <c r="E21" s="57"/>
      <c r="F21" s="253"/>
      <c r="G21" s="54"/>
      <c r="H21" s="160"/>
      <c r="I21" s="54"/>
      <c r="J21" s="55"/>
      <c r="K21" s="54"/>
      <c r="L21" s="56"/>
    </row>
    <row r="22" spans="1:12" s="62" customFormat="1" x14ac:dyDescent="0.55000000000000004">
      <c r="A22" s="95"/>
      <c r="B22" s="86"/>
      <c r="C22" s="53"/>
      <c r="D22" s="94"/>
      <c r="E22" s="57"/>
      <c r="F22" s="53"/>
      <c r="G22" s="54"/>
      <c r="H22" s="160"/>
      <c r="I22" s="91"/>
      <c r="J22" s="55"/>
      <c r="K22" s="54"/>
      <c r="L22" s="56"/>
    </row>
    <row r="23" spans="1:12" s="62" customFormat="1" x14ac:dyDescent="0.55000000000000004">
      <c r="A23" s="95"/>
      <c r="B23" s="86"/>
      <c r="C23" s="53"/>
      <c r="D23" s="94"/>
      <c r="E23" s="57"/>
      <c r="F23" s="53"/>
      <c r="G23" s="54"/>
      <c r="H23" s="160"/>
      <c r="I23" s="91"/>
      <c r="J23" s="55"/>
      <c r="K23" s="54"/>
      <c r="L23" s="56"/>
    </row>
    <row r="24" spans="1:12" s="62" customFormat="1" x14ac:dyDescent="0.55000000000000004">
      <c r="A24" s="95"/>
      <c r="B24" s="86"/>
      <c r="C24" s="53"/>
      <c r="D24" s="94"/>
      <c r="E24" s="61"/>
      <c r="F24" s="253"/>
      <c r="G24" s="54"/>
      <c r="H24" s="160"/>
      <c r="I24" s="91"/>
      <c r="J24" s="55"/>
      <c r="K24" s="54"/>
      <c r="L24" s="56"/>
    </row>
    <row r="25" spans="1:12" s="62" customFormat="1" x14ac:dyDescent="0.55000000000000004">
      <c r="A25" s="95"/>
      <c r="B25" s="86"/>
      <c r="C25" s="53"/>
      <c r="D25" s="94"/>
      <c r="E25" s="61"/>
      <c r="F25" s="53"/>
      <c r="G25" s="54"/>
      <c r="H25" s="160"/>
      <c r="I25" s="91"/>
      <c r="J25" s="55"/>
      <c r="K25" s="54"/>
      <c r="L25" s="56"/>
    </row>
    <row r="26" spans="1:12" s="62" customFormat="1" x14ac:dyDescent="0.55000000000000004">
      <c r="A26" s="95"/>
      <c r="B26" s="86"/>
      <c r="C26" s="53"/>
      <c r="D26" s="94"/>
      <c r="E26" s="61"/>
      <c r="F26" s="253"/>
      <c r="G26" s="54"/>
      <c r="H26" s="160"/>
      <c r="I26" s="54"/>
      <c r="J26" s="55"/>
      <c r="K26" s="54"/>
      <c r="L26" s="56"/>
    </row>
    <row r="27" spans="1:12" ht="24.75" thickBot="1" x14ac:dyDescent="0.6">
      <c r="A27" s="11"/>
      <c r="B27" s="12"/>
      <c r="C27" s="5"/>
      <c r="D27" s="6"/>
      <c r="E27" s="61"/>
      <c r="F27" s="53"/>
      <c r="G27" s="54"/>
      <c r="H27" s="160"/>
      <c r="I27" s="54"/>
      <c r="J27" s="55"/>
      <c r="K27" s="54"/>
      <c r="L27" s="36"/>
    </row>
    <row r="28" spans="1:12" ht="48.75" thickBot="1" x14ac:dyDescent="0.6">
      <c r="A28" s="11"/>
      <c r="B28" s="12"/>
      <c r="C28" s="243" t="s">
        <v>347</v>
      </c>
      <c r="D28" s="6">
        <v>100000</v>
      </c>
      <c r="E28" s="156"/>
      <c r="F28" s="155" t="s">
        <v>7</v>
      </c>
      <c r="G28" s="45"/>
      <c r="H28" s="159"/>
      <c r="I28" s="45">
        <f>+I29+I30+I31</f>
        <v>0</v>
      </c>
      <c r="J28" s="9">
        <f>D28-I28</f>
        <v>100000</v>
      </c>
      <c r="K28" s="45"/>
      <c r="L28" s="37"/>
    </row>
    <row r="29" spans="1:12" x14ac:dyDescent="0.55000000000000004">
      <c r="A29" s="11"/>
      <c r="B29" s="12"/>
      <c r="C29" s="734" t="s">
        <v>348</v>
      </c>
      <c r="D29" s="6"/>
      <c r="E29" s="61"/>
      <c r="F29" s="53"/>
      <c r="G29" s="54"/>
      <c r="H29" s="160"/>
      <c r="I29" s="91"/>
      <c r="J29" s="55"/>
      <c r="K29" s="54"/>
      <c r="L29" s="36"/>
    </row>
    <row r="30" spans="1:12" x14ac:dyDescent="0.55000000000000004">
      <c r="A30" s="11"/>
      <c r="B30" s="12"/>
      <c r="C30" s="734"/>
      <c r="D30" s="6"/>
      <c r="E30" s="61"/>
      <c r="F30" s="53"/>
      <c r="G30" s="54"/>
      <c r="H30" s="160"/>
      <c r="I30" s="54"/>
      <c r="J30" s="55"/>
      <c r="K30" s="54"/>
      <c r="L30" s="36"/>
    </row>
    <row r="31" spans="1:12" x14ac:dyDescent="0.55000000000000004">
      <c r="A31" s="11"/>
      <c r="B31" s="12"/>
      <c r="C31" s="734"/>
      <c r="D31" s="6"/>
      <c r="E31" s="61"/>
      <c r="F31" s="53"/>
      <c r="G31" s="54"/>
      <c r="H31" s="160"/>
      <c r="I31" s="54"/>
      <c r="J31" s="55"/>
      <c r="K31" s="54"/>
      <c r="L31" s="36"/>
    </row>
    <row r="32" spans="1:12" x14ac:dyDescent="0.55000000000000004">
      <c r="A32" s="11"/>
      <c r="B32" s="12"/>
      <c r="C32" s="5"/>
      <c r="D32" s="6"/>
      <c r="E32" s="61"/>
      <c r="F32" s="53"/>
      <c r="G32" s="54"/>
      <c r="H32" s="160"/>
      <c r="I32" s="54"/>
      <c r="J32" s="55"/>
      <c r="K32" s="54"/>
      <c r="L32" s="36"/>
    </row>
    <row r="33" spans="1:12" ht="24.75" thickBot="1" x14ac:dyDescent="0.6">
      <c r="A33" s="11"/>
      <c r="B33" s="12"/>
      <c r="C33" s="5"/>
      <c r="D33" s="6"/>
      <c r="E33" s="61"/>
      <c r="F33" s="53"/>
      <c r="G33" s="54"/>
      <c r="H33" s="160"/>
      <c r="I33" s="54"/>
      <c r="J33" s="55"/>
      <c r="K33" s="54"/>
      <c r="L33" s="36"/>
    </row>
    <row r="34" spans="1:12" ht="21.75" customHeight="1" thickBot="1" x14ac:dyDescent="0.6">
      <c r="A34" s="11"/>
      <c r="B34" s="12"/>
      <c r="C34" s="753" t="s">
        <v>351</v>
      </c>
      <c r="D34" s="6">
        <v>1031000</v>
      </c>
      <c r="E34" s="156"/>
      <c r="F34" s="155" t="s">
        <v>7</v>
      </c>
      <c r="G34" s="45"/>
      <c r="H34" s="159"/>
      <c r="I34" s="45">
        <f>+I35+I36+I37+I38+I39</f>
        <v>55850</v>
      </c>
      <c r="J34" s="9">
        <f>D34-I34</f>
        <v>975150</v>
      </c>
      <c r="K34" s="45"/>
      <c r="L34" s="37"/>
    </row>
    <row r="35" spans="1:12" x14ac:dyDescent="0.55000000000000004">
      <c r="A35" s="11"/>
      <c r="B35" s="12"/>
      <c r="C35" s="753"/>
      <c r="D35" s="6"/>
      <c r="E35" s="61">
        <v>22607</v>
      </c>
      <c r="F35" s="53" t="s">
        <v>374</v>
      </c>
      <c r="G35" s="54"/>
      <c r="H35" s="160"/>
      <c r="I35" s="54">
        <v>15836</v>
      </c>
      <c r="J35" s="55"/>
      <c r="K35" s="54"/>
      <c r="L35" s="36"/>
    </row>
    <row r="36" spans="1:12" x14ac:dyDescent="0.55000000000000004">
      <c r="A36" s="11"/>
      <c r="B36" s="12"/>
      <c r="C36" s="753"/>
      <c r="D36" s="6"/>
      <c r="E36" s="61">
        <v>22627</v>
      </c>
      <c r="F36" s="53" t="s">
        <v>437</v>
      </c>
      <c r="G36" s="54"/>
      <c r="H36" s="160"/>
      <c r="I36" s="54">
        <v>10910</v>
      </c>
      <c r="J36" s="55"/>
      <c r="K36" s="54"/>
      <c r="L36" s="36"/>
    </row>
    <row r="37" spans="1:12" ht="38.25" customHeight="1" x14ac:dyDescent="0.55000000000000004">
      <c r="A37" s="11"/>
      <c r="B37" s="12"/>
      <c r="C37" s="734" t="s">
        <v>352</v>
      </c>
      <c r="D37" s="6"/>
      <c r="E37" s="61">
        <v>22627</v>
      </c>
      <c r="F37" s="53" t="s">
        <v>435</v>
      </c>
      <c r="G37" s="54"/>
      <c r="H37" s="160"/>
      <c r="I37" s="54">
        <v>16585</v>
      </c>
      <c r="J37" s="55"/>
      <c r="K37" s="54"/>
      <c r="L37" s="36"/>
    </row>
    <row r="38" spans="1:12" ht="38.25" customHeight="1" x14ac:dyDescent="0.55000000000000004">
      <c r="A38" s="11"/>
      <c r="B38" s="12"/>
      <c r="C38" s="734"/>
      <c r="D38" s="6"/>
      <c r="E38" s="61">
        <v>22627</v>
      </c>
      <c r="F38" s="53" t="s">
        <v>434</v>
      </c>
      <c r="G38" s="54"/>
      <c r="H38" s="160"/>
      <c r="I38" s="54">
        <v>4601</v>
      </c>
      <c r="J38" s="55"/>
      <c r="K38" s="54"/>
      <c r="L38" s="36"/>
    </row>
    <row r="39" spans="1:12" ht="38.25" customHeight="1" x14ac:dyDescent="0.55000000000000004">
      <c r="A39" s="11"/>
      <c r="B39" s="12"/>
      <c r="C39" s="734"/>
      <c r="D39" s="6"/>
      <c r="E39" s="61">
        <v>22649</v>
      </c>
      <c r="F39" s="53" t="s">
        <v>441</v>
      </c>
      <c r="G39" s="54"/>
      <c r="H39" s="160"/>
      <c r="I39" s="54">
        <v>7918</v>
      </c>
      <c r="J39" s="55"/>
      <c r="K39" s="54"/>
      <c r="L39" s="36"/>
    </row>
    <row r="40" spans="1:12" ht="38.25" customHeight="1" x14ac:dyDescent="0.55000000000000004">
      <c r="A40" s="11"/>
      <c r="B40" s="12"/>
      <c r="C40" s="734"/>
      <c r="D40" s="6"/>
      <c r="E40" s="61">
        <v>22649</v>
      </c>
      <c r="F40" s="53" t="s">
        <v>442</v>
      </c>
      <c r="G40" s="54"/>
      <c r="H40" s="160"/>
      <c r="I40" s="54">
        <v>24000</v>
      </c>
      <c r="J40" s="55"/>
      <c r="K40" s="54"/>
      <c r="L40" s="36"/>
    </row>
    <row r="41" spans="1:12" ht="38.25" customHeight="1" x14ac:dyDescent="0.55000000000000004">
      <c r="A41" s="11"/>
      <c r="B41" s="12"/>
      <c r="C41" s="734"/>
      <c r="D41" s="6"/>
      <c r="E41" s="135"/>
      <c r="F41" s="53"/>
      <c r="G41" s="54"/>
      <c r="H41" s="160"/>
      <c r="I41" s="54"/>
      <c r="J41" s="55"/>
      <c r="K41" s="54"/>
      <c r="L41" s="178"/>
    </row>
    <row r="42" spans="1:12" ht="27.75" customHeight="1" x14ac:dyDescent="0.55000000000000004">
      <c r="A42" s="11"/>
      <c r="B42" s="12"/>
      <c r="C42" s="734"/>
      <c r="D42" s="6"/>
      <c r="E42" s="135"/>
      <c r="F42" s="53"/>
      <c r="G42" s="54"/>
      <c r="H42" s="160"/>
      <c r="I42" s="54"/>
      <c r="J42" s="55"/>
      <c r="K42" s="54"/>
      <c r="L42" s="178"/>
    </row>
    <row r="43" spans="1:12" ht="26.25" customHeight="1" thickBot="1" x14ac:dyDescent="0.6">
      <c r="A43" s="11"/>
      <c r="B43" s="12"/>
      <c r="C43" s="550"/>
      <c r="D43" s="6"/>
      <c r="E43" s="135"/>
      <c r="F43" s="53"/>
      <c r="G43" s="54"/>
      <c r="H43" s="160"/>
      <c r="I43" s="54"/>
      <c r="J43" s="55"/>
      <c r="K43" s="54"/>
      <c r="L43" s="178"/>
    </row>
    <row r="44" spans="1:12" ht="72.75" thickBot="1" x14ac:dyDescent="0.6">
      <c r="A44" s="11"/>
      <c r="B44" s="12"/>
      <c r="C44" s="243" t="s">
        <v>353</v>
      </c>
      <c r="D44" s="6">
        <v>50000</v>
      </c>
      <c r="E44" s="156"/>
      <c r="F44" s="155" t="s">
        <v>7</v>
      </c>
      <c r="G44" s="45"/>
      <c r="H44" s="159"/>
      <c r="I44" s="45">
        <v>0</v>
      </c>
      <c r="J44" s="9">
        <f>D44-I44</f>
        <v>50000</v>
      </c>
      <c r="K44" s="45"/>
      <c r="L44" s="37"/>
    </row>
    <row r="45" spans="1:12" ht="21" customHeight="1" x14ac:dyDescent="0.55000000000000004">
      <c r="A45" s="11"/>
      <c r="B45" s="12"/>
      <c r="C45" s="734" t="s">
        <v>354</v>
      </c>
      <c r="D45" s="6"/>
      <c r="E45" s="61"/>
      <c r="F45" s="53"/>
      <c r="G45" s="54"/>
      <c r="H45" s="160"/>
      <c r="I45" s="54"/>
      <c r="J45" s="55"/>
      <c r="K45" s="54"/>
      <c r="L45" s="36"/>
    </row>
    <row r="46" spans="1:12" x14ac:dyDescent="0.55000000000000004">
      <c r="A46" s="11"/>
      <c r="B46" s="12"/>
      <c r="C46" s="734"/>
      <c r="D46" s="6"/>
      <c r="E46" s="61"/>
      <c r="F46" s="53"/>
      <c r="G46" s="54"/>
      <c r="H46" s="160"/>
      <c r="I46" s="54"/>
      <c r="J46" s="55"/>
      <c r="K46" s="54"/>
      <c r="L46" s="36"/>
    </row>
    <row r="47" spans="1:12" x14ac:dyDescent="0.55000000000000004">
      <c r="A47" s="11"/>
      <c r="B47" s="12"/>
      <c r="C47" s="734"/>
      <c r="D47" s="6"/>
      <c r="E47" s="61"/>
      <c r="F47" s="53"/>
      <c r="G47" s="54"/>
      <c r="H47" s="160"/>
      <c r="I47" s="54"/>
      <c r="J47" s="55"/>
      <c r="K47" s="54"/>
      <c r="L47" s="36"/>
    </row>
    <row r="48" spans="1:12" x14ac:dyDescent="0.55000000000000004">
      <c r="A48" s="11"/>
      <c r="B48" s="12"/>
      <c r="C48" s="734"/>
      <c r="D48" s="6"/>
      <c r="E48" s="61"/>
      <c r="F48" s="53"/>
      <c r="G48" s="54"/>
      <c r="H48" s="160"/>
      <c r="I48" s="54"/>
      <c r="J48" s="55"/>
      <c r="K48" s="54"/>
      <c r="L48" s="36"/>
    </row>
    <row r="49" spans="1:15" x14ac:dyDescent="0.55000000000000004">
      <c r="A49" s="11"/>
      <c r="B49" s="12"/>
      <c r="C49" s="5"/>
      <c r="D49" s="6"/>
      <c r="E49" s="61"/>
      <c r="F49" s="53"/>
      <c r="G49" s="54"/>
      <c r="H49" s="160"/>
      <c r="I49" s="54"/>
      <c r="J49" s="55"/>
      <c r="K49" s="54"/>
      <c r="L49" s="36"/>
    </row>
    <row r="50" spans="1:15" ht="24.75" thickBot="1" x14ac:dyDescent="0.6">
      <c r="A50" s="11"/>
      <c r="B50" s="12"/>
      <c r="C50" s="5"/>
      <c r="D50" s="6"/>
      <c r="E50" s="61"/>
      <c r="F50" s="53"/>
      <c r="G50" s="54"/>
      <c r="H50" s="160"/>
      <c r="I50" s="54"/>
      <c r="J50" s="55"/>
      <c r="K50" s="54"/>
      <c r="L50" s="36"/>
    </row>
    <row r="51" spans="1:15" ht="96.75" thickBot="1" x14ac:dyDescent="0.6">
      <c r="A51" s="11"/>
      <c r="B51" s="12"/>
      <c r="C51" s="243" t="s">
        <v>355</v>
      </c>
      <c r="D51" s="6">
        <v>840000</v>
      </c>
      <c r="E51" s="156"/>
      <c r="F51" s="155" t="s">
        <v>7</v>
      </c>
      <c r="G51" s="45"/>
      <c r="H51" s="159"/>
      <c r="I51" s="45">
        <f>SUM(I52:I58)</f>
        <v>76251.199999999997</v>
      </c>
      <c r="J51" s="9">
        <f>D51-I51</f>
        <v>763748.8</v>
      </c>
      <c r="K51" s="45"/>
      <c r="L51" s="37"/>
    </row>
    <row r="52" spans="1:15" ht="21" customHeight="1" x14ac:dyDescent="0.55000000000000004">
      <c r="A52" s="11"/>
      <c r="B52" s="12"/>
      <c r="C52" s="734" t="s">
        <v>356</v>
      </c>
      <c r="D52" s="6"/>
      <c r="E52" s="61">
        <v>22605</v>
      </c>
      <c r="F52" s="53" t="s">
        <v>372</v>
      </c>
      <c r="G52" s="54"/>
      <c r="H52" s="160"/>
      <c r="I52" s="91">
        <v>38839.1</v>
      </c>
      <c r="J52" s="55"/>
      <c r="K52" s="54"/>
      <c r="L52" s="36"/>
    </row>
    <row r="53" spans="1:15" x14ac:dyDescent="0.55000000000000004">
      <c r="A53" s="11"/>
      <c r="B53" s="12"/>
      <c r="C53" s="734"/>
      <c r="D53" s="6"/>
      <c r="E53" s="61">
        <v>22633</v>
      </c>
      <c r="F53" s="53" t="s">
        <v>433</v>
      </c>
      <c r="G53" s="54"/>
      <c r="H53" s="160"/>
      <c r="I53" s="91">
        <v>36910.1</v>
      </c>
      <c r="J53" s="210"/>
      <c r="K53" s="209"/>
      <c r="L53" s="36"/>
      <c r="N53" s="180"/>
      <c r="O53" s="54">
        <v>1050</v>
      </c>
    </row>
    <row r="54" spans="1:15" x14ac:dyDescent="0.55000000000000004">
      <c r="A54" s="11"/>
      <c r="B54" s="12"/>
      <c r="C54" s="734"/>
      <c r="D54" s="6"/>
      <c r="E54" s="61">
        <v>22640</v>
      </c>
      <c r="F54" s="56" t="s">
        <v>436</v>
      </c>
      <c r="G54" s="54"/>
      <c r="H54" s="160"/>
      <c r="I54" s="91">
        <v>502</v>
      </c>
      <c r="J54" s="210"/>
      <c r="K54" s="209"/>
      <c r="L54" s="36"/>
      <c r="O54" s="54">
        <v>2790</v>
      </c>
    </row>
    <row r="55" spans="1:15" x14ac:dyDescent="0.55000000000000004">
      <c r="A55" s="11"/>
      <c r="B55" s="12"/>
      <c r="C55" s="501"/>
      <c r="D55" s="6"/>
      <c r="E55" s="61"/>
      <c r="F55" s="179"/>
      <c r="G55" s="54"/>
      <c r="H55" s="160"/>
      <c r="I55" s="91"/>
      <c r="J55" s="210"/>
      <c r="K55" s="209"/>
      <c r="L55" s="36"/>
      <c r="O55" s="54">
        <v>1225</v>
      </c>
    </row>
    <row r="56" spans="1:15" x14ac:dyDescent="0.55000000000000004">
      <c r="A56" s="11"/>
      <c r="B56" s="12"/>
      <c r="C56" s="501"/>
      <c r="D56" s="6"/>
      <c r="E56" s="61"/>
      <c r="F56" s="179"/>
      <c r="G56" s="54"/>
      <c r="H56" s="160"/>
      <c r="I56" s="91"/>
      <c r="J56" s="210"/>
      <c r="K56" s="209"/>
      <c r="L56" s="36"/>
      <c r="O56" s="54">
        <v>1750</v>
      </c>
    </row>
    <row r="57" spans="1:15" x14ac:dyDescent="0.55000000000000004">
      <c r="A57" s="11"/>
      <c r="B57" s="12"/>
      <c r="C57" s="5"/>
      <c r="D57" s="6"/>
      <c r="E57" s="61"/>
      <c r="F57" s="179"/>
      <c r="G57" s="54"/>
      <c r="H57" s="160"/>
      <c r="I57" s="91"/>
      <c r="J57" s="210"/>
      <c r="K57" s="209"/>
      <c r="L57" s="178"/>
      <c r="O57" s="54">
        <v>1050</v>
      </c>
    </row>
    <row r="58" spans="1:15" x14ac:dyDescent="0.55000000000000004">
      <c r="A58" s="11"/>
      <c r="B58" s="12"/>
      <c r="C58" s="5"/>
      <c r="D58" s="6"/>
      <c r="E58" s="135"/>
      <c r="F58" s="53"/>
      <c r="G58" s="54"/>
      <c r="H58" s="160"/>
      <c r="I58" s="91"/>
      <c r="J58" s="55"/>
      <c r="K58" s="54"/>
      <c r="L58" s="178"/>
      <c r="O58" s="208">
        <f>SUM(O53:O57)</f>
        <v>7865</v>
      </c>
    </row>
    <row r="59" spans="1:15" ht="24.75" thickBot="1" x14ac:dyDescent="0.6">
      <c r="A59" s="752" t="s">
        <v>64</v>
      </c>
      <c r="B59" s="687"/>
      <c r="C59" s="688"/>
      <c r="D59" s="110">
        <f>+D6</f>
        <v>2500000</v>
      </c>
      <c r="E59" s="111"/>
      <c r="F59" s="112"/>
      <c r="G59" s="113"/>
      <c r="H59" s="161"/>
      <c r="I59" s="113">
        <f>+I6</f>
        <v>212531.20000000001</v>
      </c>
      <c r="J59" s="114">
        <f>+D59-I59</f>
        <v>2287468.7999999998</v>
      </c>
      <c r="K59" s="113"/>
      <c r="L59" s="115"/>
    </row>
    <row r="60" spans="1:15" ht="24.75" thickBot="1" x14ac:dyDescent="0.6">
      <c r="A60" s="119" t="s">
        <v>33</v>
      </c>
      <c r="B60" s="12">
        <v>2</v>
      </c>
      <c r="C60" s="5" t="s">
        <v>36</v>
      </c>
      <c r="D60" s="6">
        <v>1620000</v>
      </c>
      <c r="E60" s="680" t="s">
        <v>7</v>
      </c>
      <c r="F60" s="680"/>
      <c r="G60" s="45"/>
      <c r="H60" s="159"/>
      <c r="I60" s="45">
        <f>SUM(I61:I72)</f>
        <v>405000</v>
      </c>
      <c r="J60" s="9">
        <f>D60-I60</f>
        <v>1215000</v>
      </c>
      <c r="K60" s="45"/>
      <c r="L60" s="35"/>
    </row>
    <row r="61" spans="1:15" x14ac:dyDescent="0.55000000000000004">
      <c r="A61" s="119" t="s">
        <v>37</v>
      </c>
      <c r="B61" s="12"/>
      <c r="C61" s="5" t="s">
        <v>35</v>
      </c>
      <c r="D61" s="6"/>
      <c r="E61" s="88" t="s">
        <v>243</v>
      </c>
      <c r="F61" s="5" t="s">
        <v>357</v>
      </c>
      <c r="G61" s="46"/>
      <c r="H61" s="81"/>
      <c r="I61" s="46">
        <v>135000</v>
      </c>
      <c r="J61" s="80"/>
      <c r="K61" s="46"/>
      <c r="L61" s="36"/>
    </row>
    <row r="62" spans="1:15" x14ac:dyDescent="0.55000000000000004">
      <c r="A62" s="119"/>
      <c r="B62" s="12"/>
      <c r="C62" s="5"/>
      <c r="D62" s="6"/>
      <c r="E62" s="88">
        <v>22618</v>
      </c>
      <c r="F62" s="5" t="s">
        <v>439</v>
      </c>
      <c r="G62" s="46"/>
      <c r="H62" s="81"/>
      <c r="I62" s="46">
        <v>135000</v>
      </c>
      <c r="J62" s="80"/>
      <c r="K62" s="46"/>
      <c r="L62" s="36"/>
    </row>
    <row r="63" spans="1:15" x14ac:dyDescent="0.55000000000000004">
      <c r="A63" s="284"/>
      <c r="B63" s="12"/>
      <c r="C63" s="16"/>
      <c r="D63" s="6"/>
      <c r="E63" s="88">
        <v>22648</v>
      </c>
      <c r="F63" s="5" t="s">
        <v>440</v>
      </c>
      <c r="G63" s="46"/>
      <c r="H63" s="81"/>
      <c r="I63" s="46">
        <v>135000</v>
      </c>
      <c r="J63" s="80"/>
      <c r="K63" s="46"/>
      <c r="L63" s="36"/>
    </row>
    <row r="64" spans="1:15" x14ac:dyDescent="0.55000000000000004">
      <c r="A64" s="284"/>
      <c r="B64" s="12"/>
      <c r="C64" s="16"/>
      <c r="D64" s="6"/>
      <c r="E64" s="88"/>
      <c r="F64" s="5"/>
      <c r="G64" s="46"/>
      <c r="H64" s="81"/>
      <c r="I64" s="46"/>
      <c r="J64" s="80"/>
      <c r="K64" s="46"/>
      <c r="L64" s="36"/>
    </row>
    <row r="65" spans="1:12" x14ac:dyDescent="0.55000000000000004">
      <c r="A65" s="106"/>
      <c r="B65" s="12"/>
      <c r="C65" s="16"/>
      <c r="D65" s="6"/>
      <c r="E65" s="88"/>
      <c r="F65" s="5"/>
      <c r="G65" s="46"/>
      <c r="H65" s="81"/>
      <c r="I65" s="46"/>
      <c r="J65" s="80"/>
      <c r="K65" s="46"/>
      <c r="L65" s="36"/>
    </row>
    <row r="66" spans="1:12" x14ac:dyDescent="0.55000000000000004">
      <c r="A66" s="106"/>
      <c r="B66" s="12"/>
      <c r="C66" s="16"/>
      <c r="D66" s="6"/>
      <c r="E66" s="88"/>
      <c r="F66" s="5"/>
      <c r="G66" s="46"/>
      <c r="H66" s="81"/>
      <c r="I66" s="46"/>
      <c r="J66" s="80"/>
      <c r="K66" s="46"/>
      <c r="L66" s="36"/>
    </row>
    <row r="67" spans="1:12" x14ac:dyDescent="0.55000000000000004">
      <c r="A67" s="106"/>
      <c r="B67" s="12"/>
      <c r="C67" s="16"/>
      <c r="D67" s="6"/>
      <c r="E67" s="88"/>
      <c r="F67" s="5"/>
      <c r="G67" s="46"/>
      <c r="H67" s="81"/>
      <c r="I67" s="46"/>
      <c r="J67" s="80"/>
      <c r="K67" s="46"/>
      <c r="L67" s="36"/>
    </row>
    <row r="68" spans="1:12" x14ac:dyDescent="0.55000000000000004">
      <c r="A68" s="106"/>
      <c r="B68" s="12"/>
      <c r="C68" s="16"/>
      <c r="D68" s="6"/>
      <c r="E68" s="88"/>
      <c r="F68" s="5"/>
      <c r="G68" s="46"/>
      <c r="H68" s="81"/>
      <c r="I68" s="46"/>
      <c r="J68" s="80"/>
      <c r="K68" s="46"/>
      <c r="L68" s="36"/>
    </row>
    <row r="69" spans="1:12" x14ac:dyDescent="0.55000000000000004">
      <c r="A69" s="106"/>
      <c r="B69" s="12"/>
      <c r="C69" s="16"/>
      <c r="D69" s="6"/>
      <c r="E69" s="88"/>
      <c r="F69" s="5"/>
      <c r="G69" s="46"/>
      <c r="H69" s="81"/>
      <c r="I69" s="46"/>
      <c r="J69" s="80"/>
      <c r="K69" s="46"/>
      <c r="L69" s="36"/>
    </row>
    <row r="70" spans="1:12" x14ac:dyDescent="0.55000000000000004">
      <c r="A70" s="106"/>
      <c r="B70" s="12"/>
      <c r="C70" s="16"/>
      <c r="D70" s="6"/>
      <c r="E70" s="88"/>
      <c r="F70" s="5"/>
      <c r="G70" s="46"/>
      <c r="H70" s="81"/>
      <c r="I70" s="46"/>
      <c r="J70" s="80"/>
      <c r="K70" s="46"/>
      <c r="L70" s="36"/>
    </row>
    <row r="71" spans="1:12" x14ac:dyDescent="0.55000000000000004">
      <c r="A71" s="106"/>
      <c r="B71" s="12"/>
      <c r="C71" s="16"/>
      <c r="D71" s="6"/>
      <c r="E71" s="88"/>
      <c r="F71" s="5"/>
      <c r="G71" s="46"/>
      <c r="H71" s="81"/>
      <c r="I71" s="46"/>
      <c r="J71" s="80"/>
      <c r="K71" s="46"/>
      <c r="L71" s="36"/>
    </row>
    <row r="72" spans="1:12" x14ac:dyDescent="0.55000000000000004">
      <c r="A72" s="106"/>
      <c r="B72" s="13"/>
      <c r="C72" s="16"/>
      <c r="D72" s="6"/>
      <c r="E72" s="88"/>
      <c r="F72" s="5"/>
      <c r="G72" s="46"/>
      <c r="H72" s="81"/>
      <c r="I72" s="46"/>
      <c r="J72" s="80"/>
      <c r="K72" s="46"/>
      <c r="L72" s="36"/>
    </row>
    <row r="73" spans="1:12" ht="24.75" thickBot="1" x14ac:dyDescent="0.6">
      <c r="A73" s="752" t="s">
        <v>64</v>
      </c>
      <c r="B73" s="687"/>
      <c r="C73" s="688"/>
      <c r="D73" s="110">
        <f>+D60</f>
        <v>1620000</v>
      </c>
      <c r="E73" s="111"/>
      <c r="F73" s="112"/>
      <c r="G73" s="113"/>
      <c r="H73" s="161"/>
      <c r="I73" s="113">
        <f>+I60</f>
        <v>405000</v>
      </c>
      <c r="J73" s="114">
        <f>+B73-G73</f>
        <v>0</v>
      </c>
      <c r="K73" s="113"/>
      <c r="L73" s="115"/>
    </row>
    <row r="74" spans="1:12" ht="24.75" thickBot="1" x14ac:dyDescent="0.6">
      <c r="A74" s="120" t="s">
        <v>40</v>
      </c>
      <c r="B74" s="86"/>
      <c r="C74" s="53" t="s">
        <v>38</v>
      </c>
      <c r="D74" s="94">
        <v>180000</v>
      </c>
      <c r="E74" s="680" t="s">
        <v>7</v>
      </c>
      <c r="F74" s="680"/>
      <c r="G74" s="45"/>
      <c r="H74" s="159"/>
      <c r="I74" s="45">
        <f>SUM(I75:I85)</f>
        <v>30000</v>
      </c>
      <c r="J74" s="9">
        <f>D74-I74</f>
        <v>150000</v>
      </c>
      <c r="K74" s="45"/>
      <c r="L74" s="35"/>
    </row>
    <row r="75" spans="1:12" x14ac:dyDescent="0.55000000000000004">
      <c r="A75" s="5"/>
      <c r="B75" s="86"/>
      <c r="C75" s="53" t="s">
        <v>39</v>
      </c>
      <c r="D75" s="94"/>
      <c r="E75" s="61">
        <v>22599</v>
      </c>
      <c r="F75" s="5" t="s">
        <v>242</v>
      </c>
      <c r="G75" s="54"/>
      <c r="H75" s="160"/>
      <c r="I75" s="91">
        <v>15000</v>
      </c>
      <c r="J75" s="55"/>
      <c r="K75" s="54"/>
      <c r="L75" s="56"/>
    </row>
    <row r="76" spans="1:12" x14ac:dyDescent="0.55000000000000004">
      <c r="A76" s="5"/>
      <c r="B76" s="86"/>
      <c r="C76" s="53"/>
      <c r="D76" s="94"/>
      <c r="E76" s="61">
        <v>22622</v>
      </c>
      <c r="F76" s="5" t="s">
        <v>242</v>
      </c>
      <c r="G76" s="54"/>
      <c r="H76" s="160"/>
      <c r="I76" s="91">
        <v>15000</v>
      </c>
      <c r="J76" s="55"/>
      <c r="K76" s="54"/>
      <c r="L76" s="56"/>
    </row>
    <row r="77" spans="1:12" x14ac:dyDescent="0.55000000000000004">
      <c r="A77" s="5"/>
      <c r="B77" s="86"/>
      <c r="C77" s="53"/>
      <c r="D77" s="94"/>
      <c r="E77" s="61"/>
      <c r="F77" s="53"/>
      <c r="G77" s="54"/>
      <c r="H77" s="160"/>
      <c r="I77" s="91"/>
      <c r="J77" s="55"/>
      <c r="K77" s="185"/>
      <c r="L77" s="56"/>
    </row>
    <row r="78" spans="1:12" x14ac:dyDescent="0.55000000000000004">
      <c r="A78" s="5"/>
      <c r="B78" s="86"/>
      <c r="C78" s="53"/>
      <c r="D78" s="94"/>
      <c r="E78" s="61"/>
      <c r="F78" s="53"/>
      <c r="G78" s="54"/>
      <c r="H78" s="160"/>
      <c r="I78" s="91"/>
      <c r="J78" s="55"/>
      <c r="K78" s="185"/>
      <c r="L78" s="56"/>
    </row>
    <row r="79" spans="1:12" ht="24.75" thickBot="1" x14ac:dyDescent="0.6">
      <c r="A79" s="106"/>
      <c r="B79" s="86"/>
      <c r="C79" s="252"/>
      <c r="D79" s="94"/>
      <c r="E79" s="61"/>
      <c r="F79" s="53"/>
      <c r="G79" s="54"/>
      <c r="H79" s="160"/>
      <c r="I79" s="91"/>
      <c r="J79" s="55"/>
      <c r="K79" s="54"/>
      <c r="L79" s="56"/>
    </row>
    <row r="80" spans="1:12" ht="72.75" thickBot="1" x14ac:dyDescent="0.6">
      <c r="A80" s="615" t="s">
        <v>405</v>
      </c>
      <c r="B80" s="616"/>
      <c r="C80" s="617" t="s">
        <v>345</v>
      </c>
      <c r="D80" s="618">
        <v>200000</v>
      </c>
      <c r="E80" s="680" t="s">
        <v>7</v>
      </c>
      <c r="F80" s="680"/>
      <c r="G80" s="45"/>
      <c r="H80" s="159"/>
      <c r="I80" s="45">
        <f>SUM(I81:I91)</f>
        <v>0</v>
      </c>
      <c r="J80" s="9">
        <f>D80-I80</f>
        <v>200000</v>
      </c>
      <c r="K80" s="45"/>
      <c r="L80" s="35"/>
    </row>
    <row r="81" spans="1:12" x14ac:dyDescent="0.55000000000000004">
      <c r="A81" s="106"/>
      <c r="B81" s="86"/>
      <c r="C81" s="252"/>
      <c r="D81" s="94"/>
      <c r="E81" s="61"/>
      <c r="F81" s="53"/>
      <c r="G81" s="54"/>
      <c r="H81" s="160"/>
      <c r="I81" s="54"/>
      <c r="J81" s="55"/>
      <c r="K81" s="54"/>
      <c r="L81" s="56"/>
    </row>
    <row r="82" spans="1:12" s="62" customFormat="1" x14ac:dyDescent="0.55000000000000004">
      <c r="A82" s="251"/>
      <c r="B82" s="86"/>
      <c r="C82" s="252"/>
      <c r="D82" s="94"/>
      <c r="E82" s="61"/>
      <c r="F82" s="53"/>
      <c r="G82" s="54"/>
      <c r="H82" s="160"/>
      <c r="I82" s="54"/>
      <c r="J82" s="55"/>
      <c r="K82" s="54"/>
      <c r="L82" s="56"/>
    </row>
    <row r="83" spans="1:12" s="62" customFormat="1" x14ac:dyDescent="0.55000000000000004">
      <c r="A83" s="251"/>
      <c r="B83" s="86"/>
      <c r="C83" s="252"/>
      <c r="D83" s="94"/>
      <c r="E83" s="61"/>
      <c r="F83" s="53"/>
      <c r="G83" s="54"/>
      <c r="H83" s="160"/>
      <c r="I83" s="54"/>
      <c r="J83" s="55"/>
      <c r="K83" s="54"/>
      <c r="L83" s="56"/>
    </row>
    <row r="84" spans="1:12" s="62" customFormat="1" x14ac:dyDescent="0.55000000000000004">
      <c r="A84" s="251"/>
      <c r="B84" s="86"/>
      <c r="C84" s="252"/>
      <c r="D84" s="94"/>
      <c r="E84" s="61"/>
      <c r="F84" s="53"/>
      <c r="G84" s="54"/>
      <c r="H84" s="160"/>
      <c r="I84" s="54"/>
      <c r="J84" s="55"/>
      <c r="K84" s="54"/>
      <c r="L84" s="56"/>
    </row>
    <row r="85" spans="1:12" s="62" customFormat="1" ht="24.75" thickBot="1" x14ac:dyDescent="0.6">
      <c r="A85" s="251"/>
      <c r="B85" s="285"/>
      <c r="C85" s="252"/>
      <c r="D85" s="94"/>
      <c r="E85" s="61"/>
      <c r="F85" s="53"/>
      <c r="G85" s="54"/>
      <c r="H85" s="160"/>
      <c r="I85" s="54"/>
      <c r="J85" s="55"/>
      <c r="K85" s="54"/>
      <c r="L85" s="56"/>
    </row>
    <row r="86" spans="1:12" ht="28.5" thickBot="1" x14ac:dyDescent="0.6">
      <c r="A86" s="757" t="s">
        <v>10</v>
      </c>
      <c r="B86" s="758"/>
      <c r="C86" s="758"/>
      <c r="D86" s="758"/>
      <c r="E86" s="758"/>
      <c r="F86" s="758"/>
      <c r="G86" s="758"/>
      <c r="H86" s="758"/>
      <c r="I86" s="758"/>
      <c r="J86" s="758"/>
      <c r="K86" s="758"/>
      <c r="L86" s="759"/>
    </row>
    <row r="87" spans="1:12" ht="72.75" thickBot="1" x14ac:dyDescent="0.6">
      <c r="A87" s="286"/>
      <c r="B87" s="287">
        <v>1</v>
      </c>
      <c r="C87" s="527" t="s">
        <v>220</v>
      </c>
      <c r="D87" s="529">
        <v>3789000</v>
      </c>
      <c r="E87" s="680" t="s">
        <v>7</v>
      </c>
      <c r="F87" s="680"/>
      <c r="G87" s="45"/>
      <c r="H87" s="159"/>
      <c r="I87" s="45">
        <f>+I88</f>
        <v>0</v>
      </c>
      <c r="J87" s="9">
        <f>+D87-I87</f>
        <v>3789000</v>
      </c>
      <c r="K87" s="45"/>
      <c r="L87" s="35"/>
    </row>
    <row r="88" spans="1:12" x14ac:dyDescent="0.55000000000000004">
      <c r="A88" s="5"/>
      <c r="B88" s="108"/>
      <c r="C88" s="501"/>
      <c r="D88" s="530"/>
      <c r="E88" s="61"/>
      <c r="F88" s="53"/>
      <c r="G88" s="91"/>
      <c r="H88" s="160"/>
      <c r="I88" s="91"/>
      <c r="J88" s="55"/>
      <c r="K88" s="54"/>
      <c r="L88" s="104"/>
    </row>
    <row r="89" spans="1:12" x14ac:dyDescent="0.55000000000000004">
      <c r="A89" s="5"/>
      <c r="B89" s="108"/>
      <c r="C89" s="501"/>
      <c r="D89" s="530"/>
      <c r="E89" s="61"/>
      <c r="F89" s="53"/>
      <c r="G89" s="91"/>
      <c r="H89" s="160"/>
      <c r="I89" s="54"/>
      <c r="J89" s="55"/>
      <c r="K89" s="54"/>
      <c r="L89" s="104"/>
    </row>
    <row r="90" spans="1:12" x14ac:dyDescent="0.55000000000000004">
      <c r="A90" s="5"/>
      <c r="B90" s="108"/>
      <c r="C90" s="501"/>
      <c r="D90" s="530"/>
      <c r="E90" s="61"/>
      <c r="F90" s="53"/>
      <c r="G90" s="91"/>
      <c r="H90" s="160"/>
      <c r="I90" s="54"/>
      <c r="J90" s="55"/>
      <c r="K90" s="54"/>
      <c r="L90" s="104"/>
    </row>
    <row r="91" spans="1:12" x14ac:dyDescent="0.55000000000000004">
      <c r="A91" s="7"/>
      <c r="B91" s="288"/>
      <c r="C91" s="528"/>
      <c r="D91" s="531"/>
      <c r="E91" s="289"/>
      <c r="F91" s="290"/>
      <c r="G91" s="291"/>
      <c r="H91" s="292"/>
      <c r="I91" s="293"/>
      <c r="J91" s="294"/>
      <c r="K91" s="293"/>
      <c r="L91" s="295"/>
    </row>
    <row r="92" spans="1:12" ht="24.75" thickBot="1" x14ac:dyDescent="0.6">
      <c r="A92" s="5"/>
      <c r="B92" s="108"/>
      <c r="C92" s="734" t="s">
        <v>221</v>
      </c>
      <c r="D92" s="532">
        <v>4212000</v>
      </c>
      <c r="E92" s="727" t="s">
        <v>7</v>
      </c>
      <c r="F92" s="727"/>
      <c r="G92" s="99"/>
      <c r="H92" s="162"/>
      <c r="I92" s="99">
        <f>+I93</f>
        <v>0</v>
      </c>
      <c r="J92" s="100">
        <f>+D92-I92</f>
        <v>4212000</v>
      </c>
      <c r="K92" s="99"/>
      <c r="L92" s="101"/>
    </row>
    <row r="93" spans="1:12" x14ac:dyDescent="0.55000000000000004">
      <c r="A93" s="5"/>
      <c r="B93" s="108"/>
      <c r="C93" s="734"/>
      <c r="D93" s="532"/>
      <c r="E93" s="61"/>
      <c r="F93" s="53"/>
      <c r="G93" s="54"/>
      <c r="H93" s="160"/>
      <c r="I93" s="54"/>
      <c r="J93" s="55"/>
      <c r="K93" s="54"/>
      <c r="L93" s="104"/>
    </row>
    <row r="94" spans="1:12" x14ac:dyDescent="0.55000000000000004">
      <c r="A94" s="5"/>
      <c r="B94" s="108"/>
      <c r="C94" s="734"/>
      <c r="D94" s="532"/>
      <c r="E94" s="61"/>
      <c r="F94" s="53"/>
      <c r="G94" s="54"/>
      <c r="H94" s="160"/>
      <c r="I94" s="54"/>
      <c r="J94" s="55"/>
      <c r="K94" s="54"/>
      <c r="L94" s="104"/>
    </row>
    <row r="95" spans="1:12" x14ac:dyDescent="0.55000000000000004">
      <c r="A95" s="5"/>
      <c r="B95" s="108"/>
      <c r="C95" s="735"/>
      <c r="D95" s="533"/>
      <c r="E95" s="61"/>
      <c r="F95" s="53"/>
      <c r="G95" s="54"/>
      <c r="H95" s="160"/>
      <c r="I95" s="54"/>
      <c r="J95" s="55"/>
      <c r="K95" s="54"/>
      <c r="L95" s="104"/>
    </row>
    <row r="96" spans="1:12" ht="24.75" thickBot="1" x14ac:dyDescent="0.6">
      <c r="A96" s="752" t="s">
        <v>222</v>
      </c>
      <c r="B96" s="687"/>
      <c r="C96" s="688"/>
      <c r="D96" s="110">
        <f>+D87+D92</f>
        <v>8001000</v>
      </c>
      <c r="E96" s="111"/>
      <c r="F96" s="112"/>
      <c r="G96" s="113"/>
      <c r="H96" s="161"/>
      <c r="I96" s="113"/>
      <c r="J96" s="114">
        <f>+J87</f>
        <v>3789000</v>
      </c>
      <c r="K96" s="113"/>
      <c r="L96" s="115"/>
    </row>
    <row r="97" spans="1:12" ht="28.5" thickBot="1" x14ac:dyDescent="0.7">
      <c r="A97" s="712" t="s">
        <v>13</v>
      </c>
      <c r="B97" s="713"/>
      <c r="C97" s="713"/>
      <c r="D97" s="713"/>
      <c r="E97" s="713"/>
      <c r="F97" s="713"/>
      <c r="G97" s="713"/>
      <c r="H97" s="713"/>
      <c r="I97" s="713"/>
      <c r="J97" s="713"/>
      <c r="K97" s="713"/>
      <c r="L97" s="714"/>
    </row>
    <row r="98" spans="1:12" ht="28.5" thickBot="1" x14ac:dyDescent="0.7">
      <c r="A98" s="121"/>
      <c r="B98" s="12">
        <v>1</v>
      </c>
      <c r="C98" s="743" t="s">
        <v>223</v>
      </c>
      <c r="D98" s="748">
        <v>1030000</v>
      </c>
      <c r="E98" s="741" t="s">
        <v>7</v>
      </c>
      <c r="F98" s="742"/>
      <c r="G98" s="132"/>
      <c r="H98" s="164"/>
      <c r="I98" s="99"/>
      <c r="J98" s="100">
        <f>+D98-I98</f>
        <v>1030000</v>
      </c>
      <c r="K98" s="99"/>
      <c r="L98" s="101"/>
    </row>
    <row r="99" spans="1:12" x14ac:dyDescent="0.55000000000000004">
      <c r="A99" s="32"/>
      <c r="B99" s="59"/>
      <c r="C99" s="734"/>
      <c r="D99" s="749"/>
      <c r="E99" s="61"/>
      <c r="F99" s="53"/>
      <c r="G99" s="91"/>
      <c r="H99" s="181"/>
      <c r="I99" s="91"/>
      <c r="J99" s="55"/>
      <c r="K99" s="54"/>
      <c r="L99" s="104"/>
    </row>
    <row r="100" spans="1:12" x14ac:dyDescent="0.55000000000000004">
      <c r="A100" s="32"/>
      <c r="B100" s="59"/>
      <c r="C100" s="734"/>
      <c r="D100" s="749"/>
      <c r="E100" s="61"/>
      <c r="F100" s="53"/>
      <c r="G100" s="91"/>
      <c r="H100" s="182"/>
      <c r="I100" s="54"/>
      <c r="J100" s="55"/>
      <c r="K100" s="54"/>
      <c r="L100" s="104"/>
    </row>
    <row r="101" spans="1:12" ht="24.75" thickBot="1" x14ac:dyDescent="0.6">
      <c r="A101" s="32"/>
      <c r="B101" s="59"/>
      <c r="C101" s="734"/>
      <c r="D101" s="749"/>
      <c r="E101" s="61"/>
      <c r="F101" s="53"/>
      <c r="G101" s="91"/>
      <c r="H101" s="160"/>
      <c r="I101" s="54"/>
      <c r="J101" s="55"/>
      <c r="K101" s="54"/>
      <c r="L101" s="104"/>
    </row>
    <row r="102" spans="1:12" ht="120.75" thickBot="1" x14ac:dyDescent="0.6">
      <c r="A102" s="32"/>
      <c r="B102" s="59">
        <v>2</v>
      </c>
      <c r="C102" s="501" t="s">
        <v>224</v>
      </c>
      <c r="D102" s="750">
        <v>1996000</v>
      </c>
      <c r="E102" s="680" t="s">
        <v>7</v>
      </c>
      <c r="F102" s="680"/>
      <c r="G102" s="45"/>
      <c r="H102" s="159"/>
      <c r="I102" s="45">
        <f>+I103</f>
        <v>0</v>
      </c>
      <c r="J102" s="9">
        <f>+D102-I102</f>
        <v>1996000</v>
      </c>
      <c r="K102" s="45"/>
      <c r="L102" s="35"/>
    </row>
    <row r="103" spans="1:12" x14ac:dyDescent="0.55000000000000004">
      <c r="A103" s="32"/>
      <c r="B103" s="59"/>
      <c r="C103" s="501"/>
      <c r="D103" s="750"/>
      <c r="E103" s="61"/>
      <c r="F103" s="53"/>
      <c r="G103" s="91"/>
      <c r="H103" s="181"/>
      <c r="I103" s="54"/>
      <c r="J103" s="55"/>
      <c r="K103" s="54"/>
      <c r="L103" s="104"/>
    </row>
    <row r="104" spans="1:12" x14ac:dyDescent="0.55000000000000004">
      <c r="A104" s="32"/>
      <c r="B104" s="59"/>
      <c r="C104" s="501"/>
      <c r="D104" s="750"/>
      <c r="E104" s="61"/>
      <c r="F104" s="53"/>
      <c r="G104" s="91"/>
      <c r="H104" s="182"/>
      <c r="I104" s="54"/>
      <c r="J104" s="55"/>
      <c r="K104" s="54"/>
      <c r="L104" s="104"/>
    </row>
    <row r="105" spans="1:12" ht="24.75" thickBot="1" x14ac:dyDescent="0.6">
      <c r="A105" s="32"/>
      <c r="B105" s="59"/>
      <c r="C105" s="501"/>
      <c r="D105" s="750"/>
      <c r="E105" s="61"/>
      <c r="F105" s="53"/>
      <c r="G105" s="91"/>
      <c r="H105" s="172"/>
      <c r="I105" s="54"/>
      <c r="J105" s="55"/>
      <c r="K105" s="54"/>
      <c r="L105" s="104"/>
    </row>
    <row r="106" spans="1:12" ht="72.75" thickBot="1" x14ac:dyDescent="0.6">
      <c r="A106" s="32"/>
      <c r="B106" s="59">
        <v>3</v>
      </c>
      <c r="C106" s="501" t="s">
        <v>225</v>
      </c>
      <c r="D106" s="750">
        <v>5490000</v>
      </c>
      <c r="E106" s="680" t="s">
        <v>7</v>
      </c>
      <c r="F106" s="680"/>
      <c r="G106" s="45"/>
      <c r="H106" s="159"/>
      <c r="I106" s="45">
        <f>+I107</f>
        <v>0</v>
      </c>
      <c r="J106" s="9">
        <f>+D106-I106</f>
        <v>5490000</v>
      </c>
      <c r="K106" s="45"/>
      <c r="L106" s="35"/>
    </row>
    <row r="107" spans="1:12" x14ac:dyDescent="0.55000000000000004">
      <c r="A107" s="32"/>
      <c r="B107" s="59"/>
      <c r="C107" s="501"/>
      <c r="D107" s="750"/>
      <c r="E107" s="61"/>
      <c r="F107" s="53"/>
      <c r="G107" s="91"/>
      <c r="H107" s="181"/>
      <c r="I107" s="91"/>
      <c r="J107" s="55"/>
      <c r="K107" s="54"/>
      <c r="L107" s="104"/>
    </row>
    <row r="108" spans="1:12" x14ac:dyDescent="0.55000000000000004">
      <c r="A108" s="32"/>
      <c r="B108" s="59"/>
      <c r="C108" s="528"/>
      <c r="D108" s="751"/>
      <c r="E108" s="61"/>
      <c r="F108" s="53"/>
      <c r="G108" s="91"/>
      <c r="H108" s="160"/>
      <c r="I108" s="54"/>
      <c r="J108" s="55"/>
      <c r="K108" s="54"/>
      <c r="L108" s="104"/>
    </row>
    <row r="109" spans="1:12" ht="24.75" thickBot="1" x14ac:dyDescent="0.6">
      <c r="A109" s="687" t="s">
        <v>226</v>
      </c>
      <c r="B109" s="687"/>
      <c r="C109" s="688"/>
      <c r="D109" s="110">
        <f>+D98+D102+D106</f>
        <v>8516000</v>
      </c>
      <c r="E109" s="111"/>
      <c r="F109" s="112"/>
      <c r="G109" s="113"/>
      <c r="H109" s="161"/>
      <c r="I109" s="113"/>
      <c r="J109" s="114">
        <f>+B109</f>
        <v>0</v>
      </c>
      <c r="K109" s="113"/>
      <c r="L109" s="115"/>
    </row>
    <row r="110" spans="1:12" ht="28.5" thickBot="1" x14ac:dyDescent="0.7">
      <c r="A110" s="712" t="s">
        <v>14</v>
      </c>
      <c r="B110" s="713"/>
      <c r="C110" s="713"/>
      <c r="D110" s="713"/>
      <c r="E110" s="713"/>
      <c r="F110" s="713"/>
      <c r="G110" s="713"/>
      <c r="H110" s="713"/>
      <c r="I110" s="713"/>
      <c r="J110" s="713"/>
      <c r="K110" s="713"/>
      <c r="L110" s="714"/>
    </row>
    <row r="111" spans="1:12" ht="24.75" thickBot="1" x14ac:dyDescent="0.6">
      <c r="A111" s="109"/>
      <c r="B111" s="12">
        <v>1</v>
      </c>
      <c r="C111" s="743" t="s">
        <v>227</v>
      </c>
      <c r="D111" s="6">
        <v>16359000</v>
      </c>
      <c r="E111" s="727" t="s">
        <v>7</v>
      </c>
      <c r="F111" s="727"/>
      <c r="G111" s="99"/>
      <c r="H111" s="162"/>
      <c r="I111" s="99">
        <f>SUM(I112:I115)</f>
        <v>0</v>
      </c>
      <c r="J111" s="100">
        <f>+D111-I111</f>
        <v>16359000</v>
      </c>
      <c r="K111" s="99"/>
      <c r="L111" s="101"/>
    </row>
    <row r="112" spans="1:12" x14ac:dyDescent="0.55000000000000004">
      <c r="A112" s="105"/>
      <c r="B112" s="59"/>
      <c r="C112" s="734"/>
      <c r="D112" s="60"/>
      <c r="E112" s="61"/>
      <c r="F112" s="53"/>
      <c r="G112" s="91"/>
      <c r="H112" s="160"/>
      <c r="I112" s="54"/>
      <c r="J112" s="55"/>
      <c r="K112" s="54"/>
      <c r="L112" s="104"/>
    </row>
    <row r="113" spans="1:13" x14ac:dyDescent="0.55000000000000004">
      <c r="A113" s="105"/>
      <c r="B113" s="59"/>
      <c r="C113" s="734"/>
      <c r="D113" s="60"/>
      <c r="E113" s="61"/>
      <c r="F113" s="53"/>
      <c r="G113" s="91"/>
      <c r="H113" s="160"/>
      <c r="I113" s="54"/>
      <c r="J113" s="55"/>
      <c r="K113" s="54"/>
      <c r="L113" s="104"/>
    </row>
    <row r="114" spans="1:13" x14ac:dyDescent="0.55000000000000004">
      <c r="A114" s="105"/>
      <c r="B114" s="258"/>
      <c r="C114" s="735"/>
      <c r="D114" s="259"/>
      <c r="E114" s="260"/>
      <c r="F114" s="261"/>
      <c r="G114" s="262"/>
      <c r="H114" s="263"/>
      <c r="I114" s="262"/>
      <c r="J114" s="264"/>
      <c r="K114" s="262"/>
      <c r="L114" s="265"/>
    </row>
    <row r="115" spans="1:13" ht="24.75" thickBot="1" x14ac:dyDescent="0.6">
      <c r="A115" s="687" t="s">
        <v>43</v>
      </c>
      <c r="B115" s="687"/>
      <c r="C115" s="688"/>
      <c r="D115" s="110">
        <f>+D111</f>
        <v>16359000</v>
      </c>
      <c r="E115" s="111"/>
      <c r="F115" s="112"/>
      <c r="G115" s="113"/>
      <c r="H115" s="161"/>
      <c r="I115" s="113"/>
      <c r="J115" s="114">
        <f>+B115</f>
        <v>0</v>
      </c>
      <c r="K115" s="113"/>
      <c r="L115" s="115"/>
    </row>
    <row r="116" spans="1:13" ht="28.5" thickBot="1" x14ac:dyDescent="0.7">
      <c r="A116" s="682" t="s">
        <v>15</v>
      </c>
      <c r="B116" s="683"/>
      <c r="C116" s="683"/>
      <c r="D116" s="683"/>
      <c r="E116" s="683"/>
      <c r="F116" s="683"/>
      <c r="G116" s="683"/>
      <c r="H116" s="683"/>
      <c r="I116" s="683"/>
      <c r="J116" s="683"/>
      <c r="K116" s="683"/>
      <c r="L116" s="684"/>
    </row>
    <row r="117" spans="1:13" x14ac:dyDescent="0.55000000000000004">
      <c r="A117" s="297"/>
      <c r="B117" s="298">
        <v>1</v>
      </c>
      <c r="C117" s="745" t="s">
        <v>228</v>
      </c>
      <c r="D117" s="793">
        <v>3094000</v>
      </c>
      <c r="E117" s="740" t="s">
        <v>7</v>
      </c>
      <c r="F117" s="740"/>
      <c r="G117" s="299"/>
      <c r="H117" s="300"/>
      <c r="I117" s="299">
        <f>+I120</f>
        <v>0</v>
      </c>
      <c r="J117" s="190">
        <f>D117-I117</f>
        <v>3094000</v>
      </c>
      <c r="K117" s="299"/>
      <c r="L117" s="301"/>
    </row>
    <row r="118" spans="1:13" ht="24" customHeight="1" x14ac:dyDescent="0.55000000000000004">
      <c r="A118" s="302"/>
      <c r="B118" s="303"/>
      <c r="C118" s="746"/>
      <c r="D118" s="794"/>
      <c r="E118" s="201"/>
      <c r="F118" s="201"/>
      <c r="G118" s="202"/>
      <c r="H118" s="203"/>
      <c r="I118" s="202"/>
      <c r="J118" s="304"/>
      <c r="K118" s="202"/>
      <c r="L118" s="198"/>
    </row>
    <row r="119" spans="1:13" ht="24" customHeight="1" x14ac:dyDescent="0.55000000000000004">
      <c r="A119" s="302"/>
      <c r="B119" s="303"/>
      <c r="C119" s="746"/>
      <c r="D119" s="794"/>
      <c r="E119" s="201"/>
      <c r="F119" s="201"/>
      <c r="G119" s="202"/>
      <c r="H119" s="203"/>
      <c r="I119" s="202"/>
      <c r="J119" s="304"/>
      <c r="K119" s="202"/>
      <c r="L119" s="198"/>
    </row>
    <row r="120" spans="1:13" x14ac:dyDescent="0.55000000000000004">
      <c r="A120" s="305"/>
      <c r="B120" s="184">
        <v>2</v>
      </c>
      <c r="C120" s="746" t="s">
        <v>229</v>
      </c>
      <c r="D120" s="794">
        <v>4387000</v>
      </c>
      <c r="E120" s="736" t="s">
        <v>7</v>
      </c>
      <c r="F120" s="736"/>
      <c r="G120" s="306"/>
      <c r="H120" s="307"/>
      <c r="I120" s="306">
        <f>+I123</f>
        <v>0</v>
      </c>
      <c r="J120" s="308">
        <f>D120-I120</f>
        <v>4387000</v>
      </c>
      <c r="K120" s="306"/>
      <c r="L120" s="309"/>
      <c r="M120" s="32"/>
    </row>
    <row r="121" spans="1:13" x14ac:dyDescent="0.55000000000000004">
      <c r="A121" s="305"/>
      <c r="B121" s="184"/>
      <c r="C121" s="746"/>
      <c r="D121" s="794"/>
      <c r="E121" s="310"/>
      <c r="F121" s="311"/>
      <c r="G121" s="312"/>
      <c r="H121" s="313"/>
      <c r="I121" s="312"/>
      <c r="J121" s="314"/>
      <c r="K121" s="312"/>
      <c r="L121" s="198"/>
      <c r="M121" s="32"/>
    </row>
    <row r="122" spans="1:13" ht="33" customHeight="1" x14ac:dyDescent="0.55000000000000004">
      <c r="A122" s="305"/>
      <c r="B122" s="184"/>
      <c r="C122" s="746"/>
      <c r="D122" s="794"/>
      <c r="E122" s="310"/>
      <c r="F122" s="311"/>
      <c r="G122" s="312"/>
      <c r="H122" s="313"/>
      <c r="I122" s="312"/>
      <c r="J122" s="314"/>
      <c r="K122" s="312"/>
      <c r="L122" s="205"/>
      <c r="M122" s="296"/>
    </row>
    <row r="123" spans="1:13" x14ac:dyDescent="0.55000000000000004">
      <c r="A123" s="305"/>
      <c r="B123" s="184">
        <v>3</v>
      </c>
      <c r="C123" s="726" t="s">
        <v>230</v>
      </c>
      <c r="D123" s="744">
        <v>7016000</v>
      </c>
      <c r="E123" s="736" t="s">
        <v>7</v>
      </c>
      <c r="F123" s="736"/>
      <c r="G123" s="306"/>
      <c r="H123" s="307"/>
      <c r="I123" s="306"/>
      <c r="J123" s="308">
        <f>+D123-I123</f>
        <v>7016000</v>
      </c>
      <c r="K123" s="306"/>
      <c r="L123" s="309"/>
    </row>
    <row r="124" spans="1:13" x14ac:dyDescent="0.55000000000000004">
      <c r="A124" s="305"/>
      <c r="B124" s="184"/>
      <c r="C124" s="726"/>
      <c r="D124" s="744"/>
      <c r="E124" s="737"/>
      <c r="F124" s="738"/>
      <c r="G124" s="739"/>
      <c r="H124" s="203"/>
      <c r="I124" s="202"/>
      <c r="J124" s="304"/>
      <c r="K124" s="202"/>
      <c r="L124" s="198"/>
    </row>
    <row r="125" spans="1:13" x14ac:dyDescent="0.55000000000000004">
      <c r="A125" s="305"/>
      <c r="B125" s="184"/>
      <c r="C125" s="726"/>
      <c r="D125" s="744"/>
      <c r="E125" s="737"/>
      <c r="F125" s="738"/>
      <c r="G125" s="739"/>
      <c r="H125" s="203"/>
      <c r="I125" s="202"/>
      <c r="J125" s="304"/>
      <c r="K125" s="202"/>
      <c r="L125" s="198"/>
    </row>
    <row r="126" spans="1:13" x14ac:dyDescent="0.55000000000000004">
      <c r="A126" s="305"/>
      <c r="B126" s="184">
        <v>4</v>
      </c>
      <c r="C126" s="797" t="s">
        <v>231</v>
      </c>
      <c r="D126" s="744">
        <v>3700000</v>
      </c>
      <c r="E126" s="736" t="s">
        <v>7</v>
      </c>
      <c r="F126" s="736"/>
      <c r="G126" s="306"/>
      <c r="H126" s="307"/>
      <c r="I126" s="306">
        <f>+I127</f>
        <v>0</v>
      </c>
      <c r="J126" s="308">
        <f>+D126-I126</f>
        <v>3700000</v>
      </c>
      <c r="K126" s="306"/>
      <c r="L126" s="309"/>
    </row>
    <row r="127" spans="1:13" x14ac:dyDescent="0.55000000000000004">
      <c r="A127" s="305"/>
      <c r="B127" s="184"/>
      <c r="C127" s="797"/>
      <c r="D127" s="744"/>
      <c r="E127" s="315"/>
      <c r="F127" s="244"/>
      <c r="G127" s="316"/>
      <c r="H127" s="317"/>
      <c r="I127" s="316"/>
      <c r="J127" s="318"/>
      <c r="K127" s="316"/>
      <c r="L127" s="205"/>
    </row>
    <row r="128" spans="1:13" x14ac:dyDescent="0.55000000000000004">
      <c r="A128" s="305"/>
      <c r="B128" s="184"/>
      <c r="C128" s="797"/>
      <c r="D128" s="744"/>
      <c r="E128" s="315"/>
      <c r="F128" s="199"/>
      <c r="G128" s="316"/>
      <c r="H128" s="317"/>
      <c r="I128" s="316"/>
      <c r="J128" s="318"/>
      <c r="K128" s="316"/>
      <c r="L128" s="205"/>
    </row>
    <row r="129" spans="1:15" ht="24.75" thickBot="1" x14ac:dyDescent="0.6">
      <c r="A129" s="319"/>
      <c r="B129" s="320"/>
      <c r="C129" s="798"/>
      <c r="D129" s="799"/>
      <c r="E129" s="321"/>
      <c r="F129" s="322"/>
      <c r="G129" s="323"/>
      <c r="H129" s="324"/>
      <c r="I129" s="323"/>
      <c r="J129" s="325"/>
      <c r="K129" s="323"/>
      <c r="L129" s="326"/>
    </row>
    <row r="130" spans="1:15" ht="24.75" thickBot="1" x14ac:dyDescent="0.6">
      <c r="A130" s="723" t="s">
        <v>42</v>
      </c>
      <c r="B130" s="724"/>
      <c r="C130" s="725"/>
      <c r="D130" s="124">
        <f>+D126+D123+D120+D117</f>
        <v>18197000</v>
      </c>
      <c r="E130" s="125"/>
      <c r="F130" s="126"/>
      <c r="G130" s="127"/>
      <c r="H130" s="165"/>
      <c r="I130" s="128"/>
      <c r="J130" s="129">
        <f>+B130</f>
        <v>0</v>
      </c>
      <c r="K130" s="128"/>
      <c r="L130" s="130"/>
    </row>
    <row r="131" spans="1:15" ht="28.5" thickBot="1" x14ac:dyDescent="0.6">
      <c r="A131" s="757" t="s">
        <v>16</v>
      </c>
      <c r="B131" s="758"/>
      <c r="C131" s="758"/>
      <c r="D131" s="758"/>
      <c r="E131" s="758"/>
      <c r="F131" s="758"/>
      <c r="G131" s="758"/>
      <c r="H131" s="758"/>
      <c r="I131" s="758"/>
      <c r="J131" s="758"/>
      <c r="K131" s="758"/>
      <c r="L131" s="759"/>
    </row>
    <row r="132" spans="1:15" ht="21.75" customHeight="1" thickBot="1" x14ac:dyDescent="0.6">
      <c r="A132" s="782"/>
      <c r="B132" s="15">
        <v>1</v>
      </c>
      <c r="C132" s="743" t="s">
        <v>232</v>
      </c>
      <c r="D132" s="6">
        <v>4905400</v>
      </c>
      <c r="E132" s="721" t="s">
        <v>7</v>
      </c>
      <c r="F132" s="722"/>
      <c r="G132" s="99"/>
      <c r="H132" s="162"/>
      <c r="I132" s="99"/>
      <c r="J132" s="100">
        <f>+D132-I132</f>
        <v>4905400</v>
      </c>
      <c r="K132" s="99"/>
      <c r="L132" s="101"/>
    </row>
    <row r="133" spans="1:15" x14ac:dyDescent="0.55000000000000004">
      <c r="A133" s="782"/>
      <c r="B133" s="12"/>
      <c r="C133" s="734"/>
      <c r="D133" s="6"/>
      <c r="E133" s="61"/>
      <c r="F133" s="53"/>
      <c r="G133" s="87"/>
      <c r="H133" s="87"/>
      <c r="I133" s="54"/>
      <c r="J133" s="55"/>
      <c r="K133" s="54"/>
      <c r="L133" s="56"/>
    </row>
    <row r="134" spans="1:15" x14ac:dyDescent="0.55000000000000004">
      <c r="A134" s="782"/>
      <c r="B134" s="12"/>
      <c r="C134" s="734"/>
      <c r="D134" s="6"/>
      <c r="E134" s="63"/>
      <c r="F134" s="5"/>
      <c r="G134" s="78"/>
      <c r="H134" s="166"/>
      <c r="I134" s="46"/>
      <c r="J134" s="5"/>
      <c r="K134" s="46"/>
      <c r="L134" s="36"/>
      <c r="O134" s="62"/>
    </row>
    <row r="135" spans="1:15" ht="24.75" thickBot="1" x14ac:dyDescent="0.6">
      <c r="A135" s="782"/>
      <c r="B135" s="12"/>
      <c r="C135" s="734"/>
      <c r="D135" s="6"/>
      <c r="E135" s="63"/>
      <c r="F135" s="5"/>
      <c r="G135" s="79"/>
      <c r="H135" s="167"/>
      <c r="I135" s="46"/>
      <c r="J135" s="5"/>
      <c r="K135" s="46"/>
      <c r="L135" s="36"/>
    </row>
    <row r="136" spans="1:15" ht="24.75" thickBot="1" x14ac:dyDescent="0.6">
      <c r="A136" s="782"/>
      <c r="B136" s="12">
        <v>2</v>
      </c>
      <c r="C136" s="734" t="s">
        <v>233</v>
      </c>
      <c r="D136" s="6">
        <v>2951500</v>
      </c>
      <c r="E136" s="680" t="s">
        <v>7</v>
      </c>
      <c r="F136" s="680"/>
      <c r="G136" s="45"/>
      <c r="H136" s="159"/>
      <c r="I136" s="45">
        <f>+I137</f>
        <v>0</v>
      </c>
      <c r="J136" s="9">
        <f>+D136-I136</f>
        <v>2951500</v>
      </c>
      <c r="K136" s="45"/>
      <c r="L136" s="35"/>
    </row>
    <row r="137" spans="1:15" x14ac:dyDescent="0.55000000000000004">
      <c r="A137" s="782"/>
      <c r="B137" s="12"/>
      <c r="C137" s="734"/>
      <c r="D137" s="6"/>
      <c r="E137" s="61"/>
      <c r="F137" s="53"/>
      <c r="G137" s="87"/>
      <c r="H137" s="87"/>
      <c r="I137" s="54"/>
      <c r="J137" s="55"/>
      <c r="K137" s="54"/>
      <c r="L137" s="56"/>
    </row>
    <row r="138" spans="1:15" x14ac:dyDescent="0.55000000000000004">
      <c r="A138" s="782"/>
      <c r="B138" s="12"/>
      <c r="C138" s="734"/>
      <c r="D138" s="6"/>
      <c r="E138" s="61"/>
      <c r="F138" s="53"/>
      <c r="G138" s="245"/>
      <c r="H138" s="87"/>
      <c r="I138" s="54"/>
      <c r="J138" s="53"/>
      <c r="K138" s="54"/>
      <c r="L138" s="36"/>
    </row>
    <row r="139" spans="1:15" ht="24.75" thickBot="1" x14ac:dyDescent="0.6">
      <c r="A139" s="782"/>
      <c r="B139" s="12"/>
      <c r="C139" s="734"/>
      <c r="D139" s="6"/>
      <c r="E139" s="63"/>
      <c r="F139" s="5"/>
      <c r="G139" s="76"/>
      <c r="H139" s="166"/>
      <c r="I139" s="46"/>
      <c r="J139" s="5"/>
      <c r="K139" s="46"/>
      <c r="L139" s="36"/>
    </row>
    <row r="140" spans="1:15" ht="17.25" customHeight="1" thickBot="1" x14ac:dyDescent="0.6">
      <c r="A140" s="728" t="s">
        <v>41</v>
      </c>
      <c r="B140" s="729"/>
      <c r="C140" s="786"/>
      <c r="D140" s="17">
        <f>+D132+D136</f>
        <v>7856900</v>
      </c>
      <c r="E140" s="64"/>
      <c r="F140" s="18"/>
      <c r="G140" s="70"/>
      <c r="H140" s="168"/>
      <c r="I140" s="47"/>
      <c r="J140" s="22">
        <f>B140-G140</f>
        <v>0</v>
      </c>
      <c r="K140" s="47"/>
      <c r="L140" s="38"/>
    </row>
    <row r="141" spans="1:15" ht="21" customHeight="1" thickBot="1" x14ac:dyDescent="0.6">
      <c r="A141" s="757" t="s">
        <v>18</v>
      </c>
      <c r="B141" s="758"/>
      <c r="C141" s="758"/>
      <c r="D141" s="758"/>
      <c r="E141" s="758"/>
      <c r="F141" s="758"/>
      <c r="G141" s="758"/>
      <c r="H141" s="758"/>
      <c r="I141" s="758"/>
      <c r="J141" s="758"/>
      <c r="K141" s="758"/>
      <c r="L141" s="759"/>
    </row>
    <row r="142" spans="1:15" ht="21.75" customHeight="1" thickBot="1" x14ac:dyDescent="0.6">
      <c r="A142" s="694"/>
      <c r="B142" s="12">
        <v>1</v>
      </c>
      <c r="C142" s="801" t="s">
        <v>234</v>
      </c>
      <c r="D142" s="6">
        <v>1446000</v>
      </c>
      <c r="E142" s="727" t="s">
        <v>7</v>
      </c>
      <c r="F142" s="727"/>
      <c r="G142" s="99"/>
      <c r="H142" s="162"/>
      <c r="I142" s="99">
        <f>SUM(I143:I146)</f>
        <v>0</v>
      </c>
      <c r="J142" s="100">
        <f>+D142-I142</f>
        <v>1446000</v>
      </c>
      <c r="K142" s="99"/>
      <c r="L142" s="101"/>
    </row>
    <row r="143" spans="1:15" x14ac:dyDescent="0.55000000000000004">
      <c r="A143" s="694"/>
      <c r="B143" s="12"/>
      <c r="C143" s="802"/>
      <c r="D143" s="6"/>
      <c r="E143" s="61"/>
      <c r="F143" s="53"/>
      <c r="G143" s="83"/>
      <c r="H143" s="83"/>
      <c r="I143" s="54"/>
      <c r="J143" s="55"/>
      <c r="K143" s="791"/>
      <c r="L143" s="792"/>
    </row>
    <row r="144" spans="1:15" ht="30.75" x14ac:dyDescent="0.7">
      <c r="A144" s="694"/>
      <c r="B144" s="12"/>
      <c r="C144" s="802"/>
      <c r="D144" s="6"/>
      <c r="E144" s="61"/>
      <c r="F144" s="93"/>
      <c r="G144" s="84"/>
      <c r="H144" s="83"/>
      <c r="I144" s="54"/>
      <c r="J144" s="53"/>
      <c r="K144" s="54"/>
      <c r="L144" s="36"/>
    </row>
    <row r="145" spans="1:12" ht="63" customHeight="1" thickBot="1" x14ac:dyDescent="0.6">
      <c r="A145" s="694"/>
      <c r="B145" s="12">
        <v>2</v>
      </c>
      <c r="C145" s="734" t="s">
        <v>235</v>
      </c>
      <c r="D145" s="6">
        <v>1542600</v>
      </c>
      <c r="E145" s="727" t="s">
        <v>7</v>
      </c>
      <c r="F145" s="727"/>
      <c r="G145" s="99"/>
      <c r="H145" s="162"/>
      <c r="I145" s="99">
        <f>SUM(I146:I147)</f>
        <v>0</v>
      </c>
      <c r="J145" s="100">
        <f>+D145-I145</f>
        <v>1542600</v>
      </c>
      <c r="K145" s="99"/>
      <c r="L145" s="101"/>
    </row>
    <row r="146" spans="1:12" ht="31.5" thickBot="1" x14ac:dyDescent="0.75">
      <c r="A146" s="694"/>
      <c r="B146" s="12"/>
      <c r="C146" s="800"/>
      <c r="D146" s="6"/>
      <c r="E146" s="61"/>
      <c r="F146" s="93"/>
      <c r="G146" s="54"/>
      <c r="H146" s="160"/>
      <c r="I146" s="54"/>
      <c r="J146" s="53"/>
      <c r="K146" s="54"/>
      <c r="L146" s="36"/>
    </row>
    <row r="147" spans="1:12" ht="24.75" thickBot="1" x14ac:dyDescent="0.6">
      <c r="A147" s="728" t="s">
        <v>236</v>
      </c>
      <c r="B147" s="729"/>
      <c r="C147" s="786"/>
      <c r="D147" s="19">
        <f>+D142+D145</f>
        <v>2988600</v>
      </c>
      <c r="E147" s="65"/>
      <c r="F147" s="20"/>
      <c r="G147" s="48"/>
      <c r="H147" s="169"/>
      <c r="I147" s="48"/>
      <c r="J147" s="21">
        <f>+B147</f>
        <v>0</v>
      </c>
      <c r="K147" s="48"/>
      <c r="L147" s="39"/>
    </row>
    <row r="148" spans="1:12" ht="27.75" x14ac:dyDescent="0.65">
      <c r="A148" s="787" t="s">
        <v>19</v>
      </c>
      <c r="B148" s="788"/>
      <c r="C148" s="788"/>
      <c r="D148" s="788"/>
      <c r="E148" s="788"/>
      <c r="F148" s="788"/>
      <c r="G148" s="788"/>
      <c r="H148" s="788"/>
      <c r="I148" s="788"/>
      <c r="J148" s="788"/>
      <c r="K148" s="788"/>
      <c r="L148" s="789"/>
    </row>
    <row r="149" spans="1:12" ht="21" customHeight="1" x14ac:dyDescent="0.55000000000000004">
      <c r="A149" s="790"/>
      <c r="B149" s="283">
        <v>1</v>
      </c>
      <c r="C149" s="733" t="s">
        <v>237</v>
      </c>
      <c r="D149" s="806">
        <v>1300000</v>
      </c>
      <c r="E149" s="736" t="s">
        <v>7</v>
      </c>
      <c r="F149" s="736"/>
      <c r="G149" s="306"/>
      <c r="H149" s="307"/>
      <c r="I149" s="306">
        <f>SUM(I150:I152)</f>
        <v>0</v>
      </c>
      <c r="J149" s="308">
        <f>+D149-I149</f>
        <v>1300000</v>
      </c>
      <c r="K149" s="306"/>
      <c r="L149" s="334"/>
    </row>
    <row r="150" spans="1:12" x14ac:dyDescent="0.55000000000000004">
      <c r="A150" s="790"/>
      <c r="B150" s="283"/>
      <c r="C150" s="734"/>
      <c r="D150" s="807"/>
      <c r="E150" s="200"/>
      <c r="F150" s="244"/>
      <c r="G150" s="335"/>
      <c r="H150" s="336"/>
      <c r="I150" s="202"/>
      <c r="J150" s="304"/>
      <c r="K150" s="202"/>
      <c r="L150" s="337"/>
    </row>
    <row r="151" spans="1:12" x14ac:dyDescent="0.55000000000000004">
      <c r="A151" s="790"/>
      <c r="B151" s="283"/>
      <c r="C151" s="734"/>
      <c r="D151" s="807"/>
      <c r="E151" s="338"/>
      <c r="F151" s="199"/>
      <c r="G151" s="241"/>
      <c r="H151" s="339"/>
      <c r="I151" s="316"/>
      <c r="J151" s="199"/>
      <c r="K151" s="316"/>
      <c r="L151" s="340"/>
    </row>
    <row r="152" spans="1:12" x14ac:dyDescent="0.55000000000000004">
      <c r="A152" s="790"/>
      <c r="B152" s="283"/>
      <c r="C152" s="735"/>
      <c r="D152" s="808"/>
      <c r="E152" s="338"/>
      <c r="F152" s="199"/>
      <c r="G152" s="341"/>
      <c r="H152" s="342"/>
      <c r="I152" s="316"/>
      <c r="J152" s="199"/>
      <c r="K152" s="316"/>
      <c r="L152" s="340"/>
    </row>
    <row r="153" spans="1:12" s="62" customFormat="1" ht="21.75" customHeight="1" x14ac:dyDescent="0.55000000000000004">
      <c r="A153" s="244"/>
      <c r="B153" s="204">
        <v>2</v>
      </c>
      <c r="C153" s="795" t="s">
        <v>238</v>
      </c>
      <c r="D153" s="806">
        <v>3250000</v>
      </c>
      <c r="E153" s="736" t="s">
        <v>7</v>
      </c>
      <c r="F153" s="736"/>
      <c r="G153" s="306"/>
      <c r="H153" s="307"/>
      <c r="I153" s="306"/>
      <c r="J153" s="308">
        <f>+D153-I153</f>
        <v>3250000</v>
      </c>
      <c r="K153" s="306"/>
      <c r="L153" s="334"/>
    </row>
    <row r="154" spans="1:12" s="62" customFormat="1" ht="21.75" customHeight="1" x14ac:dyDescent="0.55000000000000004">
      <c r="A154" s="244"/>
      <c r="B154" s="204"/>
      <c r="C154" s="795"/>
      <c r="D154" s="807"/>
      <c r="E154" s="201"/>
      <c r="F154" s="201"/>
      <c r="G154" s="202"/>
      <c r="H154" s="203"/>
      <c r="I154" s="202"/>
      <c r="J154" s="304"/>
      <c r="K154" s="202"/>
      <c r="L154" s="337"/>
    </row>
    <row r="155" spans="1:12" s="62" customFormat="1" ht="21.75" customHeight="1" x14ac:dyDescent="0.55000000000000004">
      <c r="A155" s="244"/>
      <c r="B155" s="204"/>
      <c r="C155" s="795"/>
      <c r="D155" s="807"/>
      <c r="E155" s="201"/>
      <c r="F155" s="201"/>
      <c r="G155" s="202"/>
      <c r="H155" s="203"/>
      <c r="I155" s="202"/>
      <c r="J155" s="304"/>
      <c r="K155" s="202"/>
      <c r="L155" s="337"/>
    </row>
    <row r="156" spans="1:12" s="62" customFormat="1" x14ac:dyDescent="0.55000000000000004">
      <c r="A156" s="244"/>
      <c r="B156" s="204"/>
      <c r="C156" s="795"/>
      <c r="D156" s="808"/>
      <c r="E156" s="201"/>
      <c r="F156" s="201"/>
      <c r="G156" s="202"/>
      <c r="H156" s="203"/>
      <c r="I156" s="202"/>
      <c r="J156" s="304"/>
      <c r="K156" s="202"/>
      <c r="L156" s="337"/>
    </row>
    <row r="157" spans="1:12" s="62" customFormat="1" ht="21.75" customHeight="1" x14ac:dyDescent="0.55000000000000004">
      <c r="A157" s="244"/>
      <c r="B157" s="204">
        <v>3</v>
      </c>
      <c r="C157" s="746" t="s">
        <v>239</v>
      </c>
      <c r="D157" s="796">
        <v>3096600</v>
      </c>
      <c r="E157" s="736" t="s">
        <v>7</v>
      </c>
      <c r="F157" s="736"/>
      <c r="G157" s="306"/>
      <c r="H157" s="307"/>
      <c r="I157" s="306"/>
      <c r="J157" s="308">
        <f>+D157-I157</f>
        <v>3096600</v>
      </c>
      <c r="K157" s="306"/>
      <c r="L157" s="334"/>
    </row>
    <row r="158" spans="1:12" s="62" customFormat="1" x14ac:dyDescent="0.55000000000000004">
      <c r="A158" s="244"/>
      <c r="B158" s="204"/>
      <c r="C158" s="746"/>
      <c r="D158" s="796"/>
      <c r="E158" s="200"/>
      <c r="F158" s="244"/>
      <c r="G158" s="202"/>
      <c r="H158" s="343"/>
      <c r="I158" s="202"/>
      <c r="J158" s="244"/>
      <c r="K158" s="202"/>
      <c r="L158" s="337"/>
    </row>
    <row r="159" spans="1:12" s="62" customFormat="1" x14ac:dyDescent="0.55000000000000004">
      <c r="A159" s="244"/>
      <c r="B159" s="204"/>
      <c r="C159" s="746"/>
      <c r="D159" s="796"/>
      <c r="E159" s="200"/>
      <c r="F159" s="244"/>
      <c r="G159" s="202"/>
      <c r="H159" s="343"/>
      <c r="I159" s="202"/>
      <c r="J159" s="244"/>
      <c r="K159" s="202"/>
      <c r="L159" s="337"/>
    </row>
    <row r="160" spans="1:12" s="62" customFormat="1" x14ac:dyDescent="0.55000000000000004">
      <c r="A160" s="244"/>
      <c r="B160" s="204">
        <v>4</v>
      </c>
      <c r="C160" s="795" t="s">
        <v>240</v>
      </c>
      <c r="D160" s="809">
        <v>2500000</v>
      </c>
      <c r="E160" s="736" t="s">
        <v>7</v>
      </c>
      <c r="F160" s="736"/>
      <c r="G160" s="306"/>
      <c r="H160" s="307"/>
      <c r="I160" s="306"/>
      <c r="J160" s="308">
        <f>+D160-I160</f>
        <v>2500000</v>
      </c>
      <c r="K160" s="306"/>
      <c r="L160" s="334"/>
    </row>
    <row r="161" spans="1:12" s="62" customFormat="1" x14ac:dyDescent="0.55000000000000004">
      <c r="A161" s="244"/>
      <c r="B161" s="204"/>
      <c r="C161" s="795"/>
      <c r="D161" s="810"/>
      <c r="E161" s="200"/>
      <c r="F161" s="244"/>
      <c r="G161" s="341"/>
      <c r="H161" s="343"/>
      <c r="I161" s="202"/>
      <c r="J161" s="244"/>
      <c r="K161" s="202"/>
      <c r="L161" s="337"/>
    </row>
    <row r="162" spans="1:12" s="62" customFormat="1" ht="96" x14ac:dyDescent="0.55000000000000004">
      <c r="A162" s="351"/>
      <c r="B162" s="352">
        <v>5</v>
      </c>
      <c r="C162" s="353" t="s">
        <v>244</v>
      </c>
      <c r="D162" s="354">
        <v>3557600</v>
      </c>
      <c r="E162" s="736" t="s">
        <v>7</v>
      </c>
      <c r="F162" s="736"/>
      <c r="G162" s="306"/>
      <c r="H162" s="307"/>
      <c r="I162" s="306"/>
      <c r="J162" s="308">
        <f>+D162-I162</f>
        <v>3557600</v>
      </c>
      <c r="K162" s="306"/>
      <c r="L162" s="334"/>
    </row>
    <row r="163" spans="1:12" s="62" customFormat="1" x14ac:dyDescent="0.55000000000000004">
      <c r="A163" s="351"/>
      <c r="B163" s="352"/>
      <c r="C163" s="353"/>
      <c r="D163" s="354"/>
      <c r="E163" s="61"/>
      <c r="F163" s="53"/>
      <c r="G163" s="355"/>
      <c r="H163" s="356"/>
      <c r="I163" s="54"/>
      <c r="J163" s="53"/>
      <c r="K163" s="54"/>
      <c r="L163" s="357"/>
    </row>
    <row r="164" spans="1:12" ht="24.75" thickBot="1" x14ac:dyDescent="0.6">
      <c r="A164" s="696" t="s">
        <v>241</v>
      </c>
      <c r="B164" s="697"/>
      <c r="C164" s="698"/>
      <c r="D164" s="327">
        <f>+D160+D157+D153+D149</f>
        <v>10146600</v>
      </c>
      <c r="E164" s="328"/>
      <c r="F164" s="329"/>
      <c r="G164" s="330"/>
      <c r="H164" s="331"/>
      <c r="I164" s="330"/>
      <c r="J164" s="332">
        <f>B164-G164</f>
        <v>0</v>
      </c>
      <c r="K164" s="330"/>
      <c r="L164" s="333"/>
    </row>
    <row r="165" spans="1:12" ht="28.5" thickBot="1" x14ac:dyDescent="0.7">
      <c r="A165" s="682" t="s">
        <v>20</v>
      </c>
      <c r="B165" s="683"/>
      <c r="C165" s="683"/>
      <c r="D165" s="683"/>
      <c r="E165" s="683"/>
      <c r="F165" s="683"/>
      <c r="G165" s="683"/>
      <c r="H165" s="683"/>
      <c r="I165" s="683"/>
      <c r="J165" s="683"/>
      <c r="K165" s="683"/>
      <c r="L165" s="684"/>
    </row>
    <row r="166" spans="1:12" ht="96.75" thickBot="1" x14ac:dyDescent="0.6">
      <c r="A166" s="695"/>
      <c r="B166" s="12">
        <v>1</v>
      </c>
      <c r="C166" s="347" t="s">
        <v>245</v>
      </c>
      <c r="D166" s="6">
        <v>10000000</v>
      </c>
      <c r="E166" s="680" t="s">
        <v>7</v>
      </c>
      <c r="F166" s="680"/>
      <c r="G166" s="45"/>
      <c r="H166" s="159"/>
      <c r="I166" s="45">
        <f>SUM(I167:I169)</f>
        <v>0</v>
      </c>
      <c r="J166" s="9">
        <f>+D166-I166</f>
        <v>10000000</v>
      </c>
      <c r="K166" s="45"/>
      <c r="L166" s="35"/>
    </row>
    <row r="167" spans="1:12" x14ac:dyDescent="0.55000000000000004">
      <c r="A167" s="694"/>
      <c r="B167" s="12"/>
      <c r="C167" s="5"/>
      <c r="D167" s="6"/>
      <c r="E167" s="61"/>
      <c r="F167" s="53"/>
      <c r="G167" s="181"/>
      <c r="H167" s="87"/>
      <c r="I167" s="54"/>
      <c r="J167" s="55"/>
      <c r="K167" s="54"/>
      <c r="L167" s="56"/>
    </row>
    <row r="168" spans="1:12" x14ac:dyDescent="0.55000000000000004">
      <c r="A168" s="694"/>
      <c r="B168" s="12"/>
      <c r="C168" s="5"/>
      <c r="D168" s="6"/>
      <c r="E168" s="61"/>
      <c r="F168" s="53"/>
      <c r="G168" s="186"/>
      <c r="H168" s="87"/>
      <c r="I168" s="54"/>
      <c r="J168" s="5"/>
      <c r="K168" s="54"/>
      <c r="L168" s="36"/>
    </row>
    <row r="169" spans="1:12" x14ac:dyDescent="0.55000000000000004">
      <c r="A169" s="694"/>
      <c r="B169" s="12"/>
      <c r="C169" s="5"/>
      <c r="D169" s="6"/>
      <c r="E169" s="61"/>
      <c r="F169" s="53"/>
      <c r="G169" s="98"/>
      <c r="H169" s="87"/>
      <c r="I169" s="54"/>
      <c r="J169" s="5"/>
      <c r="K169" s="54"/>
      <c r="L169" s="36"/>
    </row>
    <row r="170" spans="1:12" ht="24.75" thickBot="1" x14ac:dyDescent="0.6">
      <c r="A170" s="696" t="s">
        <v>44</v>
      </c>
      <c r="B170" s="697"/>
      <c r="C170" s="698"/>
      <c r="D170" s="266">
        <f>SUM(D166:D169)</f>
        <v>10000000</v>
      </c>
      <c r="E170" s="267"/>
      <c r="F170" s="268"/>
      <c r="G170" s="269"/>
      <c r="H170" s="270"/>
      <c r="I170" s="269"/>
      <c r="J170" s="271">
        <f>B170-G170</f>
        <v>0</v>
      </c>
      <c r="K170" s="269"/>
      <c r="L170" s="272"/>
    </row>
    <row r="171" spans="1:12" x14ac:dyDescent="0.55000000000000004">
      <c r="A171" s="117" t="s">
        <v>1</v>
      </c>
      <c r="B171" s="117" t="s">
        <v>11</v>
      </c>
      <c r="C171" s="692" t="s">
        <v>9</v>
      </c>
      <c r="D171" s="731" t="s">
        <v>3</v>
      </c>
      <c r="E171" s="690" t="s">
        <v>4</v>
      </c>
      <c r="F171" s="692" t="s">
        <v>5</v>
      </c>
      <c r="G171" s="699" t="s">
        <v>17</v>
      </c>
      <c r="H171" s="157"/>
      <c r="I171" s="699" t="s">
        <v>6</v>
      </c>
      <c r="J171" s="692" t="s">
        <v>7</v>
      </c>
      <c r="K171" s="153"/>
      <c r="L171" s="131"/>
    </row>
    <row r="172" spans="1:12" ht="24.75" thickBot="1" x14ac:dyDescent="0.6">
      <c r="A172" s="116" t="s">
        <v>2</v>
      </c>
      <c r="B172" s="58" t="s">
        <v>12</v>
      </c>
      <c r="C172" s="693"/>
      <c r="D172" s="732"/>
      <c r="E172" s="691"/>
      <c r="F172" s="693"/>
      <c r="G172" s="700"/>
      <c r="H172" s="158"/>
      <c r="I172" s="700"/>
      <c r="J172" s="693"/>
      <c r="K172" s="154"/>
      <c r="L172" s="36"/>
    </row>
    <row r="173" spans="1:12" ht="28.5" thickBot="1" x14ac:dyDescent="0.7">
      <c r="A173" s="682" t="s">
        <v>21</v>
      </c>
      <c r="B173" s="683"/>
      <c r="C173" s="683"/>
      <c r="D173" s="683"/>
      <c r="E173" s="683"/>
      <c r="F173" s="683"/>
      <c r="G173" s="683"/>
      <c r="H173" s="683"/>
      <c r="I173" s="683"/>
      <c r="J173" s="683"/>
      <c r="K173" s="683"/>
      <c r="L173" s="684"/>
    </row>
    <row r="174" spans="1:12" ht="96.75" thickBot="1" x14ac:dyDescent="0.6">
      <c r="A174" s="695"/>
      <c r="B174" s="12">
        <v>1</v>
      </c>
      <c r="C174" s="347" t="s">
        <v>246</v>
      </c>
      <c r="D174" s="6">
        <v>1400000</v>
      </c>
      <c r="E174" s="680" t="s">
        <v>7</v>
      </c>
      <c r="F174" s="680"/>
      <c r="G174" s="45"/>
      <c r="H174" s="159"/>
      <c r="I174" s="45">
        <f>SUM(I175:I176)</f>
        <v>0</v>
      </c>
      <c r="J174" s="9">
        <f>+D174-I174</f>
        <v>1400000</v>
      </c>
      <c r="K174" s="45"/>
      <c r="L174" s="35"/>
    </row>
    <row r="175" spans="1:12" ht="24.75" thickBot="1" x14ac:dyDescent="0.6">
      <c r="A175" s="694"/>
      <c r="B175" s="12"/>
      <c r="C175" s="5"/>
      <c r="D175" s="6"/>
      <c r="E175" s="61"/>
      <c r="F175" s="53"/>
      <c r="G175" s="82"/>
      <c r="H175" s="82"/>
      <c r="I175" s="54"/>
      <c r="J175" s="55"/>
      <c r="K175" s="54"/>
      <c r="L175" s="36"/>
    </row>
    <row r="176" spans="1:12" s="250" customFormat="1" ht="72.75" thickBot="1" x14ac:dyDescent="0.6">
      <c r="A176" s="694"/>
      <c r="B176" s="248">
        <v>2</v>
      </c>
      <c r="C176" s="362" t="s">
        <v>247</v>
      </c>
      <c r="D176" s="363">
        <v>4100000</v>
      </c>
      <c r="E176" s="747" t="s">
        <v>7</v>
      </c>
      <c r="F176" s="747"/>
      <c r="G176" s="364"/>
      <c r="H176" s="365"/>
      <c r="I176" s="364">
        <f>SUM(I177:I179)</f>
        <v>0</v>
      </c>
      <c r="J176" s="366">
        <f>+D176-I176</f>
        <v>4100000</v>
      </c>
      <c r="K176" s="364"/>
      <c r="L176" s="367"/>
    </row>
    <row r="177" spans="1:12" s="250" customFormat="1" ht="24.75" thickBot="1" x14ac:dyDescent="0.6">
      <c r="A177" s="368"/>
      <c r="B177" s="369"/>
      <c r="C177" s="370"/>
      <c r="D177" s="363"/>
      <c r="E177" s="371"/>
      <c r="F177" s="249"/>
      <c r="G177" s="372"/>
      <c r="H177" s="373"/>
      <c r="I177" s="90"/>
      <c r="J177" s="249"/>
      <c r="K177" s="90"/>
      <c r="L177" s="374"/>
    </row>
    <row r="178" spans="1:12" ht="24.75" thickBot="1" x14ac:dyDescent="0.6">
      <c r="A178" s="728" t="s">
        <v>45</v>
      </c>
      <c r="B178" s="729"/>
      <c r="C178" s="730"/>
      <c r="D178" s="26">
        <f>SUM(D174:D176)</f>
        <v>5500000</v>
      </c>
      <c r="E178" s="65"/>
      <c r="F178" s="20"/>
      <c r="G178" s="48"/>
      <c r="H178" s="169"/>
      <c r="I178" s="48"/>
      <c r="J178" s="24">
        <f>B178-G178</f>
        <v>0</v>
      </c>
      <c r="K178" s="48"/>
      <c r="L178" s="39"/>
    </row>
    <row r="179" spans="1:12" x14ac:dyDescent="0.55000000000000004">
      <c r="A179" s="117" t="s">
        <v>1</v>
      </c>
      <c r="B179" s="117" t="s">
        <v>11</v>
      </c>
      <c r="C179" s="692" t="s">
        <v>9</v>
      </c>
      <c r="D179" s="731" t="s">
        <v>3</v>
      </c>
      <c r="E179" s="690" t="s">
        <v>4</v>
      </c>
      <c r="F179" s="692" t="s">
        <v>5</v>
      </c>
      <c r="G179" s="699" t="s">
        <v>17</v>
      </c>
      <c r="H179" s="157"/>
      <c r="I179" s="699" t="s">
        <v>6</v>
      </c>
      <c r="J179" s="692" t="s">
        <v>7</v>
      </c>
      <c r="K179" s="153"/>
      <c r="L179" s="131"/>
    </row>
    <row r="180" spans="1:12" ht="24.75" thickBot="1" x14ac:dyDescent="0.6">
      <c r="A180" s="116" t="s">
        <v>2</v>
      </c>
      <c r="B180" s="58" t="s">
        <v>12</v>
      </c>
      <c r="C180" s="693"/>
      <c r="D180" s="732"/>
      <c r="E180" s="691"/>
      <c r="F180" s="693"/>
      <c r="G180" s="700"/>
      <c r="H180" s="158"/>
      <c r="I180" s="700"/>
      <c r="J180" s="693"/>
      <c r="K180" s="154"/>
      <c r="L180" s="36"/>
    </row>
    <row r="181" spans="1:12" ht="28.5" thickBot="1" x14ac:dyDescent="0.7">
      <c r="A181" s="682" t="s">
        <v>22</v>
      </c>
      <c r="B181" s="683"/>
      <c r="C181" s="683"/>
      <c r="D181" s="683"/>
      <c r="E181" s="683"/>
      <c r="F181" s="683"/>
      <c r="G181" s="683"/>
      <c r="H181" s="683"/>
      <c r="I181" s="683"/>
      <c r="J181" s="683"/>
      <c r="K181" s="683"/>
      <c r="L181" s="684"/>
    </row>
    <row r="182" spans="1:12" ht="96.75" thickBot="1" x14ac:dyDescent="0.6">
      <c r="A182" s="695"/>
      <c r="B182" s="12">
        <v>1</v>
      </c>
      <c r="C182" s="243" t="s">
        <v>248</v>
      </c>
      <c r="D182" s="6">
        <v>17500000</v>
      </c>
      <c r="E182" s="680" t="s">
        <v>7</v>
      </c>
      <c r="F182" s="680"/>
      <c r="G182" s="45"/>
      <c r="H182" s="159"/>
      <c r="I182" s="45">
        <f>SUM(I183:I184)</f>
        <v>0</v>
      </c>
      <c r="J182" s="9">
        <f>+D182-I182</f>
        <v>17500000</v>
      </c>
      <c r="K182" s="45"/>
      <c r="L182" s="35"/>
    </row>
    <row r="183" spans="1:12" x14ac:dyDescent="0.55000000000000004">
      <c r="A183" s="694"/>
      <c r="B183" s="12"/>
      <c r="C183" s="5"/>
      <c r="D183" s="6"/>
      <c r="E183" s="61"/>
      <c r="F183" s="53"/>
      <c r="G183" s="82"/>
      <c r="H183" s="83"/>
      <c r="I183" s="54"/>
      <c r="J183" s="72"/>
      <c r="K183" s="54"/>
      <c r="L183" s="56"/>
    </row>
    <row r="184" spans="1:12" ht="24.75" thickBot="1" x14ac:dyDescent="0.6">
      <c r="A184" s="694"/>
      <c r="B184" s="12"/>
      <c r="C184" s="5"/>
      <c r="D184" s="6"/>
      <c r="E184" s="63"/>
      <c r="F184" s="5"/>
      <c r="G184" s="73"/>
      <c r="H184" s="75"/>
      <c r="I184" s="46"/>
      <c r="J184" s="5"/>
      <c r="K184" s="46"/>
      <c r="L184" s="36"/>
    </row>
    <row r="185" spans="1:12" ht="24.75" thickBot="1" x14ac:dyDescent="0.6">
      <c r="A185" s="703" t="s">
        <v>46</v>
      </c>
      <c r="B185" s="704"/>
      <c r="C185" s="705"/>
      <c r="D185" s="23"/>
      <c r="E185" s="66"/>
      <c r="F185" s="25"/>
      <c r="G185" s="49"/>
      <c r="H185" s="170"/>
      <c r="I185" s="49"/>
      <c r="J185" s="21">
        <f>B185-G185</f>
        <v>0</v>
      </c>
      <c r="K185" s="49"/>
      <c r="L185" s="40"/>
    </row>
    <row r="186" spans="1:12" x14ac:dyDescent="0.55000000000000004">
      <c r="A186" s="117" t="s">
        <v>1</v>
      </c>
      <c r="B186" s="117" t="s">
        <v>11</v>
      </c>
      <c r="C186" s="692" t="s">
        <v>9</v>
      </c>
      <c r="D186" s="731" t="s">
        <v>3</v>
      </c>
      <c r="E186" s="690" t="s">
        <v>4</v>
      </c>
      <c r="F186" s="692" t="s">
        <v>5</v>
      </c>
      <c r="G186" s="699" t="s">
        <v>17</v>
      </c>
      <c r="H186" s="157"/>
      <c r="I186" s="699" t="s">
        <v>6</v>
      </c>
      <c r="J186" s="692" t="s">
        <v>7</v>
      </c>
      <c r="K186" s="153"/>
      <c r="L186" s="131"/>
    </row>
    <row r="187" spans="1:12" ht="24.75" thickBot="1" x14ac:dyDescent="0.6">
      <c r="A187" s="116" t="s">
        <v>2</v>
      </c>
      <c r="B187" s="58" t="s">
        <v>12</v>
      </c>
      <c r="C187" s="693"/>
      <c r="D187" s="732"/>
      <c r="E187" s="691"/>
      <c r="F187" s="693"/>
      <c r="G187" s="700"/>
      <c r="H187" s="158"/>
      <c r="I187" s="700"/>
      <c r="J187" s="693"/>
      <c r="K187" s="154"/>
      <c r="L187" s="36"/>
    </row>
    <row r="188" spans="1:12" ht="28.5" thickBot="1" x14ac:dyDescent="0.7">
      <c r="A188" s="682" t="s">
        <v>23</v>
      </c>
      <c r="B188" s="683"/>
      <c r="C188" s="683"/>
      <c r="D188" s="683"/>
      <c r="E188" s="683"/>
      <c r="F188" s="683"/>
      <c r="G188" s="683"/>
      <c r="H188" s="683"/>
      <c r="I188" s="683"/>
      <c r="J188" s="683"/>
      <c r="K188" s="683"/>
      <c r="L188" s="684"/>
    </row>
    <row r="189" spans="1:12" ht="72.75" thickBot="1" x14ac:dyDescent="0.6">
      <c r="A189" s="701"/>
      <c r="B189" s="12">
        <v>1</v>
      </c>
      <c r="C189" s="243" t="s">
        <v>249</v>
      </c>
      <c r="D189" s="6">
        <v>800000</v>
      </c>
      <c r="E189" s="721" t="s">
        <v>7</v>
      </c>
      <c r="F189" s="722"/>
      <c r="G189" s="45"/>
      <c r="H189" s="159"/>
      <c r="I189" s="45">
        <f>SUM(I191:I195)</f>
        <v>0</v>
      </c>
      <c r="J189" s="9">
        <f>+D189-I189</f>
        <v>800000</v>
      </c>
      <c r="K189" s="45"/>
      <c r="L189" s="35"/>
    </row>
    <row r="190" spans="1:12" ht="24.75" thickBot="1" x14ac:dyDescent="0.6">
      <c r="A190" s="702"/>
      <c r="B190" s="12"/>
      <c r="C190" s="243"/>
      <c r="D190" s="6"/>
      <c r="E190" s="375"/>
      <c r="F190" s="376"/>
      <c r="G190" s="195"/>
      <c r="H190" s="377"/>
      <c r="I190" s="195"/>
      <c r="J190" s="378"/>
      <c r="K190" s="195"/>
      <c r="L190" s="196"/>
    </row>
    <row r="191" spans="1:12" ht="96.75" thickBot="1" x14ac:dyDescent="0.6">
      <c r="A191" s="702"/>
      <c r="B191" s="12"/>
      <c r="C191" s="243" t="s">
        <v>250</v>
      </c>
      <c r="D191" s="6">
        <v>4475900</v>
      </c>
      <c r="E191" s="721" t="s">
        <v>7</v>
      </c>
      <c r="F191" s="722"/>
      <c r="G191" s="45"/>
      <c r="H191" s="159"/>
      <c r="I191" s="45">
        <f>SUM(I193:I197)</f>
        <v>0</v>
      </c>
      <c r="J191" s="9">
        <f>+D191-I191</f>
        <v>4475900</v>
      </c>
      <c r="K191" s="45"/>
      <c r="L191" s="35"/>
    </row>
    <row r="192" spans="1:12" ht="24.75" thickBot="1" x14ac:dyDescent="0.6">
      <c r="A192" s="702"/>
      <c r="B192" s="12"/>
      <c r="C192" s="243"/>
      <c r="D192" s="6"/>
      <c r="E192" s="61"/>
      <c r="F192" s="53"/>
      <c r="G192" s="172"/>
      <c r="H192" s="83"/>
      <c r="I192" s="91"/>
      <c r="J192" s="72"/>
      <c r="K192" s="54"/>
      <c r="L192" s="56"/>
    </row>
    <row r="193" spans="1:12" ht="72.75" thickBot="1" x14ac:dyDescent="0.6">
      <c r="A193" s="702"/>
      <c r="B193" s="12"/>
      <c r="C193" s="243" t="s">
        <v>251</v>
      </c>
      <c r="D193" s="6">
        <v>2454000</v>
      </c>
      <c r="E193" s="721" t="s">
        <v>7</v>
      </c>
      <c r="F193" s="722"/>
      <c r="G193" s="45"/>
      <c r="H193" s="159"/>
      <c r="I193" s="45">
        <f>SUM(I195:I199)</f>
        <v>0</v>
      </c>
      <c r="J193" s="9">
        <f>+D193-I193</f>
        <v>2454000</v>
      </c>
      <c r="K193" s="45"/>
      <c r="L193" s="35"/>
    </row>
    <row r="194" spans="1:12" ht="24.75" thickBot="1" x14ac:dyDescent="0.6">
      <c r="A194" s="702"/>
      <c r="B194" s="12"/>
      <c r="C194" s="243"/>
      <c r="D194" s="6"/>
      <c r="E194" s="63"/>
      <c r="F194" s="5"/>
      <c r="G194" s="85"/>
      <c r="H194" s="75"/>
      <c r="I194" s="46"/>
      <c r="J194" s="5"/>
      <c r="K194" s="46"/>
      <c r="L194" s="36"/>
    </row>
    <row r="195" spans="1:12" ht="144.75" thickBot="1" x14ac:dyDescent="0.6">
      <c r="A195" s="702"/>
      <c r="B195" s="12"/>
      <c r="C195" s="243" t="s">
        <v>252</v>
      </c>
      <c r="D195" s="6">
        <v>2430400</v>
      </c>
      <c r="E195" s="721" t="s">
        <v>7</v>
      </c>
      <c r="F195" s="722"/>
      <c r="G195" s="45"/>
      <c r="H195" s="159"/>
      <c r="I195" s="45"/>
      <c r="J195" s="9">
        <f>+D195-I195</f>
        <v>2430400</v>
      </c>
      <c r="K195" s="45"/>
      <c r="L195" s="35"/>
    </row>
    <row r="196" spans="1:12" ht="24.75" thickBot="1" x14ac:dyDescent="0.6">
      <c r="A196" s="379"/>
      <c r="B196" s="27"/>
      <c r="C196" s="256"/>
      <c r="D196" s="6"/>
      <c r="E196" s="63"/>
      <c r="F196" s="5"/>
      <c r="G196" s="187"/>
      <c r="H196" s="74"/>
      <c r="I196" s="46"/>
      <c r="J196" s="5"/>
      <c r="K196" s="46"/>
      <c r="L196" s="178"/>
    </row>
    <row r="197" spans="1:12" ht="24.75" thickBot="1" x14ac:dyDescent="0.6">
      <c r="A197" s="728" t="s">
        <v>47</v>
      </c>
      <c r="B197" s="729"/>
      <c r="C197" s="730"/>
      <c r="D197" s="26">
        <f>SUM(D189:D195)</f>
        <v>10160300</v>
      </c>
      <c r="E197" s="65"/>
      <c r="F197" s="20"/>
      <c r="G197" s="48"/>
      <c r="H197" s="169"/>
      <c r="I197" s="48"/>
      <c r="J197" s="24">
        <f>B197-G197</f>
        <v>0</v>
      </c>
      <c r="K197" s="48"/>
      <c r="L197" s="39"/>
    </row>
    <row r="198" spans="1:12" x14ac:dyDescent="0.55000000000000004">
      <c r="A198" s="117" t="s">
        <v>1</v>
      </c>
      <c r="B198" s="117" t="s">
        <v>11</v>
      </c>
      <c r="C198" s="692" t="s">
        <v>9</v>
      </c>
      <c r="D198" s="731" t="s">
        <v>3</v>
      </c>
      <c r="E198" s="690" t="s">
        <v>4</v>
      </c>
      <c r="F198" s="692" t="s">
        <v>5</v>
      </c>
      <c r="G198" s="699" t="s">
        <v>17</v>
      </c>
      <c r="H198" s="157"/>
      <c r="I198" s="699" t="s">
        <v>6</v>
      </c>
      <c r="J198" s="692" t="s">
        <v>7</v>
      </c>
      <c r="K198" s="153"/>
      <c r="L198" s="131"/>
    </row>
    <row r="199" spans="1:12" ht="24.75" thickBot="1" x14ac:dyDescent="0.6">
      <c r="A199" s="116" t="s">
        <v>2</v>
      </c>
      <c r="B199" s="58" t="s">
        <v>12</v>
      </c>
      <c r="C199" s="693"/>
      <c r="D199" s="732"/>
      <c r="E199" s="691"/>
      <c r="F199" s="693"/>
      <c r="G199" s="700"/>
      <c r="H199" s="158"/>
      <c r="I199" s="700"/>
      <c r="J199" s="693"/>
      <c r="K199" s="154"/>
      <c r="L199" s="36"/>
    </row>
    <row r="200" spans="1:12" ht="28.5" thickBot="1" x14ac:dyDescent="0.7">
      <c r="A200" s="682" t="s">
        <v>286</v>
      </c>
      <c r="B200" s="683"/>
      <c r="C200" s="683"/>
      <c r="D200" s="683"/>
      <c r="E200" s="683"/>
      <c r="F200" s="683"/>
      <c r="G200" s="683"/>
      <c r="H200" s="683"/>
      <c r="I200" s="683"/>
      <c r="J200" s="683"/>
      <c r="K200" s="683"/>
      <c r="L200" s="684"/>
    </row>
    <row r="201" spans="1:12" ht="48.75" thickBot="1" x14ac:dyDescent="0.6">
      <c r="A201" s="784"/>
      <c r="B201" s="12">
        <v>1</v>
      </c>
      <c r="C201" s="344" t="s">
        <v>278</v>
      </c>
      <c r="D201" s="6">
        <v>7500000</v>
      </c>
      <c r="E201" s="680" t="s">
        <v>7</v>
      </c>
      <c r="F201" s="680"/>
      <c r="G201" s="45"/>
      <c r="H201" s="159"/>
      <c r="I201" s="45">
        <f>SUM(I202:I203)</f>
        <v>0</v>
      </c>
      <c r="J201" s="9">
        <f>+D201-I201</f>
        <v>7500000</v>
      </c>
      <c r="K201" s="45"/>
      <c r="L201" s="35"/>
    </row>
    <row r="202" spans="1:12" x14ac:dyDescent="0.55000000000000004">
      <c r="A202" s="785"/>
      <c r="B202" s="12"/>
      <c r="C202" s="5"/>
      <c r="D202" s="6"/>
      <c r="E202" s="61"/>
      <c r="F202" s="53"/>
      <c r="G202" s="82"/>
      <c r="H202" s="82"/>
      <c r="I202" s="54"/>
      <c r="J202" s="55"/>
      <c r="K202" s="54"/>
      <c r="L202" s="56"/>
    </row>
    <row r="203" spans="1:12" s="62" customFormat="1" x14ac:dyDescent="0.55000000000000004">
      <c r="A203" s="785"/>
      <c r="B203" s="86"/>
      <c r="C203" s="53"/>
      <c r="D203" s="94"/>
      <c r="E203" s="61"/>
      <c r="F203" s="53"/>
      <c r="G203" s="83"/>
      <c r="H203" s="82"/>
      <c r="I203" s="54"/>
      <c r="J203" s="53"/>
      <c r="K203" s="54"/>
      <c r="L203" s="56"/>
    </row>
    <row r="204" spans="1:12" s="277" customFormat="1" ht="21" customHeight="1" x14ac:dyDescent="0.55000000000000004">
      <c r="A204" s="785"/>
      <c r="B204" s="387">
        <v>2</v>
      </c>
      <c r="C204" s="274" t="s">
        <v>279</v>
      </c>
      <c r="D204" s="275">
        <v>5000000</v>
      </c>
      <c r="E204" s="736" t="s">
        <v>7</v>
      </c>
      <c r="F204" s="736"/>
      <c r="G204" s="306"/>
      <c r="H204" s="307"/>
      <c r="I204" s="306">
        <f>SUM(I205)</f>
        <v>0</v>
      </c>
      <c r="J204" s="308">
        <f>+D204-I204</f>
        <v>5000000</v>
      </c>
      <c r="K204" s="306"/>
      <c r="L204" s="309"/>
    </row>
    <row r="205" spans="1:12" s="276" customFormat="1" ht="24.75" thickBot="1" x14ac:dyDescent="0.6">
      <c r="A205" s="278"/>
      <c r="B205" s="381"/>
      <c r="C205" s="382"/>
      <c r="D205" s="383"/>
      <c r="E205" s="61"/>
      <c r="F205" s="102"/>
      <c r="G205" s="380"/>
      <c r="H205" s="174"/>
      <c r="I205" s="54"/>
      <c r="J205" s="384"/>
      <c r="K205" s="385"/>
      <c r="L205" s="386"/>
    </row>
    <row r="206" spans="1:12" ht="24.75" thickBot="1" x14ac:dyDescent="0.6">
      <c r="A206" s="760" t="s">
        <v>280</v>
      </c>
      <c r="B206" s="761"/>
      <c r="C206" s="761"/>
      <c r="D206" s="28">
        <f>+D204+D201</f>
        <v>12500000</v>
      </c>
      <c r="E206" s="67"/>
      <c r="F206" s="29"/>
      <c r="G206" s="71"/>
      <c r="H206" s="171"/>
      <c r="I206" s="50"/>
      <c r="J206" s="30">
        <f>+D206-I206</f>
        <v>12500000</v>
      </c>
      <c r="K206" s="50"/>
      <c r="L206" s="41"/>
    </row>
    <row r="207" spans="1:12" ht="28.5" thickBot="1" x14ac:dyDescent="0.7">
      <c r="A207" s="682" t="s">
        <v>282</v>
      </c>
      <c r="B207" s="683"/>
      <c r="C207" s="683"/>
      <c r="D207" s="683"/>
      <c r="E207" s="683"/>
      <c r="F207" s="683"/>
      <c r="G207" s="683"/>
      <c r="H207" s="683"/>
      <c r="I207" s="683"/>
      <c r="J207" s="683"/>
      <c r="K207" s="683"/>
      <c r="L207" s="684"/>
    </row>
    <row r="208" spans="1:12" ht="96.75" thickBot="1" x14ac:dyDescent="0.6">
      <c r="A208" s="784"/>
      <c r="B208" s="12">
        <v>1</v>
      </c>
      <c r="C208" s="243" t="s">
        <v>281</v>
      </c>
      <c r="D208" s="6">
        <v>15000000</v>
      </c>
      <c r="E208" s="680" t="s">
        <v>7</v>
      </c>
      <c r="F208" s="680"/>
      <c r="G208" s="45"/>
      <c r="H208" s="159"/>
      <c r="I208" s="45">
        <f>SUM(I209:I210)</f>
        <v>0</v>
      </c>
      <c r="J208" s="9">
        <f>+D208-I208</f>
        <v>15000000</v>
      </c>
      <c r="K208" s="45"/>
      <c r="L208" s="35"/>
    </row>
    <row r="209" spans="1:12" x14ac:dyDescent="0.55000000000000004">
      <c r="A209" s="785"/>
      <c r="B209" s="12"/>
      <c r="C209" s="5"/>
      <c r="D209" s="6"/>
      <c r="E209" s="61"/>
      <c r="F209" s="53"/>
      <c r="G209" s="82"/>
      <c r="H209" s="82"/>
      <c r="I209" s="54"/>
      <c r="J209" s="55"/>
      <c r="K209" s="54"/>
      <c r="L209" s="56"/>
    </row>
    <row r="210" spans="1:12" s="62" customFormat="1" x14ac:dyDescent="0.55000000000000004">
      <c r="A210" s="785"/>
      <c r="B210" s="86"/>
      <c r="C210" s="53"/>
      <c r="D210" s="94"/>
      <c r="E210" s="61"/>
      <c r="F210" s="53"/>
      <c r="G210" s="83"/>
      <c r="H210" s="82"/>
      <c r="I210" s="54"/>
      <c r="J210" s="53"/>
      <c r="K210" s="54"/>
      <c r="L210" s="56"/>
    </row>
    <row r="211" spans="1:12" s="277" customFormat="1" ht="96" x14ac:dyDescent="0.55000000000000004">
      <c r="A211" s="785"/>
      <c r="B211" s="524">
        <v>2</v>
      </c>
      <c r="C211" s="525" t="s">
        <v>283</v>
      </c>
      <c r="D211" s="526">
        <v>14000000</v>
      </c>
      <c r="E211" s="803" t="s">
        <v>7</v>
      </c>
      <c r="F211" s="736"/>
      <c r="G211" s="306"/>
      <c r="H211" s="307"/>
      <c r="I211" s="306">
        <f>SUM(I212)</f>
        <v>0</v>
      </c>
      <c r="J211" s="308">
        <f>+D211-I211</f>
        <v>14000000</v>
      </c>
      <c r="K211" s="306"/>
      <c r="L211" s="309"/>
    </row>
    <row r="212" spans="1:12" s="276" customFormat="1" x14ac:dyDescent="0.55000000000000004">
      <c r="A212" s="517"/>
      <c r="B212" s="387"/>
      <c r="C212" s="274"/>
      <c r="D212" s="275"/>
      <c r="E212" s="200"/>
      <c r="F212" s="102"/>
      <c r="G212" s="380"/>
      <c r="H212" s="174"/>
      <c r="I212" s="54"/>
      <c r="J212" s="384"/>
      <c r="K212" s="385"/>
      <c r="L212" s="386"/>
    </row>
    <row r="213" spans="1:12" s="276" customFormat="1" ht="96" x14ac:dyDescent="0.55000000000000004">
      <c r="A213" s="517"/>
      <c r="B213" s="387">
        <v>3</v>
      </c>
      <c r="C213" s="274" t="s">
        <v>284</v>
      </c>
      <c r="D213" s="275">
        <v>14000000</v>
      </c>
      <c r="E213" s="736" t="s">
        <v>7</v>
      </c>
      <c r="F213" s="736"/>
      <c r="G213" s="306"/>
      <c r="H213" s="307"/>
      <c r="I213" s="306">
        <f>SUM(I214)</f>
        <v>0</v>
      </c>
      <c r="J213" s="308">
        <f>+D213-I213</f>
        <v>14000000</v>
      </c>
      <c r="K213" s="306"/>
      <c r="L213" s="309"/>
    </row>
    <row r="214" spans="1:12" s="276" customFormat="1" x14ac:dyDescent="0.55000000000000004">
      <c r="A214" s="517"/>
      <c r="B214" s="387"/>
      <c r="C214" s="274"/>
      <c r="D214" s="275"/>
      <c r="E214" s="200"/>
      <c r="F214" s="518"/>
      <c r="G214" s="519"/>
      <c r="H214" s="520"/>
      <c r="I214" s="202"/>
      <c r="J214" s="521"/>
      <c r="K214" s="522"/>
      <c r="L214" s="523"/>
    </row>
    <row r="215" spans="1:12" ht="24.75" thickBot="1" x14ac:dyDescent="0.6">
      <c r="A215" s="804" t="s">
        <v>285</v>
      </c>
      <c r="B215" s="805"/>
      <c r="C215" s="805"/>
      <c r="D215" s="509">
        <f>+D208+D211+D213</f>
        <v>43000000</v>
      </c>
      <c r="E215" s="510"/>
      <c r="F215" s="511"/>
      <c r="G215" s="512"/>
      <c r="H215" s="513"/>
      <c r="I215" s="514"/>
      <c r="J215" s="515">
        <f>+D215-I215</f>
        <v>43000000</v>
      </c>
      <c r="K215" s="514"/>
      <c r="L215" s="516"/>
    </row>
    <row r="216" spans="1:12" ht="28.5" thickBot="1" x14ac:dyDescent="0.7">
      <c r="A216" s="682" t="s">
        <v>24</v>
      </c>
      <c r="B216" s="683"/>
      <c r="C216" s="683"/>
      <c r="D216" s="683"/>
      <c r="E216" s="683"/>
      <c r="F216" s="683"/>
      <c r="G216" s="683"/>
      <c r="H216" s="683"/>
      <c r="I216" s="683"/>
      <c r="J216" s="683"/>
      <c r="K216" s="683"/>
      <c r="L216" s="684"/>
    </row>
    <row r="217" spans="1:12" ht="72.75" thickBot="1" x14ac:dyDescent="0.6">
      <c r="A217" s="784"/>
      <c r="B217" s="12">
        <v>1</v>
      </c>
      <c r="C217" s="243" t="s">
        <v>253</v>
      </c>
      <c r="D217" s="6">
        <v>9750000</v>
      </c>
      <c r="E217" s="680" t="s">
        <v>7</v>
      </c>
      <c r="F217" s="680"/>
      <c r="G217" s="45"/>
      <c r="H217" s="159"/>
      <c r="I217" s="45">
        <f>SUM(I218:I219)</f>
        <v>0</v>
      </c>
      <c r="J217" s="9">
        <f>+D217-I217</f>
        <v>9750000</v>
      </c>
      <c r="K217" s="45"/>
      <c r="L217" s="35"/>
    </row>
    <row r="218" spans="1:12" x14ac:dyDescent="0.55000000000000004">
      <c r="A218" s="785"/>
      <c r="B218" s="12"/>
      <c r="C218" s="5"/>
      <c r="D218" s="6"/>
      <c r="E218" s="61"/>
      <c r="F218" s="53"/>
      <c r="G218" s="82"/>
      <c r="H218" s="82"/>
      <c r="I218" s="54"/>
      <c r="J218" s="55"/>
      <c r="K218" s="54"/>
      <c r="L218" s="56"/>
    </row>
    <row r="219" spans="1:12" s="62" customFormat="1" x14ac:dyDescent="0.55000000000000004">
      <c r="A219" s="785"/>
      <c r="B219" s="86"/>
      <c r="C219" s="53"/>
      <c r="D219" s="94"/>
      <c r="E219" s="61"/>
      <c r="F219" s="53"/>
      <c r="G219" s="83"/>
      <c r="H219" s="82"/>
      <c r="I219" s="54"/>
      <c r="J219" s="53"/>
      <c r="K219" s="54"/>
      <c r="L219" s="56"/>
    </row>
    <row r="220" spans="1:12" s="277" customFormat="1" ht="72" x14ac:dyDescent="0.55000000000000004">
      <c r="A220" s="785"/>
      <c r="B220" s="387">
        <v>2</v>
      </c>
      <c r="C220" s="274" t="s">
        <v>254</v>
      </c>
      <c r="D220" s="275">
        <v>9500000</v>
      </c>
      <c r="E220" s="736" t="s">
        <v>7</v>
      </c>
      <c r="F220" s="736"/>
      <c r="G220" s="306"/>
      <c r="H220" s="307"/>
      <c r="I220" s="306">
        <f>SUM(I221)</f>
        <v>0</v>
      </c>
      <c r="J220" s="308">
        <f>+D220-I220</f>
        <v>9500000</v>
      </c>
      <c r="K220" s="306"/>
      <c r="L220" s="309"/>
    </row>
    <row r="221" spans="1:12" s="276" customFormat="1" ht="24.75" thickBot="1" x14ac:dyDescent="0.6">
      <c r="A221" s="278"/>
      <c r="B221" s="381"/>
      <c r="C221" s="382"/>
      <c r="D221" s="383"/>
      <c r="E221" s="61"/>
      <c r="F221" s="102"/>
      <c r="G221" s="380"/>
      <c r="H221" s="174"/>
      <c r="I221" s="54"/>
      <c r="J221" s="384"/>
      <c r="K221" s="385"/>
      <c r="L221" s="386"/>
    </row>
    <row r="222" spans="1:12" ht="24.75" thickBot="1" x14ac:dyDescent="0.6">
      <c r="A222" s="760" t="s">
        <v>48</v>
      </c>
      <c r="B222" s="761"/>
      <c r="C222" s="761"/>
      <c r="D222" s="28">
        <f>SUM(D217:D220)</f>
        <v>19250000</v>
      </c>
      <c r="E222" s="67"/>
      <c r="F222" s="29"/>
      <c r="G222" s="71"/>
      <c r="H222" s="171"/>
      <c r="I222" s="50"/>
      <c r="J222" s="30">
        <f>B222-G222</f>
        <v>0</v>
      </c>
      <c r="K222" s="50"/>
      <c r="L222" s="41"/>
    </row>
    <row r="223" spans="1:12" x14ac:dyDescent="0.55000000000000004">
      <c r="A223" s="123" t="s">
        <v>1</v>
      </c>
      <c r="B223" s="123" t="s">
        <v>11</v>
      </c>
      <c r="C223" s="692" t="s">
        <v>9</v>
      </c>
      <c r="D223" s="731" t="s">
        <v>3</v>
      </c>
      <c r="E223" s="690" t="s">
        <v>4</v>
      </c>
      <c r="F223" s="692" t="s">
        <v>5</v>
      </c>
      <c r="G223" s="699" t="s">
        <v>17</v>
      </c>
      <c r="H223" s="157"/>
      <c r="I223" s="699" t="s">
        <v>6</v>
      </c>
      <c r="J223" s="692" t="s">
        <v>7</v>
      </c>
      <c r="K223" s="153"/>
      <c r="L223" s="131"/>
    </row>
    <row r="224" spans="1:12" ht="24.75" thickBot="1" x14ac:dyDescent="0.6">
      <c r="A224" s="122" t="s">
        <v>2</v>
      </c>
      <c r="B224" s="58" t="s">
        <v>12</v>
      </c>
      <c r="C224" s="693"/>
      <c r="D224" s="732"/>
      <c r="E224" s="691"/>
      <c r="F224" s="693"/>
      <c r="G224" s="700"/>
      <c r="H224" s="158"/>
      <c r="I224" s="700"/>
      <c r="J224" s="693"/>
      <c r="K224" s="154"/>
      <c r="L224" s="36"/>
    </row>
    <row r="225" spans="1:13" ht="28.5" thickBot="1" x14ac:dyDescent="0.7">
      <c r="A225" s="682" t="s">
        <v>49</v>
      </c>
      <c r="B225" s="683"/>
      <c r="C225" s="683"/>
      <c r="D225" s="683"/>
      <c r="E225" s="683"/>
      <c r="F225" s="683"/>
      <c r="G225" s="683"/>
      <c r="H225" s="683"/>
      <c r="I225" s="683"/>
      <c r="J225" s="683"/>
      <c r="K225" s="683"/>
      <c r="L225" s="684"/>
    </row>
    <row r="226" spans="1:13" ht="24.75" thickBot="1" x14ac:dyDescent="0.6">
      <c r="A226" s="781"/>
      <c r="B226" s="12">
        <v>1</v>
      </c>
      <c r="C226" s="5" t="s">
        <v>255</v>
      </c>
      <c r="D226" s="6">
        <v>6100000</v>
      </c>
      <c r="E226" s="680" t="s">
        <v>7</v>
      </c>
      <c r="F226" s="680"/>
      <c r="G226" s="45"/>
      <c r="H226" s="159"/>
      <c r="I226" s="45">
        <f>+I227+I228+I229</f>
        <v>0</v>
      </c>
      <c r="J226" s="9">
        <f>+D226-I227</f>
        <v>6100000</v>
      </c>
      <c r="K226" s="45"/>
      <c r="L226" s="35"/>
    </row>
    <row r="227" spans="1:13" x14ac:dyDescent="0.55000000000000004">
      <c r="A227" s="782"/>
      <c r="B227" s="12"/>
      <c r="C227" s="5"/>
      <c r="D227" s="6"/>
      <c r="E227" s="192"/>
      <c r="F227" s="189"/>
      <c r="G227" s="255"/>
      <c r="H227" s="255"/>
      <c r="I227" s="188"/>
      <c r="J227" s="55"/>
      <c r="K227" s="54"/>
      <c r="L227" s="56"/>
      <c r="M227" s="62"/>
    </row>
    <row r="228" spans="1:13" x14ac:dyDescent="0.55000000000000004">
      <c r="A228" s="782"/>
      <c r="B228" s="12"/>
      <c r="C228" s="5"/>
      <c r="D228" s="6"/>
      <c r="E228" s="192"/>
      <c r="F228" s="189"/>
      <c r="G228" s="254"/>
      <c r="H228" s="255"/>
      <c r="I228" s="188"/>
      <c r="J228" s="5"/>
      <c r="K228" s="46"/>
      <c r="L228" s="36"/>
    </row>
    <row r="229" spans="1:13" x14ac:dyDescent="0.55000000000000004">
      <c r="A229" s="782"/>
      <c r="B229" s="12"/>
      <c r="C229" s="5"/>
      <c r="D229" s="6"/>
      <c r="E229" s="192"/>
      <c r="F229" s="189"/>
      <c r="G229" s="254"/>
      <c r="H229" s="255"/>
      <c r="I229" s="188"/>
      <c r="J229" s="5"/>
      <c r="K229" s="46"/>
      <c r="L229" s="36"/>
    </row>
    <row r="230" spans="1:13" ht="24.75" thickBot="1" x14ac:dyDescent="0.6">
      <c r="A230" s="782"/>
      <c r="B230" s="12"/>
      <c r="C230" s="5"/>
      <c r="D230" s="6"/>
      <c r="E230" s="63"/>
      <c r="F230" s="5"/>
      <c r="G230" s="77"/>
      <c r="H230" s="92"/>
      <c r="I230" s="46"/>
      <c r="J230" s="5"/>
      <c r="K230" s="46"/>
      <c r="L230" s="36"/>
    </row>
    <row r="231" spans="1:13" ht="24.75" thickBot="1" x14ac:dyDescent="0.6">
      <c r="A231" s="728" t="s">
        <v>50</v>
      </c>
      <c r="B231" s="729"/>
      <c r="C231" s="786"/>
      <c r="D231" s="31">
        <f>SUM(D226:D230)</f>
        <v>6100000</v>
      </c>
      <c r="E231" s="65"/>
      <c r="F231" s="20"/>
      <c r="G231" s="48"/>
      <c r="H231" s="169"/>
      <c r="I231" s="48"/>
      <c r="J231" s="24">
        <f>B231-G231</f>
        <v>0</v>
      </c>
      <c r="K231" s="48"/>
      <c r="L231" s="39"/>
    </row>
    <row r="232" spans="1:13" ht="28.5" thickBot="1" x14ac:dyDescent="0.7">
      <c r="A232" s="682" t="s">
        <v>107</v>
      </c>
      <c r="B232" s="683"/>
      <c r="C232" s="683"/>
      <c r="D232" s="683"/>
      <c r="E232" s="683"/>
      <c r="F232" s="683"/>
      <c r="G232" s="683"/>
      <c r="H232" s="683"/>
      <c r="I232" s="683"/>
      <c r="J232" s="683"/>
      <c r="K232" s="683"/>
      <c r="L232" s="684"/>
    </row>
    <row r="233" spans="1:13" ht="72.75" thickBot="1" x14ac:dyDescent="0.6">
      <c r="A233" s="133"/>
      <c r="B233" s="12">
        <v>1</v>
      </c>
      <c r="C233" s="243" t="s">
        <v>256</v>
      </c>
      <c r="D233" s="6">
        <f>+D235+D240+D246</f>
        <v>2109600</v>
      </c>
      <c r="E233" s="721" t="s">
        <v>7</v>
      </c>
      <c r="F233" s="722"/>
      <c r="G233" s="45"/>
      <c r="H233" s="159"/>
      <c r="I233" s="45">
        <f>+I235+I240+I246</f>
        <v>0</v>
      </c>
      <c r="J233" s="9">
        <f>+J235+J240+J246</f>
        <v>2109600</v>
      </c>
      <c r="K233" s="45"/>
      <c r="L233" s="35"/>
    </row>
    <row r="234" spans="1:13" ht="24.75" thickBot="1" x14ac:dyDescent="0.6">
      <c r="A234" s="134"/>
      <c r="B234" s="12"/>
      <c r="C234" s="5"/>
      <c r="D234" s="6"/>
      <c r="E234" s="61"/>
      <c r="F234" s="53"/>
      <c r="G234" s="87"/>
      <c r="H234" s="87"/>
      <c r="I234" s="54"/>
      <c r="J234" s="55"/>
      <c r="K234" s="54"/>
      <c r="L234" s="56"/>
    </row>
    <row r="235" spans="1:13" s="107" customFormat="1" ht="48.75" thickBot="1" x14ac:dyDescent="0.6">
      <c r="A235" s="134"/>
      <c r="B235" s="388"/>
      <c r="C235" s="389" t="s">
        <v>409</v>
      </c>
      <c r="D235" s="390">
        <v>9300</v>
      </c>
      <c r="E235" s="762" t="s">
        <v>7</v>
      </c>
      <c r="F235" s="763"/>
      <c r="G235" s="358"/>
      <c r="H235" s="359"/>
      <c r="I235" s="358">
        <f>+I236+I237+I238+I239</f>
        <v>0</v>
      </c>
      <c r="J235" s="360">
        <f>+D235-I235</f>
        <v>9300</v>
      </c>
      <c r="K235" s="358"/>
      <c r="L235" s="361"/>
    </row>
    <row r="236" spans="1:13" s="107" customFormat="1" x14ac:dyDescent="0.55000000000000004">
      <c r="A236" s="134"/>
      <c r="B236" s="388"/>
      <c r="C236" s="11" t="s">
        <v>107</v>
      </c>
      <c r="D236" s="390"/>
      <c r="E236" s="391"/>
      <c r="F236" s="95"/>
      <c r="G236" s="87"/>
      <c r="H236" s="87"/>
      <c r="I236" s="91"/>
      <c r="J236" s="96"/>
      <c r="K236" s="91"/>
      <c r="L236" s="97"/>
    </row>
    <row r="237" spans="1:13" s="107" customFormat="1" x14ac:dyDescent="0.55000000000000004">
      <c r="A237" s="134"/>
      <c r="B237" s="388"/>
      <c r="C237" s="11"/>
      <c r="D237" s="390"/>
      <c r="E237" s="391"/>
      <c r="F237" s="95"/>
      <c r="G237" s="87"/>
      <c r="H237" s="87"/>
      <c r="I237" s="91"/>
      <c r="J237" s="96"/>
      <c r="K237" s="91"/>
      <c r="L237" s="97"/>
    </row>
    <row r="238" spans="1:13" s="107" customFormat="1" x14ac:dyDescent="0.55000000000000004">
      <c r="A238" s="134"/>
      <c r="B238" s="388"/>
      <c r="C238" s="11"/>
      <c r="D238" s="390"/>
      <c r="E238" s="392"/>
      <c r="F238" s="393"/>
      <c r="G238" s="87"/>
      <c r="H238" s="87"/>
      <c r="I238" s="91"/>
      <c r="J238" s="96"/>
      <c r="K238" s="91"/>
      <c r="L238" s="97"/>
    </row>
    <row r="239" spans="1:13" s="107" customFormat="1" ht="24.75" thickBot="1" x14ac:dyDescent="0.6">
      <c r="A239" s="134"/>
      <c r="B239" s="388"/>
      <c r="C239" s="11"/>
      <c r="D239" s="390"/>
      <c r="E239" s="392"/>
      <c r="F239" s="393"/>
      <c r="G239" s="87"/>
      <c r="H239" s="87"/>
      <c r="I239" s="91"/>
      <c r="J239" s="96"/>
      <c r="K239" s="91"/>
      <c r="L239" s="97"/>
    </row>
    <row r="240" spans="1:13" s="107" customFormat="1" ht="81.75" thickBot="1" x14ac:dyDescent="0.6">
      <c r="A240" s="134"/>
      <c r="B240" s="388"/>
      <c r="C240" s="624" t="s">
        <v>410</v>
      </c>
      <c r="D240" s="390">
        <v>1479000</v>
      </c>
      <c r="E240" s="762" t="s">
        <v>7</v>
      </c>
      <c r="F240" s="763"/>
      <c r="G240" s="358"/>
      <c r="H240" s="359"/>
      <c r="I240" s="358">
        <f>+I241+I242+I243+I244</f>
        <v>0</v>
      </c>
      <c r="J240" s="360">
        <f>+D240-I240</f>
        <v>1479000</v>
      </c>
      <c r="K240" s="358"/>
      <c r="L240" s="361"/>
    </row>
    <row r="241" spans="1:12" s="107" customFormat="1" x14ac:dyDescent="0.55000000000000004">
      <c r="A241" s="134"/>
      <c r="B241" s="388"/>
      <c r="C241" s="11" t="s">
        <v>411</v>
      </c>
      <c r="D241" s="390"/>
      <c r="E241" s="625"/>
      <c r="F241" s="626"/>
      <c r="G241" s="627"/>
      <c r="H241" s="628"/>
      <c r="I241" s="627"/>
      <c r="J241" s="629"/>
      <c r="K241" s="91"/>
      <c r="L241" s="97"/>
    </row>
    <row r="242" spans="1:12" s="107" customFormat="1" x14ac:dyDescent="0.55000000000000004">
      <c r="A242" s="134"/>
      <c r="B242" s="388"/>
      <c r="C242" s="11"/>
      <c r="D242" s="390"/>
      <c r="E242" s="625"/>
      <c r="F242" s="630"/>
      <c r="G242" s="627"/>
      <c r="H242" s="628"/>
      <c r="I242" s="627"/>
      <c r="J242" s="629"/>
      <c r="K242" s="91"/>
      <c r="L242" s="97"/>
    </row>
    <row r="243" spans="1:12" s="107" customFormat="1" x14ac:dyDescent="0.55000000000000004">
      <c r="A243" s="134"/>
      <c r="B243" s="388"/>
      <c r="C243" s="11"/>
      <c r="D243" s="390"/>
      <c r="E243" s="625"/>
      <c r="F243" s="630"/>
      <c r="G243" s="627"/>
      <c r="H243" s="628"/>
      <c r="I243" s="627"/>
      <c r="J243" s="629"/>
      <c r="K243" s="91"/>
      <c r="L243" s="97"/>
    </row>
    <row r="244" spans="1:12" s="107" customFormat="1" x14ac:dyDescent="0.55000000000000004">
      <c r="A244" s="134"/>
      <c r="B244" s="388"/>
      <c r="C244" s="11"/>
      <c r="D244" s="390"/>
      <c r="E244" s="625"/>
      <c r="F244" s="630"/>
      <c r="G244" s="627"/>
      <c r="H244" s="628"/>
      <c r="I244" s="627"/>
      <c r="J244" s="629"/>
      <c r="K244" s="91"/>
      <c r="L244" s="97"/>
    </row>
    <row r="245" spans="1:12" s="107" customFormat="1" ht="24.75" thickBot="1" x14ac:dyDescent="0.6">
      <c r="A245" s="134"/>
      <c r="B245" s="388"/>
      <c r="C245" s="11"/>
      <c r="D245" s="390"/>
      <c r="E245" s="391"/>
      <c r="F245" s="95"/>
      <c r="G245" s="87"/>
      <c r="H245" s="87"/>
      <c r="I245" s="91"/>
      <c r="J245" s="96"/>
      <c r="K245" s="91"/>
      <c r="L245" s="97"/>
    </row>
    <row r="246" spans="1:12" s="107" customFormat="1" ht="61.5" thickBot="1" x14ac:dyDescent="0.6">
      <c r="A246" s="134"/>
      <c r="B246" s="388"/>
      <c r="C246" s="631" t="s">
        <v>412</v>
      </c>
      <c r="D246" s="390">
        <v>621300</v>
      </c>
      <c r="E246" s="762" t="s">
        <v>7</v>
      </c>
      <c r="F246" s="763"/>
      <c r="G246" s="358"/>
      <c r="H246" s="359"/>
      <c r="I246" s="358"/>
      <c r="J246" s="360">
        <f>+D246-I246</f>
        <v>621300</v>
      </c>
      <c r="K246" s="358"/>
      <c r="L246" s="361"/>
    </row>
    <row r="247" spans="1:12" x14ac:dyDescent="0.55000000000000004">
      <c r="A247" s="134"/>
      <c r="B247" s="12"/>
      <c r="C247" s="5" t="s">
        <v>107</v>
      </c>
      <c r="D247" s="6"/>
      <c r="E247" s="61"/>
      <c r="F247" s="53"/>
      <c r="G247" s="87"/>
      <c r="H247" s="87"/>
      <c r="I247" s="54"/>
      <c r="J247" s="55"/>
      <c r="K247" s="54"/>
      <c r="L247" s="56"/>
    </row>
    <row r="248" spans="1:12" ht="24.75" thickBot="1" x14ac:dyDescent="0.6">
      <c r="A248" s="134"/>
      <c r="B248" s="12"/>
      <c r="C248" s="5"/>
      <c r="D248" s="6"/>
      <c r="E248" s="61"/>
      <c r="F248" s="53"/>
      <c r="G248" s="87"/>
      <c r="H248" s="87"/>
      <c r="I248" s="54"/>
      <c r="J248" s="55"/>
      <c r="K248" s="54"/>
      <c r="L248" s="56"/>
    </row>
    <row r="249" spans="1:12" ht="24.75" thickBot="1" x14ac:dyDescent="0.6">
      <c r="A249" s="728" t="s">
        <v>51</v>
      </c>
      <c r="B249" s="729"/>
      <c r="C249" s="786"/>
      <c r="D249" s="31">
        <f>+D233</f>
        <v>2109600</v>
      </c>
      <c r="E249" s="65"/>
      <c r="F249" s="20"/>
      <c r="G249" s="48"/>
      <c r="H249" s="169"/>
      <c r="I249" s="48"/>
      <c r="J249" s="24">
        <f>B249-G249</f>
        <v>0</v>
      </c>
      <c r="K249" s="48"/>
      <c r="L249" s="39"/>
    </row>
    <row r="250" spans="1:12" x14ac:dyDescent="0.55000000000000004">
      <c r="A250" s="123" t="s">
        <v>1</v>
      </c>
      <c r="B250" s="123" t="s">
        <v>11</v>
      </c>
      <c r="C250" s="692" t="s">
        <v>9</v>
      </c>
      <c r="D250" s="731" t="s">
        <v>3</v>
      </c>
      <c r="E250" s="690" t="s">
        <v>4</v>
      </c>
      <c r="F250" s="692" t="s">
        <v>5</v>
      </c>
      <c r="G250" s="699" t="s">
        <v>17</v>
      </c>
      <c r="H250" s="157"/>
      <c r="I250" s="699" t="s">
        <v>6</v>
      </c>
      <c r="J250" s="692" t="s">
        <v>7</v>
      </c>
      <c r="K250" s="153"/>
      <c r="L250" s="685" t="s">
        <v>8</v>
      </c>
    </row>
    <row r="251" spans="1:12" ht="24.75" thickBot="1" x14ac:dyDescent="0.6">
      <c r="A251" s="122" t="s">
        <v>2</v>
      </c>
      <c r="B251" s="122" t="s">
        <v>12</v>
      </c>
      <c r="C251" s="692"/>
      <c r="D251" s="731"/>
      <c r="E251" s="691"/>
      <c r="F251" s="693"/>
      <c r="G251" s="700"/>
      <c r="H251" s="158"/>
      <c r="I251" s="700"/>
      <c r="J251" s="693"/>
      <c r="K251" s="154"/>
      <c r="L251" s="686"/>
    </row>
    <row r="252" spans="1:12" ht="28.5" thickBot="1" x14ac:dyDescent="0.7">
      <c r="A252" s="682" t="s">
        <v>52</v>
      </c>
      <c r="B252" s="683"/>
      <c r="C252" s="683"/>
      <c r="D252" s="683"/>
      <c r="E252" s="683"/>
      <c r="F252" s="683"/>
      <c r="G252" s="683"/>
      <c r="H252" s="683"/>
      <c r="I252" s="683"/>
      <c r="J252" s="683"/>
      <c r="K252" s="683"/>
      <c r="L252" s="684"/>
    </row>
    <row r="253" spans="1:12" ht="24.75" thickBot="1" x14ac:dyDescent="0.6">
      <c r="A253" s="694"/>
      <c r="B253" s="12">
        <v>2</v>
      </c>
      <c r="C253" s="5" t="s">
        <v>257</v>
      </c>
      <c r="D253" s="6">
        <v>1000000</v>
      </c>
      <c r="E253" s="680" t="s">
        <v>7</v>
      </c>
      <c r="F253" s="680"/>
      <c r="G253" s="45"/>
      <c r="H253" s="159"/>
      <c r="I253" s="45">
        <f>+I254+I255+I256</f>
        <v>0</v>
      </c>
      <c r="J253" s="9">
        <f>+D253-I253</f>
        <v>1000000</v>
      </c>
      <c r="K253" s="45"/>
      <c r="L253" s="35"/>
    </row>
    <row r="254" spans="1:12" x14ac:dyDescent="0.55000000000000004">
      <c r="A254" s="694"/>
      <c r="B254" s="12"/>
      <c r="C254" s="5"/>
      <c r="D254" s="6"/>
      <c r="E254" s="61"/>
      <c r="F254" s="56"/>
      <c r="G254" s="83"/>
      <c r="H254" s="83"/>
      <c r="I254" s="91"/>
      <c r="J254" s="72"/>
      <c r="K254" s="54"/>
      <c r="L254" s="104"/>
    </row>
    <row r="255" spans="1:12" x14ac:dyDescent="0.55000000000000004">
      <c r="A255" s="694"/>
      <c r="B255" s="12"/>
      <c r="C255" s="34"/>
      <c r="D255" s="6"/>
      <c r="E255" s="61"/>
      <c r="F255" s="56"/>
      <c r="G255" s="84"/>
      <c r="H255" s="83"/>
      <c r="I255" s="91"/>
      <c r="J255" s="72"/>
      <c r="K255" s="54"/>
      <c r="L255" s="104"/>
    </row>
    <row r="256" spans="1:12" x14ac:dyDescent="0.55000000000000004">
      <c r="A256" s="694"/>
      <c r="B256" s="12"/>
      <c r="C256" s="34"/>
      <c r="D256" s="6"/>
      <c r="E256" s="61"/>
      <c r="F256" s="56"/>
      <c r="G256" s="84"/>
      <c r="H256" s="83"/>
      <c r="I256" s="91"/>
      <c r="J256" s="72"/>
      <c r="K256" s="54"/>
      <c r="L256" s="104"/>
    </row>
    <row r="257" spans="1:12" ht="24.75" thickBot="1" x14ac:dyDescent="0.6">
      <c r="A257" s="694"/>
      <c r="B257" s="12"/>
      <c r="C257" s="34"/>
      <c r="D257" s="6"/>
      <c r="E257" s="61"/>
      <c r="F257" s="56"/>
      <c r="G257" s="84"/>
      <c r="H257" s="83"/>
      <c r="I257" s="54"/>
      <c r="J257" s="72"/>
      <c r="K257" s="54"/>
      <c r="L257" s="104"/>
    </row>
    <row r="258" spans="1:12" ht="24.75" thickBot="1" x14ac:dyDescent="0.6">
      <c r="A258" s="760" t="s">
        <v>151</v>
      </c>
      <c r="B258" s="761"/>
      <c r="C258" s="783"/>
      <c r="D258" s="26">
        <f>SUM(D253:D257)</f>
        <v>1000000</v>
      </c>
      <c r="E258" s="66"/>
      <c r="F258" s="25"/>
      <c r="G258" s="49"/>
      <c r="H258" s="170"/>
      <c r="I258" s="49"/>
      <c r="J258" s="21">
        <f>B258-G258</f>
        <v>0</v>
      </c>
      <c r="K258" s="49"/>
      <c r="L258" s="42"/>
    </row>
    <row r="259" spans="1:12" x14ac:dyDescent="0.55000000000000004">
      <c r="A259" s="123" t="s">
        <v>1</v>
      </c>
      <c r="B259" s="123" t="s">
        <v>11</v>
      </c>
      <c r="C259" s="692" t="s">
        <v>9</v>
      </c>
      <c r="D259" s="731" t="s">
        <v>3</v>
      </c>
      <c r="E259" s="690" t="s">
        <v>4</v>
      </c>
      <c r="F259" s="692" t="s">
        <v>5</v>
      </c>
      <c r="G259" s="699" t="s">
        <v>17</v>
      </c>
      <c r="H259" s="157"/>
      <c r="I259" s="699" t="s">
        <v>6</v>
      </c>
      <c r="J259" s="692" t="s">
        <v>7</v>
      </c>
      <c r="K259" s="153"/>
      <c r="L259" s="685" t="s">
        <v>8</v>
      </c>
    </row>
    <row r="260" spans="1:12" ht="24.75" thickBot="1" x14ac:dyDescent="0.6">
      <c r="A260" s="122" t="s">
        <v>2</v>
      </c>
      <c r="B260" s="122" t="s">
        <v>12</v>
      </c>
      <c r="C260" s="692"/>
      <c r="D260" s="731"/>
      <c r="E260" s="691"/>
      <c r="F260" s="693"/>
      <c r="G260" s="700"/>
      <c r="H260" s="158"/>
      <c r="I260" s="700"/>
      <c r="J260" s="693"/>
      <c r="K260" s="154"/>
      <c r="L260" s="686"/>
    </row>
    <row r="261" spans="1:12" ht="28.5" thickBot="1" x14ac:dyDescent="0.7">
      <c r="A261" s="682" t="s">
        <v>27</v>
      </c>
      <c r="B261" s="683"/>
      <c r="C261" s="683"/>
      <c r="D261" s="683"/>
      <c r="E261" s="683"/>
      <c r="F261" s="683"/>
      <c r="G261" s="683"/>
      <c r="H261" s="683"/>
      <c r="I261" s="683"/>
      <c r="J261" s="683"/>
      <c r="K261" s="683"/>
      <c r="L261" s="684"/>
    </row>
    <row r="262" spans="1:12" s="401" customFormat="1" ht="24.75" thickBot="1" x14ac:dyDescent="0.6">
      <c r="A262" s="394"/>
      <c r="B262" s="395">
        <v>1</v>
      </c>
      <c r="C262" s="237" t="s">
        <v>54</v>
      </c>
      <c r="D262" s="396">
        <f>+D265+D270+D274+D278+D286+D295+D300+D305+D314+D320</f>
        <v>3352000</v>
      </c>
      <c r="E262" s="689" t="s">
        <v>7</v>
      </c>
      <c r="F262" s="689"/>
      <c r="G262" s="397"/>
      <c r="H262" s="398"/>
      <c r="I262" s="397">
        <f>+I265+I270+I274+I278+I286+I295+I300+I305+I320+I314</f>
        <v>108000</v>
      </c>
      <c r="J262" s="399">
        <f>D262-I262</f>
        <v>3244000</v>
      </c>
      <c r="K262" s="397"/>
      <c r="L262" s="400"/>
    </row>
    <row r="263" spans="1:12" s="401" customFormat="1" x14ac:dyDescent="0.55000000000000004">
      <c r="A263" s="402"/>
      <c r="B263" s="395"/>
      <c r="C263" s="237" t="s">
        <v>26</v>
      </c>
      <c r="D263" s="396"/>
      <c r="E263" s="236"/>
      <c r="F263" s="403"/>
      <c r="G263" s="238"/>
      <c r="H263" s="239"/>
      <c r="I263" s="238"/>
      <c r="J263" s="240"/>
      <c r="K263" s="238"/>
      <c r="L263" s="242"/>
    </row>
    <row r="264" spans="1:12" s="401" customFormat="1" ht="24.75" thickBot="1" x14ac:dyDescent="0.6">
      <c r="A264" s="402"/>
      <c r="B264" s="395"/>
      <c r="C264" s="237"/>
      <c r="D264" s="396"/>
      <c r="E264" s="236"/>
      <c r="F264" s="403"/>
      <c r="G264" s="238"/>
      <c r="H264" s="239"/>
      <c r="I264" s="238"/>
      <c r="J264" s="240"/>
      <c r="K264" s="238"/>
      <c r="L264" s="242"/>
    </row>
    <row r="265" spans="1:12" s="401" customFormat="1" ht="24.75" thickBot="1" x14ac:dyDescent="0.6">
      <c r="A265" s="404"/>
      <c r="B265" s="242"/>
      <c r="C265" s="403" t="s">
        <v>375</v>
      </c>
      <c r="D265" s="396">
        <v>1000000</v>
      </c>
      <c r="E265" s="689" t="s">
        <v>7</v>
      </c>
      <c r="F265" s="689"/>
      <c r="G265" s="397"/>
      <c r="H265" s="398"/>
      <c r="I265" s="397">
        <f>+I267</f>
        <v>0</v>
      </c>
      <c r="J265" s="399">
        <f>D265+I265</f>
        <v>1000000</v>
      </c>
      <c r="K265" s="397"/>
      <c r="L265" s="400"/>
    </row>
    <row r="266" spans="1:12" s="401" customFormat="1" ht="24.75" thickBot="1" x14ac:dyDescent="0.6">
      <c r="A266" s="402"/>
      <c r="B266" s="395"/>
      <c r="C266" s="403" t="s">
        <v>376</v>
      </c>
      <c r="D266" s="396"/>
      <c r="E266" s="236"/>
      <c r="F266" s="405"/>
      <c r="G266" s="406"/>
      <c r="H266" s="407"/>
      <c r="I266" s="238"/>
      <c r="J266" s="240"/>
      <c r="K266" s="238"/>
      <c r="L266" s="242"/>
    </row>
    <row r="267" spans="1:12" s="401" customFormat="1" ht="24.75" thickBot="1" x14ac:dyDescent="0.6">
      <c r="A267" s="402"/>
      <c r="B267" s="395"/>
      <c r="C267" s="403" t="s">
        <v>378</v>
      </c>
      <c r="D267" s="396"/>
      <c r="E267" s="689"/>
      <c r="F267" s="689"/>
      <c r="G267" s="397"/>
      <c r="H267" s="398"/>
      <c r="I267" s="397"/>
      <c r="J267" s="399"/>
      <c r="K267" s="397"/>
      <c r="L267" s="400"/>
    </row>
    <row r="268" spans="1:12" s="401" customFormat="1" x14ac:dyDescent="0.55000000000000004">
      <c r="A268" s="402"/>
      <c r="B268" s="395"/>
      <c r="C268" s="403" t="s">
        <v>377</v>
      </c>
      <c r="D268" s="396"/>
      <c r="E268" s="236"/>
      <c r="F268" s="405"/>
      <c r="G268" s="406"/>
      <c r="H268" s="407"/>
      <c r="I268" s="238"/>
      <c r="J268" s="240"/>
      <c r="K268" s="238"/>
      <c r="L268" s="242"/>
    </row>
    <row r="269" spans="1:12" s="401" customFormat="1" ht="24.75" thickBot="1" x14ac:dyDescent="0.6">
      <c r="A269" s="402"/>
      <c r="B269" s="395"/>
      <c r="C269" s="403"/>
      <c r="D269" s="396"/>
      <c r="E269" s="236"/>
      <c r="F269" s="405"/>
      <c r="G269" s="406"/>
      <c r="H269" s="407"/>
      <c r="I269" s="238"/>
      <c r="J269" s="240"/>
      <c r="K269" s="238"/>
      <c r="L269" s="242"/>
    </row>
    <row r="270" spans="1:12" s="401" customFormat="1" ht="24.75" thickBot="1" x14ac:dyDescent="0.6">
      <c r="A270" s="402"/>
      <c r="B270" s="395"/>
      <c r="C270" s="403" t="s">
        <v>380</v>
      </c>
      <c r="D270" s="396">
        <v>200000</v>
      </c>
      <c r="E270" s="689" t="s">
        <v>7</v>
      </c>
      <c r="F270" s="689"/>
      <c r="G270" s="397"/>
      <c r="H270" s="398"/>
      <c r="I270" s="397">
        <f>SUM(I271:I272)</f>
        <v>0</v>
      </c>
      <c r="J270" s="399">
        <f>D270-I270</f>
        <v>200000</v>
      </c>
      <c r="K270" s="397"/>
      <c r="L270" s="400"/>
    </row>
    <row r="271" spans="1:12" s="401" customFormat="1" x14ac:dyDescent="0.55000000000000004">
      <c r="A271" s="402"/>
      <c r="B271" s="395"/>
      <c r="C271" s="403" t="s">
        <v>379</v>
      </c>
      <c r="D271" s="396"/>
      <c r="E271" s="236"/>
      <c r="F271" s="405"/>
      <c r="G271" s="406"/>
      <c r="H271" s="407"/>
      <c r="I271" s="238"/>
      <c r="J271" s="240"/>
      <c r="K271" s="238"/>
      <c r="L271" s="242"/>
    </row>
    <row r="272" spans="1:12" s="401" customFormat="1" x14ac:dyDescent="0.55000000000000004">
      <c r="A272" s="402"/>
      <c r="B272" s="395"/>
      <c r="C272" s="237"/>
      <c r="D272" s="396"/>
      <c r="E272" s="236"/>
      <c r="F272" s="405"/>
      <c r="G272" s="406"/>
      <c r="H272" s="407"/>
      <c r="I272" s="238"/>
      <c r="J272" s="240"/>
      <c r="K272" s="238"/>
      <c r="L272" s="242"/>
    </row>
    <row r="273" spans="1:12" s="401" customFormat="1" ht="24.75" thickBot="1" x14ac:dyDescent="0.6">
      <c r="A273" s="402"/>
      <c r="B273" s="395"/>
      <c r="C273" s="237"/>
      <c r="D273" s="396"/>
      <c r="E273" s="236"/>
      <c r="F273" s="405"/>
      <c r="G273" s="406"/>
      <c r="H273" s="407"/>
      <c r="I273" s="238"/>
      <c r="J273" s="240"/>
      <c r="K273" s="238"/>
      <c r="L273" s="242"/>
    </row>
    <row r="274" spans="1:12" s="401" customFormat="1" ht="24.75" thickBot="1" x14ac:dyDescent="0.6">
      <c r="A274" s="402"/>
      <c r="B274" s="395"/>
      <c r="C274" s="403" t="s">
        <v>381</v>
      </c>
      <c r="D274" s="396">
        <v>200000</v>
      </c>
      <c r="E274" s="689" t="s">
        <v>7</v>
      </c>
      <c r="F274" s="689"/>
      <c r="G274" s="397"/>
      <c r="H274" s="398"/>
      <c r="I274" s="397">
        <f>SUM(I275:I276)</f>
        <v>0</v>
      </c>
      <c r="J274" s="399">
        <f>D274-I274</f>
        <v>200000</v>
      </c>
      <c r="K274" s="397"/>
      <c r="L274" s="400"/>
    </row>
    <row r="275" spans="1:12" s="401" customFormat="1" x14ac:dyDescent="0.55000000000000004">
      <c r="A275" s="402"/>
      <c r="B275" s="395"/>
      <c r="C275" s="403" t="s">
        <v>382</v>
      </c>
      <c r="D275" s="396"/>
      <c r="E275" s="236"/>
      <c r="F275" s="405"/>
      <c r="G275" s="406"/>
      <c r="H275" s="407"/>
      <c r="I275" s="238"/>
      <c r="J275" s="240"/>
      <c r="K275" s="238"/>
      <c r="L275" s="242"/>
    </row>
    <row r="276" spans="1:12" s="401" customFormat="1" x14ac:dyDescent="0.55000000000000004">
      <c r="A276" s="402"/>
      <c r="B276" s="395"/>
      <c r="C276" s="237"/>
      <c r="D276" s="396"/>
      <c r="E276" s="236"/>
      <c r="F276" s="405"/>
      <c r="G276" s="406"/>
      <c r="H276" s="407"/>
      <c r="I276" s="238"/>
      <c r="J276" s="240"/>
      <c r="K276" s="238"/>
      <c r="L276" s="242"/>
    </row>
    <row r="277" spans="1:12" s="401" customFormat="1" ht="24.75" thickBot="1" x14ac:dyDescent="0.6">
      <c r="A277" s="402"/>
      <c r="B277" s="395"/>
      <c r="C277" s="237"/>
      <c r="D277" s="396"/>
      <c r="E277" s="236"/>
      <c r="F277" s="405"/>
      <c r="G277" s="406"/>
      <c r="H277" s="407"/>
      <c r="I277" s="238"/>
      <c r="J277" s="240"/>
      <c r="K277" s="238"/>
      <c r="L277" s="242"/>
    </row>
    <row r="278" spans="1:12" s="401" customFormat="1" ht="24.75" thickBot="1" x14ac:dyDescent="0.6">
      <c r="A278" s="402"/>
      <c r="B278" s="395"/>
      <c r="C278" s="403" t="s">
        <v>70</v>
      </c>
      <c r="D278" s="396">
        <f>+D280+D282</f>
        <v>420000</v>
      </c>
      <c r="E278" s="689" t="s">
        <v>7</v>
      </c>
      <c r="F278" s="689"/>
      <c r="G278" s="397"/>
      <c r="H278" s="398"/>
      <c r="I278" s="397">
        <f>SUM(I279:I283)</f>
        <v>0</v>
      </c>
      <c r="J278" s="399">
        <f>+D278-I278</f>
        <v>420000</v>
      </c>
      <c r="K278" s="397"/>
      <c r="L278" s="400"/>
    </row>
    <row r="279" spans="1:12" s="401" customFormat="1" x14ac:dyDescent="0.55000000000000004">
      <c r="A279" s="402"/>
      <c r="B279" s="395"/>
      <c r="C279" s="403" t="s">
        <v>383</v>
      </c>
      <c r="D279" s="396"/>
      <c r="E279" s="236"/>
      <c r="F279" s="405"/>
      <c r="G279" s="406"/>
      <c r="H279" s="407"/>
      <c r="I279" s="406"/>
      <c r="J279" s="240"/>
      <c r="K279" s="238"/>
      <c r="L279" s="242"/>
    </row>
    <row r="280" spans="1:12" s="401" customFormat="1" x14ac:dyDescent="0.55000000000000004">
      <c r="A280" s="402"/>
      <c r="B280" s="395"/>
      <c r="C280" s="237" t="s">
        <v>384</v>
      </c>
      <c r="D280" s="396">
        <v>180000</v>
      </c>
      <c r="E280" s="236"/>
      <c r="F280" s="405"/>
      <c r="G280" s="406"/>
      <c r="H280" s="407"/>
      <c r="I280" s="238"/>
      <c r="J280" s="240"/>
      <c r="K280" s="238"/>
      <c r="L280" s="242"/>
    </row>
    <row r="281" spans="1:12" s="401" customFormat="1" x14ac:dyDescent="0.55000000000000004">
      <c r="A281" s="402"/>
      <c r="B281" s="395"/>
      <c r="C281" s="237"/>
      <c r="D281" s="396"/>
      <c r="E281" s="236"/>
      <c r="F281" s="405"/>
      <c r="G281" s="406"/>
      <c r="H281" s="407"/>
      <c r="I281" s="238"/>
      <c r="J281" s="408"/>
      <c r="K281" s="406"/>
      <c r="L281" s="409"/>
    </row>
    <row r="282" spans="1:12" s="401" customFormat="1" x14ac:dyDescent="0.55000000000000004">
      <c r="A282" s="402"/>
      <c r="B282" s="395"/>
      <c r="C282" s="237" t="s">
        <v>385</v>
      </c>
      <c r="D282" s="396">
        <v>240000</v>
      </c>
      <c r="E282" s="236"/>
      <c r="F282" s="405"/>
      <c r="G282" s="406"/>
      <c r="H282" s="407"/>
      <c r="I282" s="238"/>
      <c r="J282" s="408"/>
      <c r="K282" s="406"/>
      <c r="L282" s="409"/>
    </row>
    <row r="283" spans="1:12" s="401" customFormat="1" x14ac:dyDescent="0.55000000000000004">
      <c r="A283" s="402"/>
      <c r="B283" s="395"/>
      <c r="C283" s="237" t="s">
        <v>386</v>
      </c>
      <c r="D283" s="396"/>
      <c r="E283" s="236"/>
      <c r="F283" s="405"/>
      <c r="G283" s="406"/>
      <c r="H283" s="407"/>
      <c r="I283" s="238"/>
      <c r="J283" s="408"/>
      <c r="K283" s="406"/>
      <c r="L283" s="409"/>
    </row>
    <row r="284" spans="1:12" s="401" customFormat="1" x14ac:dyDescent="0.55000000000000004">
      <c r="A284" s="402"/>
      <c r="B284" s="395"/>
      <c r="C284" s="237"/>
      <c r="D284" s="396"/>
      <c r="E284" s="236"/>
      <c r="F284" s="405"/>
      <c r="G284" s="406"/>
      <c r="H284" s="407"/>
      <c r="I284" s="238"/>
      <c r="J284" s="408"/>
      <c r="K284" s="406"/>
      <c r="L284" s="409"/>
    </row>
    <row r="285" spans="1:12" s="401" customFormat="1" ht="24.75" thickBot="1" x14ac:dyDescent="0.6">
      <c r="A285" s="402"/>
      <c r="B285" s="395"/>
      <c r="C285" s="237"/>
      <c r="D285" s="396"/>
      <c r="E285" s="236"/>
      <c r="F285" s="405"/>
      <c r="G285" s="406"/>
      <c r="H285" s="407"/>
      <c r="I285" s="238"/>
      <c r="J285" s="408"/>
      <c r="K285" s="406"/>
      <c r="L285" s="409"/>
    </row>
    <row r="286" spans="1:12" s="401" customFormat="1" ht="24.75" thickBot="1" x14ac:dyDescent="0.6">
      <c r="A286" s="402"/>
      <c r="B286" s="395"/>
      <c r="C286" s="403" t="s">
        <v>387</v>
      </c>
      <c r="D286" s="410">
        <f>+D288+D291</f>
        <v>240000</v>
      </c>
      <c r="E286" s="689" t="s">
        <v>7</v>
      </c>
      <c r="F286" s="689"/>
      <c r="G286" s="397"/>
      <c r="H286" s="398"/>
      <c r="I286" s="397">
        <f>SUM(I287:I291)</f>
        <v>0</v>
      </c>
      <c r="J286" s="399">
        <f>+D286-I286</f>
        <v>240000</v>
      </c>
      <c r="K286" s="397"/>
      <c r="L286" s="400"/>
    </row>
    <row r="287" spans="1:12" s="401" customFormat="1" x14ac:dyDescent="0.55000000000000004">
      <c r="A287" s="402"/>
      <c r="B287" s="395"/>
      <c r="C287" s="403" t="s">
        <v>388</v>
      </c>
      <c r="D287" s="410"/>
      <c r="E287" s="236"/>
      <c r="F287" s="237"/>
      <c r="G287" s="406"/>
      <c r="H287" s="407"/>
      <c r="I287" s="238"/>
      <c r="J287" s="411"/>
      <c r="K287" s="238"/>
      <c r="L287" s="242"/>
    </row>
    <row r="288" spans="1:12" s="401" customFormat="1" x14ac:dyDescent="0.55000000000000004">
      <c r="A288" s="402"/>
      <c r="B288" s="395"/>
      <c r="C288" s="237" t="s">
        <v>389</v>
      </c>
      <c r="D288" s="396">
        <v>120000</v>
      </c>
      <c r="E288" s="236"/>
      <c r="F288" s="237"/>
      <c r="G288" s="406"/>
      <c r="H288" s="407"/>
      <c r="I288" s="238"/>
      <c r="J288" s="411"/>
      <c r="K288" s="238"/>
      <c r="L288" s="242"/>
    </row>
    <row r="289" spans="1:12" s="401" customFormat="1" x14ac:dyDescent="0.55000000000000004">
      <c r="A289" s="402"/>
      <c r="B289" s="395"/>
      <c r="C289" s="237" t="s">
        <v>390</v>
      </c>
      <c r="D289" s="396"/>
      <c r="E289" s="236"/>
      <c r="F289" s="237"/>
      <c r="G289" s="406"/>
      <c r="H289" s="407"/>
      <c r="I289" s="238"/>
      <c r="J289" s="411"/>
      <c r="K289" s="238"/>
      <c r="L289" s="242"/>
    </row>
    <row r="290" spans="1:12" s="401" customFormat="1" x14ac:dyDescent="0.55000000000000004">
      <c r="A290" s="402"/>
      <c r="B290" s="395"/>
      <c r="C290" s="237"/>
      <c r="D290" s="396"/>
      <c r="E290" s="236"/>
      <c r="F290" s="237"/>
      <c r="G290" s="406"/>
      <c r="H290" s="407"/>
      <c r="I290" s="238"/>
      <c r="J290" s="411"/>
      <c r="K290" s="238"/>
      <c r="L290" s="242"/>
    </row>
    <row r="291" spans="1:12" s="401" customFormat="1" x14ac:dyDescent="0.55000000000000004">
      <c r="A291" s="402"/>
      <c r="B291" s="395"/>
      <c r="C291" s="237" t="s">
        <v>391</v>
      </c>
      <c r="D291" s="396">
        <v>120000</v>
      </c>
      <c r="E291" s="236"/>
      <c r="F291" s="237"/>
      <c r="G291" s="406"/>
      <c r="H291" s="407"/>
      <c r="I291" s="238"/>
      <c r="J291" s="411"/>
      <c r="K291" s="238"/>
      <c r="L291" s="242"/>
    </row>
    <row r="292" spans="1:12" s="401" customFormat="1" x14ac:dyDescent="0.55000000000000004">
      <c r="A292" s="402"/>
      <c r="B292" s="395"/>
      <c r="C292" s="237" t="s">
        <v>392</v>
      </c>
      <c r="D292" s="396"/>
      <c r="E292" s="236"/>
      <c r="F292" s="237"/>
      <c r="G292" s="406"/>
      <c r="H292" s="407"/>
      <c r="I292" s="238"/>
      <c r="J292" s="411"/>
      <c r="K292" s="238"/>
      <c r="L292" s="242"/>
    </row>
    <row r="293" spans="1:12" s="401" customFormat="1" x14ac:dyDescent="0.55000000000000004">
      <c r="A293" s="402"/>
      <c r="B293" s="395"/>
      <c r="C293" s="237"/>
      <c r="D293" s="396"/>
      <c r="E293" s="236"/>
      <c r="F293" s="237"/>
      <c r="G293" s="406"/>
      <c r="H293" s="407"/>
      <c r="I293" s="238"/>
      <c r="J293" s="411"/>
      <c r="K293" s="238"/>
      <c r="L293" s="242"/>
    </row>
    <row r="294" spans="1:12" s="401" customFormat="1" ht="24.75" thickBot="1" x14ac:dyDescent="0.6">
      <c r="A294" s="402"/>
      <c r="B294" s="395"/>
      <c r="C294" s="237"/>
      <c r="D294" s="396"/>
      <c r="E294" s="236"/>
      <c r="F294" s="237"/>
      <c r="G294" s="406"/>
      <c r="H294" s="407"/>
      <c r="I294" s="238"/>
      <c r="J294" s="411"/>
      <c r="K294" s="238"/>
      <c r="L294" s="242"/>
    </row>
    <row r="295" spans="1:12" s="401" customFormat="1" ht="24.75" thickBot="1" x14ac:dyDescent="0.6">
      <c r="A295" s="402"/>
      <c r="B295" s="395"/>
      <c r="C295" s="403" t="s">
        <v>393</v>
      </c>
      <c r="D295" s="396">
        <v>100000</v>
      </c>
      <c r="E295" s="689" t="s">
        <v>7</v>
      </c>
      <c r="F295" s="689"/>
      <c r="G295" s="397"/>
      <c r="H295" s="398"/>
      <c r="I295" s="397">
        <f>SUM(I296:I299)</f>
        <v>0</v>
      </c>
      <c r="J295" s="399">
        <f>D295-I295</f>
        <v>100000</v>
      </c>
      <c r="K295" s="397"/>
      <c r="L295" s="400"/>
    </row>
    <row r="296" spans="1:12" s="401" customFormat="1" x14ac:dyDescent="0.55000000000000004">
      <c r="A296" s="402"/>
      <c r="B296" s="395"/>
      <c r="C296" s="403"/>
      <c r="D296" s="396"/>
      <c r="E296" s="236"/>
      <c r="F296" s="237"/>
      <c r="G296" s="406"/>
      <c r="H296" s="407"/>
      <c r="I296" s="238"/>
      <c r="J296" s="411"/>
      <c r="K296" s="238"/>
      <c r="L296" s="242"/>
    </row>
    <row r="297" spans="1:12" s="401" customFormat="1" x14ac:dyDescent="0.55000000000000004">
      <c r="A297" s="402"/>
      <c r="B297" s="395"/>
      <c r="C297" s="403"/>
      <c r="D297" s="396"/>
      <c r="E297" s="236"/>
      <c r="F297" s="237"/>
      <c r="G297" s="406"/>
      <c r="H297" s="407"/>
      <c r="I297" s="238"/>
      <c r="J297" s="411"/>
      <c r="K297" s="238"/>
      <c r="L297" s="242"/>
    </row>
    <row r="298" spans="1:12" s="401" customFormat="1" x14ac:dyDescent="0.55000000000000004">
      <c r="A298" s="402"/>
      <c r="B298" s="395"/>
      <c r="C298" s="237"/>
      <c r="D298" s="396"/>
      <c r="E298" s="236"/>
      <c r="F298" s="237"/>
      <c r="G298" s="406"/>
      <c r="H298" s="407"/>
      <c r="I298" s="238"/>
      <c r="J298" s="411"/>
      <c r="K298" s="238"/>
      <c r="L298" s="242"/>
    </row>
    <row r="299" spans="1:12" s="401" customFormat="1" ht="24.75" thickBot="1" x14ac:dyDescent="0.6">
      <c r="A299" s="402"/>
      <c r="B299" s="395"/>
      <c r="C299" s="237"/>
      <c r="D299" s="396"/>
      <c r="E299" s="236"/>
      <c r="F299" s="237"/>
      <c r="G299" s="406"/>
      <c r="H299" s="407"/>
      <c r="I299" s="238"/>
      <c r="J299" s="411"/>
      <c r="K299" s="238"/>
      <c r="L299" s="242"/>
    </row>
    <row r="300" spans="1:12" s="401" customFormat="1" ht="24.75" thickBot="1" x14ac:dyDescent="0.6">
      <c r="A300" s="402"/>
      <c r="B300" s="395"/>
      <c r="C300" s="403" t="s">
        <v>396</v>
      </c>
      <c r="D300" s="410">
        <v>100000</v>
      </c>
      <c r="E300" s="689" t="s">
        <v>7</v>
      </c>
      <c r="F300" s="689"/>
      <c r="G300" s="397"/>
      <c r="H300" s="398"/>
      <c r="I300" s="397">
        <f>SUM(I301:I304)</f>
        <v>0</v>
      </c>
      <c r="J300" s="399">
        <f>D300-I300</f>
        <v>100000</v>
      </c>
      <c r="K300" s="397"/>
      <c r="L300" s="400"/>
    </row>
    <row r="301" spans="1:12" s="401" customFormat="1" x14ac:dyDescent="0.55000000000000004">
      <c r="A301" s="402"/>
      <c r="B301" s="395"/>
      <c r="C301" s="403" t="s">
        <v>394</v>
      </c>
      <c r="D301" s="410"/>
      <c r="E301" s="236"/>
      <c r="F301" s="237"/>
      <c r="G301" s="406"/>
      <c r="H301" s="407"/>
      <c r="I301" s="238"/>
      <c r="J301" s="411"/>
      <c r="K301" s="238"/>
      <c r="L301" s="242"/>
    </row>
    <row r="302" spans="1:12" s="401" customFormat="1" x14ac:dyDescent="0.55000000000000004">
      <c r="A302" s="402"/>
      <c r="B302" s="395"/>
      <c r="C302" s="403"/>
      <c r="D302" s="410"/>
      <c r="E302" s="412"/>
      <c r="F302" s="413"/>
      <c r="G302" s="406"/>
      <c r="H302" s="407"/>
      <c r="I302" s="406"/>
      <c r="J302" s="408"/>
      <c r="K302" s="238"/>
      <c r="L302" s="242"/>
    </row>
    <row r="303" spans="1:12" s="401" customFormat="1" x14ac:dyDescent="0.55000000000000004">
      <c r="A303" s="402"/>
      <c r="B303" s="395"/>
      <c r="C303" s="403"/>
      <c r="D303" s="410"/>
      <c r="E303" s="236"/>
      <c r="F303" s="237"/>
      <c r="G303" s="406"/>
      <c r="H303" s="407"/>
      <c r="I303" s="238"/>
      <c r="J303" s="411"/>
      <c r="K303" s="238"/>
      <c r="L303" s="242"/>
    </row>
    <row r="304" spans="1:12" s="401" customFormat="1" ht="24.75" thickBot="1" x14ac:dyDescent="0.6">
      <c r="A304" s="402"/>
      <c r="B304" s="395"/>
      <c r="C304" s="403"/>
      <c r="D304" s="410"/>
      <c r="E304" s="236"/>
      <c r="F304" s="237"/>
      <c r="G304" s="406"/>
      <c r="H304" s="407"/>
      <c r="I304" s="238"/>
      <c r="J304" s="411"/>
      <c r="K304" s="238"/>
      <c r="L304" s="242"/>
    </row>
    <row r="305" spans="1:12" s="401" customFormat="1" ht="24.75" thickBot="1" x14ac:dyDescent="0.6">
      <c r="A305" s="402"/>
      <c r="B305" s="395"/>
      <c r="C305" s="403" t="s">
        <v>395</v>
      </c>
      <c r="D305" s="410">
        <f>+D306+D308+D310+D312</f>
        <v>400000</v>
      </c>
      <c r="E305" s="689" t="s">
        <v>7</v>
      </c>
      <c r="F305" s="689"/>
      <c r="G305" s="397"/>
      <c r="H305" s="398"/>
      <c r="I305" s="414">
        <f>SUM(I306:I310)</f>
        <v>0</v>
      </c>
      <c r="J305" s="415">
        <f>+D305-I305</f>
        <v>400000</v>
      </c>
      <c r="K305" s="397"/>
      <c r="L305" s="416"/>
    </row>
    <row r="306" spans="1:12" s="401" customFormat="1" x14ac:dyDescent="0.55000000000000004">
      <c r="A306" s="402"/>
      <c r="B306" s="395"/>
      <c r="C306" s="403" t="s">
        <v>397</v>
      </c>
      <c r="D306" s="410">
        <v>200000</v>
      </c>
      <c r="E306" s="236"/>
      <c r="F306" s="237"/>
      <c r="G306" s="406"/>
      <c r="H306" s="407"/>
      <c r="I306" s="406"/>
      <c r="J306" s="411"/>
      <c r="K306" s="238"/>
      <c r="L306" s="242"/>
    </row>
    <row r="307" spans="1:12" s="401" customFormat="1" x14ac:dyDescent="0.55000000000000004">
      <c r="A307" s="402"/>
      <c r="B307" s="395"/>
      <c r="C307" s="403"/>
      <c r="D307" s="410"/>
      <c r="E307" s="236"/>
      <c r="F307" s="237"/>
      <c r="G307" s="406"/>
      <c r="H307" s="407"/>
      <c r="I307" s="406"/>
      <c r="J307" s="411"/>
      <c r="K307" s="238"/>
      <c r="L307" s="242"/>
    </row>
    <row r="308" spans="1:12" s="401" customFormat="1" x14ac:dyDescent="0.55000000000000004">
      <c r="A308" s="402"/>
      <c r="B308" s="395"/>
      <c r="C308" s="403" t="s">
        <v>398</v>
      </c>
      <c r="D308" s="410">
        <v>50000</v>
      </c>
      <c r="E308" s="236"/>
      <c r="F308" s="237"/>
      <c r="G308" s="406"/>
      <c r="H308" s="407"/>
      <c r="I308" s="238"/>
      <c r="J308" s="411"/>
      <c r="K308" s="238"/>
      <c r="L308" s="242"/>
    </row>
    <row r="309" spans="1:12" s="401" customFormat="1" x14ac:dyDescent="0.55000000000000004">
      <c r="A309" s="402"/>
      <c r="B309" s="395"/>
      <c r="C309" s="403"/>
      <c r="D309" s="410"/>
      <c r="E309" s="236"/>
      <c r="F309" s="237"/>
      <c r="G309" s="406"/>
      <c r="H309" s="407"/>
      <c r="I309" s="238"/>
      <c r="J309" s="411"/>
      <c r="K309" s="238"/>
      <c r="L309" s="242"/>
    </row>
    <row r="310" spans="1:12" s="401" customFormat="1" x14ac:dyDescent="0.55000000000000004">
      <c r="A310" s="402"/>
      <c r="B310" s="395"/>
      <c r="C310" s="403" t="s">
        <v>399</v>
      </c>
      <c r="D310" s="410">
        <v>50000</v>
      </c>
      <c r="E310" s="236"/>
      <c r="F310" s="237"/>
      <c r="G310" s="406"/>
      <c r="H310" s="407"/>
      <c r="I310" s="238"/>
      <c r="J310" s="411"/>
      <c r="K310" s="238"/>
      <c r="L310" s="242"/>
    </row>
    <row r="311" spans="1:12" s="401" customFormat="1" ht="24.75" thickBot="1" x14ac:dyDescent="0.6">
      <c r="A311" s="402"/>
      <c r="B311" s="395"/>
      <c r="C311" s="403"/>
      <c r="D311" s="410"/>
      <c r="E311" s="236"/>
      <c r="F311" s="237"/>
      <c r="G311" s="406"/>
      <c r="H311" s="407"/>
      <c r="I311" s="238"/>
      <c r="J311" s="411"/>
      <c r="K311" s="238"/>
      <c r="L311" s="242"/>
    </row>
    <row r="312" spans="1:12" s="401" customFormat="1" ht="24.75" thickBot="1" x14ac:dyDescent="0.6">
      <c r="A312" s="402"/>
      <c r="B312" s="395"/>
      <c r="C312" s="403" t="s">
        <v>400</v>
      </c>
      <c r="D312" s="410">
        <v>100000</v>
      </c>
      <c r="E312" s="689"/>
      <c r="F312" s="689"/>
      <c r="G312" s="397"/>
      <c r="H312" s="398"/>
      <c r="I312" s="397"/>
      <c r="J312" s="399"/>
      <c r="K312" s="397"/>
      <c r="L312" s="400"/>
    </row>
    <row r="313" spans="1:12" s="401" customFormat="1" ht="24.75" thickBot="1" x14ac:dyDescent="0.6">
      <c r="A313" s="402"/>
      <c r="B313" s="395"/>
      <c r="C313" s="403"/>
      <c r="D313" s="410"/>
      <c r="E313" s="468"/>
      <c r="F313" s="468"/>
      <c r="G313" s="238"/>
      <c r="H313" s="239"/>
      <c r="I313" s="238"/>
      <c r="J313" s="240"/>
      <c r="K313" s="238"/>
      <c r="L313" s="403"/>
    </row>
    <row r="314" spans="1:12" s="401" customFormat="1" ht="24.75" thickBot="1" x14ac:dyDescent="0.6">
      <c r="A314" s="402"/>
      <c r="B314" s="395"/>
      <c r="C314" s="403" t="s">
        <v>373</v>
      </c>
      <c r="D314" s="410">
        <v>648000</v>
      </c>
      <c r="E314" s="689" t="s">
        <v>7</v>
      </c>
      <c r="F314" s="689"/>
      <c r="G314" s="397"/>
      <c r="H314" s="398"/>
      <c r="I314" s="397">
        <f>+I315+I316</f>
        <v>108000</v>
      </c>
      <c r="J314" s="399">
        <f>+D314-I314</f>
        <v>540000</v>
      </c>
      <c r="K314" s="397"/>
      <c r="L314" s="400"/>
    </row>
    <row r="315" spans="1:12" s="401" customFormat="1" x14ac:dyDescent="0.55000000000000004">
      <c r="A315" s="402"/>
      <c r="B315" s="395"/>
      <c r="C315" s="403"/>
      <c r="D315" s="410"/>
      <c r="E315" s="236">
        <v>22605</v>
      </c>
      <c r="F315" s="403" t="s">
        <v>403</v>
      </c>
      <c r="G315" s="417"/>
      <c r="H315" s="417"/>
      <c r="I315" s="238">
        <v>54000</v>
      </c>
      <c r="J315" s="411"/>
      <c r="K315" s="238"/>
      <c r="L315" s="242"/>
    </row>
    <row r="316" spans="1:12" s="401" customFormat="1" x14ac:dyDescent="0.55000000000000004">
      <c r="A316" s="402"/>
      <c r="B316" s="395"/>
      <c r="C316" s="403"/>
      <c r="D316" s="410"/>
      <c r="E316" s="236">
        <v>22633</v>
      </c>
      <c r="F316" s="403" t="s">
        <v>438</v>
      </c>
      <c r="G316" s="417"/>
      <c r="H316" s="417"/>
      <c r="I316" s="238">
        <v>54000</v>
      </c>
      <c r="J316" s="411"/>
      <c r="K316" s="238"/>
      <c r="L316" s="242"/>
    </row>
    <row r="317" spans="1:12" s="401" customFormat="1" x14ac:dyDescent="0.55000000000000004">
      <c r="A317" s="402"/>
      <c r="B317" s="395"/>
      <c r="C317" s="403"/>
      <c r="D317" s="410"/>
      <c r="E317" s="236"/>
      <c r="F317" s="403"/>
      <c r="G317" s="417"/>
      <c r="H317" s="417"/>
      <c r="I317" s="238"/>
      <c r="J317" s="411"/>
      <c r="K317" s="238"/>
      <c r="L317" s="242"/>
    </row>
    <row r="318" spans="1:12" s="401" customFormat="1" x14ac:dyDescent="0.55000000000000004">
      <c r="A318" s="402"/>
      <c r="B318" s="395"/>
      <c r="C318" s="403"/>
      <c r="D318" s="410"/>
      <c r="E318" s="236"/>
      <c r="F318" s="403"/>
      <c r="G318" s="417"/>
      <c r="H318" s="417"/>
      <c r="I318" s="238"/>
      <c r="J318" s="411"/>
      <c r="K318" s="238"/>
      <c r="L318" s="242"/>
    </row>
    <row r="319" spans="1:12" s="401" customFormat="1" ht="24.75" thickBot="1" x14ac:dyDescent="0.6">
      <c r="A319" s="402"/>
      <c r="B319" s="395"/>
      <c r="C319" s="403"/>
      <c r="D319" s="410"/>
      <c r="E319" s="236"/>
      <c r="F319" s="403"/>
      <c r="G319" s="417"/>
      <c r="H319" s="417"/>
      <c r="I319" s="238"/>
      <c r="J319" s="411"/>
      <c r="K319" s="238"/>
      <c r="L319" s="242"/>
    </row>
    <row r="320" spans="1:12" s="401" customFormat="1" ht="24.75" thickBot="1" x14ac:dyDescent="0.6">
      <c r="A320" s="402"/>
      <c r="B320" s="395"/>
      <c r="C320" s="403" t="s">
        <v>69</v>
      </c>
      <c r="D320" s="410">
        <v>44000</v>
      </c>
      <c r="E320" s="689" t="s">
        <v>7</v>
      </c>
      <c r="F320" s="689"/>
      <c r="G320" s="397"/>
      <c r="H320" s="398"/>
      <c r="I320" s="397">
        <f>SUM(I321:I322)</f>
        <v>0</v>
      </c>
      <c r="J320" s="399">
        <f>+D320-I320</f>
        <v>44000</v>
      </c>
      <c r="K320" s="397"/>
      <c r="L320" s="400"/>
    </row>
    <row r="321" spans="1:12" s="401" customFormat="1" x14ac:dyDescent="0.55000000000000004">
      <c r="A321" s="402"/>
      <c r="B321" s="395"/>
      <c r="C321" s="403" t="s">
        <v>401</v>
      </c>
      <c r="D321" s="410"/>
      <c r="E321" s="236"/>
      <c r="F321" s="237"/>
      <c r="G321" s="406"/>
      <c r="H321" s="407"/>
      <c r="I321" s="406"/>
      <c r="J321" s="411"/>
      <c r="K321" s="238"/>
      <c r="L321" s="242"/>
    </row>
    <row r="322" spans="1:12" s="401" customFormat="1" x14ac:dyDescent="0.55000000000000004">
      <c r="A322" s="402"/>
      <c r="B322" s="395"/>
      <c r="C322" s="403"/>
      <c r="D322" s="410"/>
      <c r="E322" s="236"/>
      <c r="F322" s="237"/>
      <c r="G322" s="406"/>
      <c r="H322" s="407"/>
      <c r="I322" s="238"/>
      <c r="J322" s="411"/>
      <c r="K322" s="238"/>
      <c r="L322" s="242"/>
    </row>
    <row r="323" spans="1:12" s="401" customFormat="1" x14ac:dyDescent="0.55000000000000004">
      <c r="A323" s="402"/>
      <c r="B323" s="395"/>
      <c r="C323" s="403"/>
      <c r="D323" s="410"/>
      <c r="E323" s="236"/>
      <c r="F323" s="237"/>
      <c r="G323" s="406"/>
      <c r="H323" s="407"/>
      <c r="I323" s="238"/>
      <c r="J323" s="411"/>
      <c r="K323" s="238"/>
      <c r="L323" s="242"/>
    </row>
    <row r="324" spans="1:12" s="401" customFormat="1" x14ac:dyDescent="0.55000000000000004">
      <c r="A324" s="402"/>
      <c r="B324" s="395"/>
      <c r="C324" s="403"/>
      <c r="D324" s="410"/>
      <c r="E324" s="236"/>
      <c r="F324" s="237"/>
      <c r="G324" s="406"/>
      <c r="H324" s="407"/>
      <c r="I324" s="238"/>
      <c r="J324" s="411"/>
      <c r="K324" s="238"/>
      <c r="L324" s="242"/>
    </row>
    <row r="325" spans="1:12" s="401" customFormat="1" x14ac:dyDescent="0.55000000000000004">
      <c r="A325" s="402"/>
      <c r="B325" s="395"/>
      <c r="C325" s="237"/>
      <c r="D325" s="396"/>
      <c r="E325" s="236"/>
      <c r="F325" s="237"/>
      <c r="G325" s="406"/>
      <c r="H325" s="407"/>
      <c r="I325" s="238"/>
      <c r="J325" s="411"/>
      <c r="K325" s="238"/>
      <c r="L325" s="242"/>
    </row>
    <row r="326" spans="1:12" s="401" customFormat="1" x14ac:dyDescent="0.55000000000000004">
      <c r="A326" s="402"/>
      <c r="B326" s="395"/>
      <c r="C326" s="237"/>
      <c r="D326" s="396"/>
      <c r="E326" s="236"/>
      <c r="F326" s="237"/>
      <c r="G326" s="406"/>
      <c r="H326" s="407"/>
      <c r="I326" s="238"/>
      <c r="J326" s="411"/>
      <c r="K326" s="238"/>
      <c r="L326" s="242"/>
    </row>
    <row r="327" spans="1:12" s="401" customFormat="1" x14ac:dyDescent="0.55000000000000004">
      <c r="A327" s="402"/>
      <c r="B327" s="395"/>
      <c r="C327" s="237"/>
      <c r="D327" s="396"/>
      <c r="E327" s="236"/>
      <c r="F327" s="237"/>
      <c r="G327" s="238"/>
      <c r="H327" s="239"/>
      <c r="I327" s="238"/>
      <c r="J327" s="411"/>
      <c r="K327" s="238"/>
      <c r="L327" s="242"/>
    </row>
    <row r="328" spans="1:12" s="401" customFormat="1" ht="24.75" thickBot="1" x14ac:dyDescent="0.6">
      <c r="A328" s="402"/>
      <c r="B328" s="395"/>
      <c r="C328" s="237"/>
      <c r="D328" s="396"/>
      <c r="E328" s="412"/>
      <c r="F328" s="413"/>
      <c r="G328" s="406"/>
      <c r="H328" s="407"/>
      <c r="I328" s="406"/>
      <c r="J328" s="408"/>
      <c r="K328" s="406"/>
      <c r="L328" s="403"/>
    </row>
    <row r="329" spans="1:12" ht="24.75" thickBot="1" x14ac:dyDescent="0.6">
      <c r="A329" s="760" t="s">
        <v>53</v>
      </c>
      <c r="B329" s="761"/>
      <c r="C329" s="783"/>
      <c r="D329" s="26">
        <f>D262</f>
        <v>3352000</v>
      </c>
      <c r="E329" s="66"/>
      <c r="F329" s="25"/>
      <c r="G329" s="49"/>
      <c r="H329" s="170"/>
      <c r="I329" s="49">
        <f>+I262</f>
        <v>108000</v>
      </c>
      <c r="J329" s="21">
        <f>+D329-I329</f>
        <v>3244000</v>
      </c>
      <c r="K329" s="49"/>
      <c r="L329" s="42"/>
    </row>
    <row r="330" spans="1:12" x14ac:dyDescent="0.55000000000000004">
      <c r="A330" s="123" t="s">
        <v>1</v>
      </c>
      <c r="B330" s="123" t="s">
        <v>11</v>
      </c>
      <c r="C330" s="692" t="s">
        <v>9</v>
      </c>
      <c r="D330" s="731" t="s">
        <v>3</v>
      </c>
      <c r="E330" s="690" t="s">
        <v>4</v>
      </c>
      <c r="F330" s="692" t="s">
        <v>5</v>
      </c>
      <c r="G330" s="699" t="s">
        <v>17</v>
      </c>
      <c r="H330" s="157" t="s">
        <v>67</v>
      </c>
      <c r="I330" s="699" t="s">
        <v>6</v>
      </c>
      <c r="J330" s="692" t="s">
        <v>7</v>
      </c>
      <c r="K330" s="700" t="s">
        <v>66</v>
      </c>
      <c r="L330" s="685" t="s">
        <v>8</v>
      </c>
    </row>
    <row r="331" spans="1:12" ht="24.75" thickBot="1" x14ac:dyDescent="0.6">
      <c r="A331" s="122" t="s">
        <v>2</v>
      </c>
      <c r="B331" s="122" t="s">
        <v>12</v>
      </c>
      <c r="C331" s="692"/>
      <c r="D331" s="731"/>
      <c r="E331" s="691"/>
      <c r="F331" s="693"/>
      <c r="G331" s="700"/>
      <c r="H331" s="158" t="s">
        <v>68</v>
      </c>
      <c r="I331" s="700"/>
      <c r="J331" s="693"/>
      <c r="K331" s="756"/>
      <c r="L331" s="686"/>
    </row>
    <row r="332" spans="1:12" s="401" customFormat="1" ht="28.5" thickBot="1" x14ac:dyDescent="0.7">
      <c r="A332" s="774" t="s">
        <v>25</v>
      </c>
      <c r="B332" s="775"/>
      <c r="C332" s="775"/>
      <c r="D332" s="775"/>
      <c r="E332" s="775"/>
      <c r="F332" s="775"/>
      <c r="G332" s="775"/>
      <c r="H332" s="775"/>
      <c r="I332" s="775"/>
      <c r="J332" s="775"/>
      <c r="K332" s="775"/>
      <c r="L332" s="776"/>
    </row>
    <row r="333" spans="1:12" s="401" customFormat="1" x14ac:dyDescent="0.55000000000000004">
      <c r="A333" s="418" t="s">
        <v>30</v>
      </c>
      <c r="B333" s="395">
        <v>1</v>
      </c>
      <c r="C333" s="237" t="s">
        <v>55</v>
      </c>
      <c r="D333" s="396">
        <v>6286000</v>
      </c>
      <c r="E333" s="419"/>
      <c r="F333" s="420" t="s">
        <v>7</v>
      </c>
      <c r="G333" s="421"/>
      <c r="H333" s="422"/>
      <c r="I333" s="421">
        <f>+I334+I360+I364+I373</f>
        <v>3839618</v>
      </c>
      <c r="J333" s="423">
        <f>+D333-I333</f>
        <v>2446382</v>
      </c>
      <c r="K333" s="421"/>
      <c r="L333" s="424"/>
    </row>
    <row r="334" spans="1:12" s="401" customFormat="1" ht="24.75" thickBot="1" x14ac:dyDescent="0.6">
      <c r="A334" s="425"/>
      <c r="B334" s="426"/>
      <c r="C334" s="427" t="s">
        <v>89</v>
      </c>
      <c r="D334" s="428"/>
      <c r="E334" s="770" t="s">
        <v>115</v>
      </c>
      <c r="F334" s="771"/>
      <c r="G334" s="429"/>
      <c r="H334" s="430"/>
      <c r="I334" s="429">
        <f>+I335+I340+I345+I351+I356</f>
        <v>1251196</v>
      </c>
      <c r="J334" s="431"/>
      <c r="K334" s="429"/>
      <c r="L334" s="432"/>
    </row>
    <row r="335" spans="1:12" s="401" customFormat="1" x14ac:dyDescent="0.55000000000000004">
      <c r="A335" s="425"/>
      <c r="B335" s="426"/>
      <c r="C335" s="433" t="s">
        <v>80</v>
      </c>
      <c r="D335" s="434">
        <v>914250</v>
      </c>
      <c r="E335" s="419"/>
      <c r="F335" s="420" t="s">
        <v>7</v>
      </c>
      <c r="G335" s="421"/>
      <c r="H335" s="422"/>
      <c r="I335" s="435">
        <f>+I336+I337</f>
        <v>279000</v>
      </c>
      <c r="J335" s="423">
        <f>+D335-I335</f>
        <v>635250</v>
      </c>
      <c r="K335" s="429"/>
      <c r="L335" s="432"/>
    </row>
    <row r="336" spans="1:12" s="401" customFormat="1" x14ac:dyDescent="0.55000000000000004">
      <c r="A336" s="425"/>
      <c r="B336" s="426"/>
      <c r="C336" s="433"/>
      <c r="D336" s="434"/>
      <c r="E336" s="436">
        <v>241562</v>
      </c>
      <c r="F336" s="426" t="s">
        <v>113</v>
      </c>
      <c r="G336" s="429"/>
      <c r="H336" s="430"/>
      <c r="I336" s="437">
        <v>99000</v>
      </c>
      <c r="J336" s="431">
        <f>+D335-I336</f>
        <v>815250</v>
      </c>
      <c r="K336" s="429"/>
      <c r="L336" s="432"/>
    </row>
    <row r="337" spans="1:12" s="401" customFormat="1" x14ac:dyDescent="0.55000000000000004">
      <c r="A337" s="425"/>
      <c r="B337" s="426"/>
      <c r="C337" s="433"/>
      <c r="D337" s="434"/>
      <c r="E337" s="436">
        <v>241562</v>
      </c>
      <c r="F337" s="438" t="s">
        <v>114</v>
      </c>
      <c r="G337" s="429"/>
      <c r="H337" s="430"/>
      <c r="I337" s="437">
        <v>180000</v>
      </c>
      <c r="J337" s="431">
        <f>+J336-I337</f>
        <v>635250</v>
      </c>
      <c r="K337" s="429"/>
      <c r="L337" s="432"/>
    </row>
    <row r="338" spans="1:12" s="401" customFormat="1" x14ac:dyDescent="0.55000000000000004">
      <c r="A338" s="425"/>
      <c r="B338" s="426"/>
      <c r="C338" s="433"/>
      <c r="D338" s="434"/>
      <c r="E338" s="436"/>
      <c r="F338" s="438"/>
      <c r="G338" s="429"/>
      <c r="H338" s="430"/>
      <c r="I338" s="437"/>
      <c r="J338" s="431"/>
      <c r="K338" s="429"/>
      <c r="L338" s="432"/>
    </row>
    <row r="339" spans="1:12" s="401" customFormat="1" ht="24.75" thickBot="1" x14ac:dyDescent="0.6">
      <c r="A339" s="425"/>
      <c r="B339" s="426"/>
      <c r="C339" s="439" t="s">
        <v>81</v>
      </c>
      <c r="D339" s="434"/>
      <c r="E339" s="436"/>
      <c r="F339" s="440"/>
      <c r="G339" s="429"/>
      <c r="H339" s="430"/>
      <c r="I339" s="429"/>
      <c r="J339" s="431"/>
      <c r="K339" s="429"/>
      <c r="L339" s="432"/>
    </row>
    <row r="340" spans="1:12" s="401" customFormat="1" x14ac:dyDescent="0.55000000000000004">
      <c r="A340" s="425"/>
      <c r="B340" s="426"/>
      <c r="C340" s="441" t="s">
        <v>82</v>
      </c>
      <c r="D340" s="434">
        <v>62000</v>
      </c>
      <c r="E340" s="419"/>
      <c r="F340" s="420" t="s">
        <v>7</v>
      </c>
      <c r="G340" s="421"/>
      <c r="H340" s="422"/>
      <c r="I340" s="442">
        <f>+I341+I342+I343+I344</f>
        <v>61800</v>
      </c>
      <c r="J340" s="423">
        <f>+D340-I340</f>
        <v>200</v>
      </c>
      <c r="K340" s="443"/>
      <c r="L340" s="444"/>
    </row>
    <row r="341" spans="1:12" s="401" customFormat="1" x14ac:dyDescent="0.55000000000000004">
      <c r="A341" s="425"/>
      <c r="B341" s="426"/>
      <c r="C341" s="441" t="s">
        <v>83</v>
      </c>
      <c r="D341" s="434"/>
      <c r="E341" s="445">
        <v>241554</v>
      </c>
      <c r="F341" s="426" t="s">
        <v>110</v>
      </c>
      <c r="G341" s="429"/>
      <c r="H341" s="430"/>
      <c r="I341" s="437">
        <v>42000</v>
      </c>
      <c r="J341" s="431"/>
      <c r="K341" s="429" t="s">
        <v>111</v>
      </c>
      <c r="L341" s="432"/>
    </row>
    <row r="342" spans="1:12" s="401" customFormat="1" x14ac:dyDescent="0.55000000000000004">
      <c r="A342" s="425"/>
      <c r="B342" s="426"/>
      <c r="C342" s="439" t="s">
        <v>84</v>
      </c>
      <c r="D342" s="434"/>
      <c r="E342" s="445">
        <v>22436</v>
      </c>
      <c r="F342" s="446" t="s">
        <v>112</v>
      </c>
      <c r="G342" s="429"/>
      <c r="H342" s="430"/>
      <c r="I342" s="429">
        <v>12000</v>
      </c>
      <c r="J342" s="431"/>
      <c r="K342" s="429"/>
      <c r="L342" s="432"/>
    </row>
    <row r="343" spans="1:12" s="401" customFormat="1" x14ac:dyDescent="0.55000000000000004">
      <c r="A343" s="425"/>
      <c r="B343" s="426"/>
      <c r="C343" s="441"/>
      <c r="D343" s="434"/>
      <c r="E343" s="445">
        <v>22436</v>
      </c>
      <c r="F343" s="446" t="s">
        <v>153</v>
      </c>
      <c r="G343" s="429"/>
      <c r="H343" s="430"/>
      <c r="I343" s="429">
        <v>6000</v>
      </c>
      <c r="J343" s="431"/>
      <c r="K343" s="429"/>
      <c r="L343" s="432"/>
    </row>
    <row r="344" spans="1:12" s="401" customFormat="1" ht="24.75" thickBot="1" x14ac:dyDescent="0.6">
      <c r="A344" s="425"/>
      <c r="B344" s="426"/>
      <c r="C344" s="441"/>
      <c r="D344" s="434"/>
      <c r="E344" s="445">
        <v>22436</v>
      </c>
      <c r="F344" s="446" t="s">
        <v>154</v>
      </c>
      <c r="G344" s="429"/>
      <c r="H344" s="430"/>
      <c r="I344" s="429">
        <v>1800</v>
      </c>
      <c r="J344" s="431"/>
      <c r="K344" s="429"/>
      <c r="L344" s="432"/>
    </row>
    <row r="345" spans="1:12" s="401" customFormat="1" x14ac:dyDescent="0.55000000000000004">
      <c r="A345" s="425"/>
      <c r="B345" s="426"/>
      <c r="C345" s="447" t="s">
        <v>174</v>
      </c>
      <c r="D345" s="448">
        <v>349900</v>
      </c>
      <c r="E345" s="419"/>
      <c r="F345" s="420" t="s">
        <v>7</v>
      </c>
      <c r="G345" s="421"/>
      <c r="H345" s="422"/>
      <c r="I345" s="442">
        <f>+I346+I347+I348+I349</f>
        <v>316493</v>
      </c>
      <c r="J345" s="423">
        <f>+D345-I345</f>
        <v>33407</v>
      </c>
      <c r="L345" s="432"/>
    </row>
    <row r="346" spans="1:12" s="401" customFormat="1" x14ac:dyDescent="0.55000000000000004">
      <c r="A346" s="425"/>
      <c r="B346" s="426"/>
      <c r="C346" s="432" t="s">
        <v>86</v>
      </c>
      <c r="D346" s="449"/>
      <c r="E346" s="436">
        <v>241550</v>
      </c>
      <c r="F346" s="426" t="s">
        <v>108</v>
      </c>
      <c r="G346" s="429"/>
      <c r="H346" s="430"/>
      <c r="I346" s="437">
        <v>95700</v>
      </c>
      <c r="J346" s="431"/>
      <c r="K346" s="429" t="s">
        <v>109</v>
      </c>
      <c r="L346" s="432"/>
    </row>
    <row r="347" spans="1:12" s="401" customFormat="1" x14ac:dyDescent="0.55000000000000004">
      <c r="A347" s="425"/>
      <c r="B347" s="426"/>
      <c r="C347" s="432"/>
      <c r="D347" s="449"/>
      <c r="E347" s="450">
        <v>22454</v>
      </c>
      <c r="F347" s="395" t="s">
        <v>192</v>
      </c>
      <c r="G347" s="238"/>
      <c r="H347" s="239"/>
      <c r="I347" s="238">
        <v>193700</v>
      </c>
      <c r="J347" s="431"/>
      <c r="K347" s="429"/>
      <c r="L347" s="432"/>
    </row>
    <row r="348" spans="1:12" s="401" customFormat="1" x14ac:dyDescent="0.55000000000000004">
      <c r="A348" s="425"/>
      <c r="B348" s="426"/>
      <c r="C348" s="432"/>
      <c r="D348" s="449"/>
      <c r="E348" s="450">
        <v>22454</v>
      </c>
      <c r="F348" s="395" t="s">
        <v>191</v>
      </c>
      <c r="G348" s="238"/>
      <c r="H348" s="239"/>
      <c r="I348" s="238">
        <v>16500</v>
      </c>
      <c r="J348" s="431"/>
      <c r="K348" s="429"/>
      <c r="L348" s="432"/>
    </row>
    <row r="349" spans="1:12" s="401" customFormat="1" x14ac:dyDescent="0.55000000000000004">
      <c r="A349" s="425"/>
      <c r="B349" s="426"/>
      <c r="C349" s="432"/>
      <c r="D349" s="449"/>
      <c r="E349" s="450">
        <v>22454</v>
      </c>
      <c r="F349" s="395" t="s">
        <v>193</v>
      </c>
      <c r="G349" s="238"/>
      <c r="H349" s="239"/>
      <c r="I349" s="238">
        <v>10593</v>
      </c>
      <c r="J349" s="451"/>
      <c r="K349" s="452"/>
      <c r="L349" s="432"/>
    </row>
    <row r="350" spans="1:12" s="401" customFormat="1" ht="24.75" thickBot="1" x14ac:dyDescent="0.6">
      <c r="A350" s="425"/>
      <c r="B350" s="426"/>
      <c r="C350" s="432"/>
      <c r="D350" s="449"/>
      <c r="E350" s="450"/>
      <c r="F350" s="395"/>
      <c r="G350" s="238"/>
      <c r="H350" s="239"/>
      <c r="I350" s="238"/>
      <c r="J350" s="451"/>
      <c r="K350" s="452"/>
      <c r="L350" s="432"/>
    </row>
    <row r="351" spans="1:12" s="401" customFormat="1" x14ac:dyDescent="0.55000000000000004">
      <c r="A351" s="425"/>
      <c r="B351" s="426"/>
      <c r="C351" s="447" t="s">
        <v>88</v>
      </c>
      <c r="D351" s="449">
        <v>183700</v>
      </c>
      <c r="E351" s="419"/>
      <c r="F351" s="420" t="s">
        <v>7</v>
      </c>
      <c r="G351" s="421"/>
      <c r="H351" s="422"/>
      <c r="I351" s="435">
        <f>+I352+I353+I354+I355</f>
        <v>183293</v>
      </c>
      <c r="J351" s="423">
        <f>+D351-I351</f>
        <v>407</v>
      </c>
      <c r="L351" s="432"/>
    </row>
    <row r="352" spans="1:12" s="401" customFormat="1" x14ac:dyDescent="0.55000000000000004">
      <c r="A352" s="425"/>
      <c r="B352" s="426"/>
      <c r="C352" s="432" t="s">
        <v>87</v>
      </c>
      <c r="D352" s="449"/>
      <c r="E352" s="450">
        <v>22454</v>
      </c>
      <c r="F352" s="453" t="s">
        <v>192</v>
      </c>
      <c r="G352" s="238"/>
      <c r="H352" s="239"/>
      <c r="I352" s="238">
        <v>60500</v>
      </c>
      <c r="J352" s="431"/>
      <c r="K352" s="429"/>
      <c r="L352" s="432"/>
    </row>
    <row r="353" spans="1:12" s="401" customFormat="1" x14ac:dyDescent="0.55000000000000004">
      <c r="A353" s="425"/>
      <c r="B353" s="426"/>
      <c r="C353" s="432"/>
      <c r="D353" s="449"/>
      <c r="E353" s="450">
        <v>22454</v>
      </c>
      <c r="F353" s="453" t="s">
        <v>193</v>
      </c>
      <c r="G353" s="238"/>
      <c r="H353" s="239"/>
      <c r="I353" s="238">
        <v>10593</v>
      </c>
      <c r="J353" s="431"/>
      <c r="K353" s="429"/>
      <c r="L353" s="432"/>
    </row>
    <row r="354" spans="1:12" s="401" customFormat="1" x14ac:dyDescent="0.55000000000000004">
      <c r="A354" s="425"/>
      <c r="B354" s="426"/>
      <c r="C354" s="432"/>
      <c r="D354" s="449"/>
      <c r="E354" s="450">
        <v>22419</v>
      </c>
      <c r="F354" s="395" t="s">
        <v>208</v>
      </c>
      <c r="G354" s="238"/>
      <c r="H354" s="239"/>
      <c r="I354" s="238">
        <v>95700</v>
      </c>
      <c r="J354" s="431"/>
      <c r="K354" s="429"/>
      <c r="L354" s="432"/>
    </row>
    <row r="355" spans="1:12" s="401" customFormat="1" ht="24.75" thickBot="1" x14ac:dyDescent="0.6">
      <c r="A355" s="425"/>
      <c r="B355" s="426"/>
      <c r="C355" s="432"/>
      <c r="D355" s="449"/>
      <c r="E355" s="450">
        <v>22457</v>
      </c>
      <c r="F355" s="395" t="s">
        <v>191</v>
      </c>
      <c r="G355" s="238"/>
      <c r="H355" s="239"/>
      <c r="I355" s="238">
        <v>16500</v>
      </c>
      <c r="J355" s="451"/>
      <c r="K355" s="452"/>
      <c r="L355" s="432"/>
    </row>
    <row r="356" spans="1:12" s="401" customFormat="1" x14ac:dyDescent="0.55000000000000004">
      <c r="A356" s="425"/>
      <c r="B356" s="426"/>
      <c r="C356" s="447" t="s">
        <v>162</v>
      </c>
      <c r="D356" s="454">
        <v>419150</v>
      </c>
      <c r="E356" s="419"/>
      <c r="F356" s="420" t="s">
        <v>7</v>
      </c>
      <c r="G356" s="421"/>
      <c r="H356" s="422"/>
      <c r="I356" s="442">
        <f>+I357</f>
        <v>410610</v>
      </c>
      <c r="J356" s="423">
        <f>+D356-I356</f>
        <v>8540</v>
      </c>
      <c r="L356" s="432"/>
    </row>
    <row r="357" spans="1:12" s="401" customFormat="1" x14ac:dyDescent="0.55000000000000004">
      <c r="A357" s="425"/>
      <c r="B357" s="426"/>
      <c r="C357" s="455" t="s">
        <v>85</v>
      </c>
      <c r="D357" s="434"/>
      <c r="E357" s="450">
        <v>22481</v>
      </c>
      <c r="F357" s="395" t="s">
        <v>200</v>
      </c>
      <c r="G357" s="238"/>
      <c r="H357" s="239"/>
      <c r="I357" s="238">
        <v>410610</v>
      </c>
      <c r="J357" s="431"/>
      <c r="K357" s="429"/>
      <c r="L357" s="432"/>
    </row>
    <row r="358" spans="1:12" s="401" customFormat="1" x14ac:dyDescent="0.55000000000000004">
      <c r="A358" s="425"/>
      <c r="B358" s="395"/>
      <c r="C358" s="456"/>
      <c r="D358" s="396"/>
      <c r="E358" s="457"/>
      <c r="F358" s="458"/>
      <c r="G358" s="238"/>
      <c r="H358" s="239"/>
      <c r="I358" s="238"/>
      <c r="J358" s="451"/>
      <c r="K358" s="238"/>
      <c r="L358" s="403"/>
    </row>
    <row r="359" spans="1:12" s="401" customFormat="1" x14ac:dyDescent="0.55000000000000004">
      <c r="A359" s="425"/>
      <c r="B359" s="395"/>
      <c r="C359" s="456"/>
      <c r="D359" s="396"/>
      <c r="E359" s="457"/>
      <c r="F359" s="458"/>
      <c r="G359" s="238"/>
      <c r="H359" s="239"/>
      <c r="I359" s="238"/>
      <c r="J359" s="451"/>
      <c r="K359" s="238"/>
      <c r="L359" s="403"/>
    </row>
    <row r="360" spans="1:12" s="401" customFormat="1" ht="48" x14ac:dyDescent="0.55000000000000004">
      <c r="A360" s="425"/>
      <c r="B360" s="395"/>
      <c r="C360" s="459" t="s">
        <v>90</v>
      </c>
      <c r="D360" s="396">
        <v>1869600</v>
      </c>
      <c r="E360" s="772" t="s">
        <v>116</v>
      </c>
      <c r="F360" s="773"/>
      <c r="G360" s="238"/>
      <c r="H360" s="239"/>
      <c r="I360" s="238">
        <f>+I361+I362+I363</f>
        <v>1819422</v>
      </c>
      <c r="J360" s="451">
        <f>+D360-I360</f>
        <v>50178</v>
      </c>
      <c r="K360" s="238"/>
      <c r="L360" s="403"/>
    </row>
    <row r="361" spans="1:12" s="401" customFormat="1" ht="48" x14ac:dyDescent="0.55000000000000004">
      <c r="A361" s="425"/>
      <c r="B361" s="426"/>
      <c r="C361" s="455" t="s">
        <v>91</v>
      </c>
      <c r="D361" s="449"/>
      <c r="E361" s="436">
        <v>22429</v>
      </c>
      <c r="F361" s="426" t="s">
        <v>155</v>
      </c>
      <c r="G361" s="429"/>
      <c r="H361" s="430"/>
      <c r="I361" s="429">
        <v>31600</v>
      </c>
      <c r="J361" s="431"/>
      <c r="K361" s="429"/>
      <c r="L361" s="432"/>
    </row>
    <row r="362" spans="1:12" s="401" customFormat="1" x14ac:dyDescent="0.55000000000000004">
      <c r="A362" s="425"/>
      <c r="B362" s="426"/>
      <c r="C362" s="455"/>
      <c r="D362" s="449"/>
      <c r="E362" s="436">
        <v>22524</v>
      </c>
      <c r="F362" s="446" t="s">
        <v>207</v>
      </c>
      <c r="G362" s="429"/>
      <c r="H362" s="430"/>
      <c r="I362" s="429">
        <v>1227822</v>
      </c>
      <c r="J362" s="431"/>
      <c r="K362" s="429"/>
      <c r="L362" s="432"/>
    </row>
    <row r="363" spans="1:12" s="401" customFormat="1" x14ac:dyDescent="0.55000000000000004">
      <c r="A363" s="425"/>
      <c r="B363" s="426"/>
      <c r="C363" s="455"/>
      <c r="D363" s="449"/>
      <c r="E363" s="460"/>
      <c r="F363" s="461" t="s">
        <v>219</v>
      </c>
      <c r="G363" s="452"/>
      <c r="H363" s="462"/>
      <c r="I363" s="452">
        <v>560000</v>
      </c>
      <c r="J363" s="463"/>
      <c r="K363" s="452"/>
      <c r="L363" s="464"/>
    </row>
    <row r="364" spans="1:12" s="401" customFormat="1" ht="48.75" thickBot="1" x14ac:dyDescent="0.6">
      <c r="A364" s="425"/>
      <c r="B364" s="426"/>
      <c r="C364" s="465" t="s">
        <v>92</v>
      </c>
      <c r="D364" s="449"/>
      <c r="E364" s="777" t="s">
        <v>117</v>
      </c>
      <c r="F364" s="778"/>
      <c r="I364" s="466">
        <f>+I365+I369</f>
        <v>249850</v>
      </c>
    </row>
    <row r="365" spans="1:12" s="401" customFormat="1" ht="48" x14ac:dyDescent="0.55000000000000004">
      <c r="A365" s="425"/>
      <c r="B365" s="426"/>
      <c r="C365" s="455" t="s">
        <v>163</v>
      </c>
      <c r="D365" s="449">
        <v>362600</v>
      </c>
      <c r="E365" s="419"/>
      <c r="F365" s="420" t="s">
        <v>7</v>
      </c>
      <c r="G365" s="421"/>
      <c r="H365" s="422"/>
      <c r="I365" s="442">
        <f>+I366+I367</f>
        <v>249850</v>
      </c>
      <c r="J365" s="423">
        <f>+D365-I365</f>
        <v>112750</v>
      </c>
      <c r="K365" s="443"/>
      <c r="L365" s="432"/>
    </row>
    <row r="366" spans="1:12" s="401" customFormat="1" x14ac:dyDescent="0.55000000000000004">
      <c r="A366" s="425"/>
      <c r="B366" s="426"/>
      <c r="C366" s="455" t="s">
        <v>95</v>
      </c>
      <c r="D366" s="449"/>
      <c r="E366" s="436">
        <v>22368</v>
      </c>
      <c r="F366" s="426" t="s">
        <v>105</v>
      </c>
      <c r="G366" s="429"/>
      <c r="H366" s="430"/>
      <c r="I366" s="437">
        <v>9850</v>
      </c>
      <c r="J366" s="431"/>
      <c r="K366" s="429" t="s">
        <v>106</v>
      </c>
      <c r="L366" s="432"/>
    </row>
    <row r="367" spans="1:12" s="401" customFormat="1" x14ac:dyDescent="0.55000000000000004">
      <c r="A367" s="425"/>
      <c r="B367" s="426"/>
      <c r="C367" s="455"/>
      <c r="D367" s="449"/>
      <c r="E367" s="450">
        <v>22481</v>
      </c>
      <c r="F367" s="467" t="s">
        <v>199</v>
      </c>
      <c r="G367" s="238"/>
      <c r="H367" s="239"/>
      <c r="I367" s="238">
        <v>240000</v>
      </c>
      <c r="J367" s="431"/>
      <c r="K367" s="429"/>
      <c r="L367" s="432"/>
    </row>
    <row r="368" spans="1:12" s="401" customFormat="1" ht="24.75" thickBot="1" x14ac:dyDescent="0.6">
      <c r="A368" s="425"/>
      <c r="B368" s="426"/>
      <c r="C368" s="455"/>
      <c r="D368" s="449"/>
      <c r="E368" s="436"/>
      <c r="F368" s="440"/>
      <c r="G368" s="429"/>
      <c r="H368" s="430"/>
      <c r="I368" s="429"/>
      <c r="J368" s="431"/>
      <c r="K368" s="429"/>
      <c r="L368" s="432"/>
    </row>
    <row r="369" spans="1:12" s="401" customFormat="1" ht="48" x14ac:dyDescent="0.55000000000000004">
      <c r="A369" s="425"/>
      <c r="B369" s="426"/>
      <c r="C369" s="455" t="s">
        <v>93</v>
      </c>
      <c r="D369" s="434">
        <v>271050</v>
      </c>
      <c r="E369" s="419"/>
      <c r="F369" s="420" t="s">
        <v>7</v>
      </c>
      <c r="G369" s="421"/>
      <c r="H369" s="422"/>
      <c r="I369" s="422"/>
      <c r="J369" s="423">
        <f>+D369-I369</f>
        <v>271050</v>
      </c>
      <c r="K369" s="429"/>
      <c r="L369" s="432"/>
    </row>
    <row r="370" spans="1:12" s="401" customFormat="1" x14ac:dyDescent="0.55000000000000004">
      <c r="A370" s="425"/>
      <c r="B370" s="426"/>
      <c r="C370" s="455" t="s">
        <v>95</v>
      </c>
      <c r="D370" s="434"/>
      <c r="E370" s="436"/>
      <c r="F370" s="440"/>
      <c r="G370" s="429"/>
      <c r="H370" s="430"/>
      <c r="I370" s="429"/>
      <c r="J370" s="431"/>
      <c r="K370" s="429"/>
      <c r="L370" s="432"/>
    </row>
    <row r="371" spans="1:12" s="401" customFormat="1" x14ac:dyDescent="0.55000000000000004">
      <c r="A371" s="425"/>
      <c r="B371" s="426"/>
      <c r="C371" s="455"/>
      <c r="D371" s="434"/>
      <c r="E371" s="457"/>
      <c r="F371" s="458"/>
      <c r="G371" s="429"/>
      <c r="H371" s="430"/>
      <c r="I371" s="429"/>
      <c r="J371" s="431"/>
      <c r="K371" s="429"/>
      <c r="L371" s="432"/>
    </row>
    <row r="372" spans="1:12" s="401" customFormat="1" x14ac:dyDescent="0.55000000000000004">
      <c r="A372" s="425"/>
      <c r="B372" s="426"/>
      <c r="C372" s="455"/>
      <c r="D372" s="434"/>
      <c r="E372" s="457"/>
      <c r="F372" s="458"/>
      <c r="G372" s="429"/>
      <c r="H372" s="430"/>
      <c r="I372" s="429"/>
      <c r="J372" s="431"/>
      <c r="K372" s="429"/>
      <c r="L372" s="432"/>
    </row>
    <row r="373" spans="1:12" s="401" customFormat="1" ht="48.75" thickBot="1" x14ac:dyDescent="0.6">
      <c r="A373" s="425"/>
      <c r="B373" s="426"/>
      <c r="C373" s="465" t="s">
        <v>94</v>
      </c>
      <c r="D373" s="428"/>
      <c r="E373" s="779" t="s">
        <v>118</v>
      </c>
      <c r="F373" s="780"/>
      <c r="G373" s="429"/>
      <c r="H373" s="430"/>
      <c r="I373" s="429">
        <f>+I374+I378+I382+I386+I390+I394</f>
        <v>519150</v>
      </c>
      <c r="J373" s="431"/>
      <c r="K373" s="429"/>
      <c r="L373" s="432"/>
    </row>
    <row r="374" spans="1:12" s="401" customFormat="1" ht="48" x14ac:dyDescent="0.55000000000000004">
      <c r="A374" s="425"/>
      <c r="B374" s="426"/>
      <c r="C374" s="455" t="s">
        <v>185</v>
      </c>
      <c r="D374" s="434">
        <v>300000</v>
      </c>
      <c r="E374" s="419"/>
      <c r="F374" s="420" t="s">
        <v>7</v>
      </c>
      <c r="G374" s="421"/>
      <c r="H374" s="422"/>
      <c r="I374" s="442">
        <f>+I375</f>
        <v>90000</v>
      </c>
      <c r="J374" s="423">
        <f>+D374-I374</f>
        <v>210000</v>
      </c>
      <c r="K374" s="429"/>
      <c r="L374" s="432"/>
    </row>
    <row r="375" spans="1:12" s="401" customFormat="1" x14ac:dyDescent="0.55000000000000004">
      <c r="A375" s="425"/>
      <c r="B375" s="426"/>
      <c r="C375" s="455" t="s">
        <v>96</v>
      </c>
      <c r="D375" s="434" t="s">
        <v>157</v>
      </c>
      <c r="E375" s="450">
        <v>22433</v>
      </c>
      <c r="F375" s="395" t="s">
        <v>156</v>
      </c>
      <c r="G375" s="238"/>
      <c r="H375" s="239"/>
      <c r="I375" s="238">
        <v>90000</v>
      </c>
      <c r="J375" s="431"/>
      <c r="K375" s="429"/>
      <c r="L375" s="432"/>
    </row>
    <row r="376" spans="1:12" s="401" customFormat="1" x14ac:dyDescent="0.55000000000000004">
      <c r="A376" s="425"/>
      <c r="B376" s="426"/>
      <c r="C376" s="455"/>
      <c r="D376" s="434"/>
      <c r="J376" s="431"/>
      <c r="K376" s="429"/>
      <c r="L376" s="432"/>
    </row>
    <row r="377" spans="1:12" s="401" customFormat="1" ht="24.75" thickBot="1" x14ac:dyDescent="0.6">
      <c r="A377" s="425"/>
      <c r="B377" s="426"/>
      <c r="C377" s="455"/>
      <c r="D377" s="434"/>
      <c r="E377" s="436"/>
      <c r="F377" s="440"/>
      <c r="G377" s="429"/>
      <c r="H377" s="430"/>
      <c r="I377" s="429"/>
      <c r="J377" s="431"/>
      <c r="K377" s="429"/>
      <c r="L377" s="432"/>
    </row>
    <row r="378" spans="1:12" s="401" customFormat="1" x14ac:dyDescent="0.55000000000000004">
      <c r="A378" s="425"/>
      <c r="B378" s="426"/>
      <c r="C378" s="455" t="s">
        <v>97</v>
      </c>
      <c r="D378" s="434">
        <v>375000</v>
      </c>
      <c r="E378" s="419"/>
      <c r="F378" s="420" t="s">
        <v>7</v>
      </c>
      <c r="G378" s="421"/>
      <c r="H378" s="422"/>
      <c r="I378" s="442">
        <f>+I379</f>
        <v>375000</v>
      </c>
      <c r="J378" s="423">
        <f>+D378-I378</f>
        <v>0</v>
      </c>
      <c r="K378" s="429"/>
      <c r="L378" s="432"/>
    </row>
    <row r="379" spans="1:12" s="401" customFormat="1" x14ac:dyDescent="0.55000000000000004">
      <c r="A379" s="425"/>
      <c r="B379" s="426"/>
      <c r="C379" s="455" t="s">
        <v>98</v>
      </c>
      <c r="D379" s="434"/>
      <c r="E379" s="450">
        <v>22481</v>
      </c>
      <c r="F379" s="468" t="s">
        <v>201</v>
      </c>
      <c r="G379" s="238"/>
      <c r="H379" s="239"/>
      <c r="I379" s="238">
        <v>375000</v>
      </c>
      <c r="J379" s="431"/>
      <c r="K379" s="429"/>
      <c r="L379" s="432"/>
    </row>
    <row r="380" spans="1:12" s="401" customFormat="1" x14ac:dyDescent="0.55000000000000004">
      <c r="A380" s="425"/>
      <c r="B380" s="426"/>
      <c r="C380" s="455"/>
      <c r="D380" s="434"/>
      <c r="E380" s="436"/>
      <c r="F380" s="440"/>
      <c r="G380" s="429"/>
      <c r="H380" s="430"/>
      <c r="I380" s="429"/>
      <c r="J380" s="431"/>
      <c r="K380" s="429"/>
      <c r="L380" s="432"/>
    </row>
    <row r="381" spans="1:12" s="401" customFormat="1" ht="24.75" thickBot="1" x14ac:dyDescent="0.6">
      <c r="A381" s="425"/>
      <c r="B381" s="426"/>
      <c r="C381" s="455"/>
      <c r="D381" s="434"/>
      <c r="E381" s="436"/>
      <c r="F381" s="440"/>
      <c r="G381" s="429"/>
      <c r="H381" s="430"/>
      <c r="I381" s="429"/>
      <c r="J381" s="431"/>
      <c r="K381" s="429"/>
      <c r="L381" s="432"/>
    </row>
    <row r="382" spans="1:12" s="401" customFormat="1" ht="48" x14ac:dyDescent="0.55000000000000004">
      <c r="A382" s="425"/>
      <c r="B382" s="426"/>
      <c r="C382" s="455" t="s">
        <v>99</v>
      </c>
      <c r="D382" s="428">
        <v>1000000</v>
      </c>
      <c r="E382" s="419"/>
      <c r="F382" s="420" t="s">
        <v>7</v>
      </c>
      <c r="G382" s="421"/>
      <c r="H382" s="422"/>
      <c r="I382" s="422"/>
      <c r="J382" s="423">
        <f>+D382-I382</f>
        <v>1000000</v>
      </c>
      <c r="K382" s="429"/>
      <c r="L382" s="432"/>
    </row>
    <row r="383" spans="1:12" s="401" customFormat="1" x14ac:dyDescent="0.55000000000000004">
      <c r="A383" s="425"/>
      <c r="B383" s="426"/>
      <c r="C383" s="455" t="s">
        <v>98</v>
      </c>
      <c r="D383" s="434"/>
      <c r="E383" s="436"/>
      <c r="F383" s="440"/>
      <c r="G383" s="429"/>
      <c r="H383" s="430"/>
      <c r="I383" s="429"/>
      <c r="J383" s="431"/>
      <c r="K383" s="429"/>
      <c r="L383" s="432"/>
    </row>
    <row r="384" spans="1:12" s="401" customFormat="1" x14ac:dyDescent="0.55000000000000004">
      <c r="A384" s="425"/>
      <c r="B384" s="426"/>
      <c r="C384" s="455"/>
      <c r="D384" s="434"/>
      <c r="E384" s="436"/>
      <c r="F384" s="440"/>
      <c r="G384" s="429"/>
      <c r="H384" s="430"/>
      <c r="I384" s="429"/>
      <c r="J384" s="431"/>
      <c r="K384" s="429"/>
      <c r="L384" s="432"/>
    </row>
    <row r="385" spans="1:12" s="401" customFormat="1" ht="24.75" thickBot="1" x14ac:dyDescent="0.6">
      <c r="A385" s="425"/>
      <c r="B385" s="426"/>
      <c r="C385" s="455"/>
      <c r="D385" s="434"/>
      <c r="E385" s="436"/>
      <c r="F385" s="440"/>
      <c r="G385" s="429"/>
      <c r="H385" s="430"/>
      <c r="I385" s="429"/>
      <c r="J385" s="431"/>
      <c r="K385" s="429"/>
      <c r="L385" s="432"/>
    </row>
    <row r="386" spans="1:12" s="401" customFormat="1" x14ac:dyDescent="0.55000000000000004">
      <c r="A386" s="425"/>
      <c r="B386" s="426"/>
      <c r="C386" s="455" t="s">
        <v>100</v>
      </c>
      <c r="D386" s="434">
        <v>170000</v>
      </c>
      <c r="E386" s="419"/>
      <c r="F386" s="420" t="s">
        <v>7</v>
      </c>
      <c r="G386" s="421"/>
      <c r="H386" s="422"/>
      <c r="I386" s="442">
        <f>+I387</f>
        <v>15000</v>
      </c>
      <c r="J386" s="423">
        <f>+D386-I386</f>
        <v>155000</v>
      </c>
      <c r="K386" s="429"/>
      <c r="L386" s="432"/>
    </row>
    <row r="387" spans="1:12" s="401" customFormat="1" x14ac:dyDescent="0.55000000000000004">
      <c r="A387" s="425"/>
      <c r="B387" s="426"/>
      <c r="C387" s="455" t="s">
        <v>98</v>
      </c>
      <c r="D387" s="434"/>
      <c r="E387" s="450">
        <v>22488</v>
      </c>
      <c r="F387" s="395" t="s">
        <v>112</v>
      </c>
      <c r="G387" s="238"/>
      <c r="H387" s="239"/>
      <c r="I387" s="238">
        <v>15000</v>
      </c>
      <c r="J387" s="431"/>
      <c r="K387" s="429"/>
      <c r="L387" s="432"/>
    </row>
    <row r="388" spans="1:12" s="401" customFormat="1" x14ac:dyDescent="0.55000000000000004">
      <c r="A388" s="425"/>
      <c r="B388" s="426"/>
      <c r="C388" s="455"/>
      <c r="D388" s="434"/>
      <c r="E388" s="436"/>
      <c r="F388" s="440"/>
      <c r="G388" s="429"/>
      <c r="H388" s="430"/>
      <c r="I388" s="429"/>
      <c r="J388" s="431"/>
      <c r="K388" s="429"/>
      <c r="L388" s="432"/>
    </row>
    <row r="389" spans="1:12" s="401" customFormat="1" ht="24.75" thickBot="1" x14ac:dyDescent="0.6">
      <c r="A389" s="425"/>
      <c r="B389" s="426"/>
      <c r="C389" s="455"/>
      <c r="D389" s="434"/>
      <c r="E389" s="436"/>
      <c r="F389" s="440"/>
      <c r="G389" s="429"/>
      <c r="H389" s="430"/>
      <c r="I389" s="429"/>
      <c r="J389" s="431"/>
      <c r="K389" s="429"/>
      <c r="L389" s="432"/>
    </row>
    <row r="390" spans="1:12" s="401" customFormat="1" ht="48" x14ac:dyDescent="0.55000000000000004">
      <c r="A390" s="425"/>
      <c r="B390" s="426"/>
      <c r="C390" s="455" t="s">
        <v>101</v>
      </c>
      <c r="D390" s="434">
        <v>51800</v>
      </c>
      <c r="E390" s="419"/>
      <c r="F390" s="420" t="s">
        <v>7</v>
      </c>
      <c r="G390" s="421"/>
      <c r="H390" s="422"/>
      <c r="I390" s="422"/>
      <c r="J390" s="423">
        <f>+D390-I390</f>
        <v>51800</v>
      </c>
      <c r="K390" s="429"/>
      <c r="L390" s="432"/>
    </row>
    <row r="391" spans="1:12" s="401" customFormat="1" x14ac:dyDescent="0.55000000000000004">
      <c r="A391" s="425"/>
      <c r="B391" s="426"/>
      <c r="C391" s="455" t="s">
        <v>102</v>
      </c>
      <c r="D391" s="434"/>
      <c r="E391" s="436"/>
      <c r="F391" s="440"/>
      <c r="G391" s="429"/>
      <c r="H391" s="430"/>
      <c r="I391" s="429"/>
      <c r="J391" s="431"/>
      <c r="K391" s="429"/>
      <c r="L391" s="432"/>
    </row>
    <row r="392" spans="1:12" s="401" customFormat="1" x14ac:dyDescent="0.55000000000000004">
      <c r="A392" s="425"/>
      <c r="B392" s="426"/>
      <c r="C392" s="455"/>
      <c r="D392" s="434"/>
      <c r="E392" s="436"/>
      <c r="F392" s="440"/>
      <c r="G392" s="429"/>
      <c r="H392" s="430"/>
      <c r="I392" s="429"/>
      <c r="J392" s="431"/>
      <c r="K392" s="429"/>
      <c r="L392" s="432"/>
    </row>
    <row r="393" spans="1:12" s="401" customFormat="1" ht="24.75" thickBot="1" x14ac:dyDescent="0.6">
      <c r="A393" s="425"/>
      <c r="B393" s="426"/>
      <c r="C393" s="455"/>
      <c r="D393" s="434"/>
      <c r="E393" s="436"/>
      <c r="F393" s="440"/>
      <c r="G393" s="429"/>
      <c r="H393" s="430"/>
      <c r="I393" s="429"/>
      <c r="J393" s="431"/>
      <c r="K393" s="429"/>
      <c r="L393" s="432"/>
    </row>
    <row r="394" spans="1:12" s="401" customFormat="1" ht="48" x14ac:dyDescent="0.55000000000000004">
      <c r="A394" s="425"/>
      <c r="B394" s="426"/>
      <c r="C394" s="455" t="s">
        <v>103</v>
      </c>
      <c r="D394" s="434">
        <v>39150</v>
      </c>
      <c r="E394" s="419"/>
      <c r="F394" s="420" t="s">
        <v>7</v>
      </c>
      <c r="G394" s="421"/>
      <c r="H394" s="422"/>
      <c r="I394" s="442">
        <f>+I395</f>
        <v>39150</v>
      </c>
      <c r="J394" s="423">
        <f>+D394-I394</f>
        <v>0</v>
      </c>
      <c r="K394" s="429"/>
      <c r="L394" s="432"/>
    </row>
    <row r="395" spans="1:12" s="401" customFormat="1" ht="48" x14ac:dyDescent="0.55000000000000004">
      <c r="A395" s="425"/>
      <c r="B395" s="426"/>
      <c r="C395" s="455" t="s">
        <v>104</v>
      </c>
      <c r="D395" s="434"/>
      <c r="E395" s="450">
        <v>22439</v>
      </c>
      <c r="F395" s="468" t="s">
        <v>184</v>
      </c>
      <c r="G395" s="238"/>
      <c r="H395" s="239"/>
      <c r="I395" s="238">
        <v>39150</v>
      </c>
      <c r="J395" s="431"/>
      <c r="K395" s="429"/>
      <c r="L395" s="432"/>
    </row>
    <row r="396" spans="1:12" s="401" customFormat="1" x14ac:dyDescent="0.55000000000000004">
      <c r="A396" s="425"/>
      <c r="B396" s="426"/>
      <c r="C396" s="439"/>
      <c r="D396" s="434"/>
      <c r="E396" s="436"/>
      <c r="F396" s="440"/>
      <c r="G396" s="429"/>
      <c r="H396" s="430"/>
      <c r="I396" s="429"/>
      <c r="J396" s="431"/>
      <c r="K396" s="429"/>
      <c r="L396" s="432"/>
    </row>
    <row r="397" spans="1:12" s="401" customFormat="1" ht="24.75" thickBot="1" x14ac:dyDescent="0.6">
      <c r="A397" s="425"/>
      <c r="B397" s="395"/>
      <c r="C397" s="237"/>
      <c r="D397" s="396"/>
      <c r="E397" s="450"/>
      <c r="F397" s="468"/>
      <c r="G397" s="238"/>
      <c r="H397" s="239"/>
      <c r="I397" s="238"/>
      <c r="J397" s="451"/>
      <c r="K397" s="238"/>
      <c r="L397" s="469"/>
    </row>
    <row r="398" spans="1:12" s="401" customFormat="1" ht="72.75" thickBot="1" x14ac:dyDescent="0.6">
      <c r="A398" s="425"/>
      <c r="B398" s="395">
        <v>2</v>
      </c>
      <c r="C398" s="470" t="s">
        <v>258</v>
      </c>
      <c r="D398" s="452">
        <v>4641200</v>
      </c>
      <c r="E398" s="764" t="s">
        <v>7</v>
      </c>
      <c r="F398" s="765"/>
      <c r="G398" s="471"/>
      <c r="H398" s="472"/>
      <c r="I398" s="473">
        <f>+I400+I428+I451+I454</f>
        <v>2036712.1</v>
      </c>
      <c r="J398" s="474">
        <f>+D398-I398</f>
        <v>2604487.9</v>
      </c>
      <c r="K398" s="473"/>
      <c r="L398" s="475"/>
    </row>
    <row r="399" spans="1:12" s="401" customFormat="1" x14ac:dyDescent="0.55000000000000004">
      <c r="A399" s="425"/>
      <c r="B399" s="395"/>
      <c r="C399" s="476"/>
      <c r="D399" s="477"/>
      <c r="E399" s="478"/>
      <c r="F399" s="237"/>
      <c r="G399" s="238"/>
      <c r="H399" s="239"/>
      <c r="I399" s="238"/>
      <c r="J399" s="237"/>
      <c r="K399" s="238"/>
      <c r="L399" s="403"/>
    </row>
    <row r="400" spans="1:12" s="401" customFormat="1" ht="24.75" thickBot="1" x14ac:dyDescent="0.6">
      <c r="A400" s="425"/>
      <c r="B400" s="395"/>
      <c r="C400" s="479" t="s">
        <v>175</v>
      </c>
      <c r="D400" s="477"/>
      <c r="E400" s="768" t="s">
        <v>115</v>
      </c>
      <c r="F400" s="769"/>
      <c r="G400" s="238"/>
      <c r="H400" s="239"/>
      <c r="I400" s="238">
        <f>+I401+I404+I410+I416+I422+I425</f>
        <v>765762.1</v>
      </c>
      <c r="J400" s="237"/>
      <c r="K400" s="238"/>
      <c r="L400" s="403"/>
    </row>
    <row r="401" spans="1:12" s="401" customFormat="1" ht="24.75" thickBot="1" x14ac:dyDescent="0.6">
      <c r="A401" s="425"/>
      <c r="B401" s="395"/>
      <c r="C401" s="439" t="s">
        <v>176</v>
      </c>
      <c r="D401" s="477">
        <v>643500</v>
      </c>
      <c r="E401" s="764" t="s">
        <v>7</v>
      </c>
      <c r="F401" s="765"/>
      <c r="G401" s="471"/>
      <c r="H401" s="472"/>
      <c r="I401" s="473"/>
      <c r="J401" s="474">
        <f>+D401-I401</f>
        <v>643500</v>
      </c>
      <c r="K401" s="473"/>
      <c r="L401" s="475"/>
    </row>
    <row r="402" spans="1:12" s="401" customFormat="1" x14ac:dyDescent="0.55000000000000004">
      <c r="A402" s="425"/>
      <c r="B402" s="395"/>
      <c r="C402" s="439" t="s">
        <v>81</v>
      </c>
      <c r="D402" s="477" t="s">
        <v>170</v>
      </c>
      <c r="E402" s="480"/>
      <c r="F402" s="481"/>
      <c r="G402" s="238"/>
      <c r="H402" s="239"/>
      <c r="I402" s="238"/>
      <c r="J402" s="237"/>
      <c r="K402" s="238"/>
      <c r="L402" s="403"/>
    </row>
    <row r="403" spans="1:12" s="401" customFormat="1" ht="24.75" thickBot="1" x14ac:dyDescent="0.6">
      <c r="A403" s="425"/>
      <c r="B403" s="395"/>
      <c r="C403" s="476"/>
      <c r="D403" s="477"/>
      <c r="E403" s="480"/>
      <c r="F403" s="481"/>
      <c r="G403" s="238"/>
      <c r="H403" s="239"/>
      <c r="I403" s="238"/>
      <c r="J403" s="237"/>
      <c r="K403" s="238"/>
      <c r="L403" s="403"/>
    </row>
    <row r="404" spans="1:12" s="401" customFormat="1" x14ac:dyDescent="0.55000000000000004">
      <c r="A404" s="425"/>
      <c r="B404" s="395"/>
      <c r="C404" s="476" t="s">
        <v>177</v>
      </c>
      <c r="D404" s="477">
        <v>185300</v>
      </c>
      <c r="E404" s="419"/>
      <c r="F404" s="420" t="s">
        <v>7</v>
      </c>
      <c r="G404" s="421"/>
      <c r="H404" s="422"/>
      <c r="I404" s="442">
        <f>+I405+I406+I407+I408</f>
        <v>185300</v>
      </c>
      <c r="J404" s="423">
        <f>+D404-I404</f>
        <v>0</v>
      </c>
      <c r="K404" s="238"/>
      <c r="L404" s="403"/>
    </row>
    <row r="405" spans="1:12" s="401" customFormat="1" x14ac:dyDescent="0.55000000000000004">
      <c r="A405" s="425"/>
      <c r="B405" s="395"/>
      <c r="C405" s="413" t="s">
        <v>161</v>
      </c>
      <c r="D405" s="477"/>
      <c r="E405" s="478">
        <v>22450</v>
      </c>
      <c r="F405" s="237" t="s">
        <v>188</v>
      </c>
      <c r="G405" s="238"/>
      <c r="H405" s="239"/>
      <c r="I405" s="238">
        <v>151800</v>
      </c>
      <c r="J405" s="237"/>
      <c r="K405" s="238"/>
      <c r="L405" s="403"/>
    </row>
    <row r="406" spans="1:12" s="401" customFormat="1" x14ac:dyDescent="0.55000000000000004">
      <c r="A406" s="425"/>
      <c r="B406" s="395"/>
      <c r="C406" s="413"/>
      <c r="D406" s="477"/>
      <c r="E406" s="478">
        <v>22486</v>
      </c>
      <c r="F406" s="237" t="s">
        <v>202</v>
      </c>
      <c r="G406" s="238"/>
      <c r="H406" s="239"/>
      <c r="I406" s="238">
        <v>16500</v>
      </c>
      <c r="J406" s="237"/>
      <c r="K406" s="238"/>
      <c r="L406" s="403"/>
    </row>
    <row r="407" spans="1:12" s="401" customFormat="1" x14ac:dyDescent="0.55000000000000004">
      <c r="A407" s="425"/>
      <c r="B407" s="395"/>
      <c r="C407" s="413"/>
      <c r="D407" s="477"/>
      <c r="E407" s="478">
        <v>22486</v>
      </c>
      <c r="F407" s="237" t="s">
        <v>112</v>
      </c>
      <c r="G407" s="238"/>
      <c r="H407" s="239"/>
      <c r="I407" s="238">
        <v>6000</v>
      </c>
      <c r="J407" s="237"/>
      <c r="K407" s="238"/>
      <c r="L407" s="403"/>
    </row>
    <row r="408" spans="1:12" s="401" customFormat="1" x14ac:dyDescent="0.55000000000000004">
      <c r="A408" s="425"/>
      <c r="B408" s="395"/>
      <c r="C408" s="413"/>
      <c r="D408" s="477"/>
      <c r="E408" s="478">
        <v>22486</v>
      </c>
      <c r="F408" s="237" t="s">
        <v>203</v>
      </c>
      <c r="G408" s="238"/>
      <c r="H408" s="239"/>
      <c r="I408" s="238">
        <v>11000</v>
      </c>
      <c r="J408" s="237"/>
      <c r="K408" s="238"/>
      <c r="L408" s="403"/>
    </row>
    <row r="409" spans="1:12" s="401" customFormat="1" ht="24.75" thickBot="1" x14ac:dyDescent="0.6">
      <c r="A409" s="425"/>
      <c r="B409" s="395"/>
      <c r="C409" s="476"/>
      <c r="D409" s="477"/>
      <c r="E409" s="480"/>
      <c r="F409" s="481"/>
      <c r="G409" s="238"/>
      <c r="H409" s="239"/>
      <c r="I409" s="238"/>
      <c r="J409" s="237"/>
      <c r="K409" s="238"/>
      <c r="L409" s="403"/>
    </row>
    <row r="410" spans="1:12" s="401" customFormat="1" x14ac:dyDescent="0.55000000000000004">
      <c r="A410" s="425"/>
      <c r="B410" s="395"/>
      <c r="C410" s="476" t="s">
        <v>178</v>
      </c>
      <c r="D410" s="477">
        <v>52600</v>
      </c>
      <c r="E410" s="419"/>
      <c r="F410" s="420" t="s">
        <v>7</v>
      </c>
      <c r="G410" s="421"/>
      <c r="H410" s="422"/>
      <c r="I410" s="442">
        <f>+I411+I412+I413+I414</f>
        <v>52600</v>
      </c>
      <c r="J410" s="423">
        <f>+D410-I410</f>
        <v>0</v>
      </c>
      <c r="K410" s="238"/>
      <c r="L410" s="403"/>
    </row>
    <row r="411" spans="1:12" s="401" customFormat="1" x14ac:dyDescent="0.55000000000000004">
      <c r="A411" s="425"/>
      <c r="B411" s="395"/>
      <c r="C411" s="413" t="s">
        <v>161</v>
      </c>
      <c r="D411" s="477"/>
      <c r="E411" s="478">
        <v>22513</v>
      </c>
      <c r="F411" s="237" t="s">
        <v>209</v>
      </c>
      <c r="G411" s="238"/>
      <c r="H411" s="239"/>
      <c r="I411" s="238">
        <v>17600</v>
      </c>
      <c r="J411" s="237"/>
      <c r="K411" s="238"/>
      <c r="L411" s="403"/>
    </row>
    <row r="412" spans="1:12" s="401" customFormat="1" x14ac:dyDescent="0.55000000000000004">
      <c r="A412" s="425"/>
      <c r="B412" s="395"/>
      <c r="C412" s="413"/>
      <c r="D412" s="477"/>
      <c r="E412" s="478">
        <v>22534</v>
      </c>
      <c r="F412" s="237" t="s">
        <v>213</v>
      </c>
      <c r="G412" s="238"/>
      <c r="H412" s="239"/>
      <c r="I412" s="238">
        <v>1000</v>
      </c>
      <c r="J412" s="237"/>
      <c r="K412" s="238"/>
      <c r="L412" s="403"/>
    </row>
    <row r="413" spans="1:12" s="401" customFormat="1" x14ac:dyDescent="0.55000000000000004">
      <c r="A413" s="425"/>
      <c r="B413" s="395"/>
      <c r="C413" s="413"/>
      <c r="D413" s="477"/>
      <c r="E413" s="478">
        <v>22534</v>
      </c>
      <c r="F413" s="237" t="s">
        <v>214</v>
      </c>
      <c r="G413" s="238"/>
      <c r="H413" s="239"/>
      <c r="I413" s="238">
        <v>6000</v>
      </c>
      <c r="J413" s="237"/>
      <c r="K413" s="238"/>
      <c r="L413" s="403"/>
    </row>
    <row r="414" spans="1:12" s="401" customFormat="1" x14ac:dyDescent="0.55000000000000004">
      <c r="A414" s="425"/>
      <c r="B414" s="395"/>
      <c r="C414" s="413"/>
      <c r="D414" s="477"/>
      <c r="E414" s="478">
        <v>22541</v>
      </c>
      <c r="F414" s="237" t="s">
        <v>215</v>
      </c>
      <c r="G414" s="238"/>
      <c r="H414" s="239"/>
      <c r="I414" s="238">
        <v>28000</v>
      </c>
      <c r="J414" s="237"/>
      <c r="K414" s="238"/>
      <c r="L414" s="403"/>
    </row>
    <row r="415" spans="1:12" s="401" customFormat="1" ht="24.75" thickBot="1" x14ac:dyDescent="0.6">
      <c r="A415" s="425"/>
      <c r="B415" s="395"/>
      <c r="C415" s="413"/>
      <c r="D415" s="477"/>
      <c r="E415" s="480"/>
      <c r="F415" s="481"/>
      <c r="G415" s="238"/>
      <c r="H415" s="239"/>
      <c r="I415" s="238"/>
      <c r="J415" s="237"/>
      <c r="K415" s="238"/>
      <c r="L415" s="403"/>
    </row>
    <row r="416" spans="1:12" s="401" customFormat="1" x14ac:dyDescent="0.55000000000000004">
      <c r="A416" s="425"/>
      <c r="B416" s="395"/>
      <c r="C416" s="482" t="s">
        <v>179</v>
      </c>
      <c r="D416" s="477">
        <v>751000</v>
      </c>
      <c r="E416" s="419"/>
      <c r="F416" s="420" t="s">
        <v>7</v>
      </c>
      <c r="G416" s="421"/>
      <c r="H416" s="422"/>
      <c r="I416" s="442">
        <f>+I417+I418+I419+I420+I421</f>
        <v>527862.1</v>
      </c>
      <c r="J416" s="423">
        <f>+D416-I416</f>
        <v>223137.90000000002</v>
      </c>
      <c r="K416" s="238"/>
      <c r="L416" s="403"/>
    </row>
    <row r="417" spans="1:12" s="401" customFormat="1" ht="48" x14ac:dyDescent="0.55000000000000004">
      <c r="A417" s="425"/>
      <c r="B417" s="395"/>
      <c r="C417" s="455" t="s">
        <v>104</v>
      </c>
      <c r="D417" s="477" t="s">
        <v>180</v>
      </c>
      <c r="E417" s="478">
        <v>22438</v>
      </c>
      <c r="F417" s="237" t="s">
        <v>186</v>
      </c>
      <c r="G417" s="238"/>
      <c r="H417" s="239"/>
      <c r="I417" s="238">
        <v>85000</v>
      </c>
      <c r="J417" s="451"/>
      <c r="K417" s="238" t="s">
        <v>187</v>
      </c>
      <c r="L417" s="403"/>
    </row>
    <row r="418" spans="1:12" s="401" customFormat="1" x14ac:dyDescent="0.55000000000000004">
      <c r="A418" s="425"/>
      <c r="B418" s="395"/>
      <c r="C418" s="413"/>
      <c r="D418" s="477"/>
      <c r="E418" s="478">
        <v>22454</v>
      </c>
      <c r="F418" s="237" t="s">
        <v>189</v>
      </c>
      <c r="G418" s="238"/>
      <c r="H418" s="239"/>
      <c r="I418" s="238">
        <v>963</v>
      </c>
      <c r="J418" s="237"/>
      <c r="K418" s="238"/>
      <c r="L418" s="403"/>
    </row>
    <row r="419" spans="1:12" s="401" customFormat="1" x14ac:dyDescent="0.55000000000000004">
      <c r="A419" s="425"/>
      <c r="B419" s="395"/>
      <c r="C419" s="413"/>
      <c r="D419" s="477"/>
      <c r="E419" s="478">
        <v>22454</v>
      </c>
      <c r="F419" s="237" t="s">
        <v>194</v>
      </c>
      <c r="G419" s="238"/>
      <c r="H419" s="239"/>
      <c r="I419" s="238">
        <v>10910</v>
      </c>
      <c r="J419" s="237"/>
      <c r="K419" s="238"/>
      <c r="L419" s="403"/>
    </row>
    <row r="420" spans="1:12" s="401" customFormat="1" x14ac:dyDescent="0.55000000000000004">
      <c r="A420" s="425"/>
      <c r="B420" s="395"/>
      <c r="C420" s="413"/>
      <c r="D420" s="477"/>
      <c r="E420" s="478">
        <v>22461</v>
      </c>
      <c r="F420" s="237" t="s">
        <v>197</v>
      </c>
      <c r="G420" s="238"/>
      <c r="H420" s="239"/>
      <c r="I420" s="238">
        <v>379989.1</v>
      </c>
      <c r="J420" s="237"/>
      <c r="K420" s="238"/>
      <c r="L420" s="403"/>
    </row>
    <row r="421" spans="1:12" s="401" customFormat="1" ht="24.75" thickBot="1" x14ac:dyDescent="0.6">
      <c r="A421" s="425"/>
      <c r="B421" s="395"/>
      <c r="C421" s="413"/>
      <c r="D421" s="477"/>
      <c r="E421" s="478">
        <v>22471</v>
      </c>
      <c r="F421" s="237" t="s">
        <v>196</v>
      </c>
      <c r="G421" s="238"/>
      <c r="H421" s="239"/>
      <c r="I421" s="238">
        <v>51000</v>
      </c>
      <c r="J421" s="237"/>
      <c r="K421" s="238"/>
      <c r="L421" s="403"/>
    </row>
    <row r="422" spans="1:12" s="401" customFormat="1" x14ac:dyDescent="0.55000000000000004">
      <c r="A422" s="425"/>
      <c r="B422" s="395"/>
      <c r="C422" s="482" t="s">
        <v>181</v>
      </c>
      <c r="D422" s="477">
        <v>99050</v>
      </c>
      <c r="E422" s="419"/>
      <c r="F422" s="420" t="s">
        <v>7</v>
      </c>
      <c r="G422" s="421"/>
      <c r="H422" s="422"/>
      <c r="I422" s="422"/>
      <c r="J422" s="423">
        <f>+D422-I422</f>
        <v>99050</v>
      </c>
      <c r="K422" s="238"/>
      <c r="L422" s="403"/>
    </row>
    <row r="423" spans="1:12" s="401" customFormat="1" x14ac:dyDescent="0.55000000000000004">
      <c r="A423" s="425"/>
      <c r="B423" s="395"/>
      <c r="C423" s="413" t="s">
        <v>182</v>
      </c>
      <c r="D423" s="477" t="s">
        <v>170</v>
      </c>
      <c r="E423" s="480"/>
      <c r="F423" s="481"/>
      <c r="G423" s="238"/>
      <c r="H423" s="239"/>
      <c r="I423" s="238"/>
      <c r="J423" s="237"/>
      <c r="K423" s="238"/>
      <c r="L423" s="403"/>
    </row>
    <row r="424" spans="1:12" s="401" customFormat="1" ht="24.75" thickBot="1" x14ac:dyDescent="0.6">
      <c r="A424" s="425"/>
      <c r="B424" s="395"/>
      <c r="C424" s="413"/>
      <c r="D424" s="477"/>
      <c r="E424" s="480"/>
      <c r="F424" s="481"/>
      <c r="G424" s="238"/>
      <c r="H424" s="239"/>
      <c r="I424" s="238"/>
      <c r="J424" s="237"/>
      <c r="K424" s="238"/>
      <c r="L424" s="403"/>
    </row>
    <row r="425" spans="1:12" s="401" customFormat="1" x14ac:dyDescent="0.55000000000000004">
      <c r="A425" s="425"/>
      <c r="B425" s="395"/>
      <c r="C425" s="482" t="s">
        <v>183</v>
      </c>
      <c r="D425" s="477">
        <v>86300</v>
      </c>
      <c r="E425" s="419"/>
      <c r="F425" s="420" t="s">
        <v>7</v>
      </c>
      <c r="G425" s="421"/>
      <c r="H425" s="422"/>
      <c r="I425" s="422"/>
      <c r="J425" s="423">
        <f>+D425-I425</f>
        <v>86300</v>
      </c>
      <c r="K425" s="238"/>
      <c r="L425" s="403"/>
    </row>
    <row r="426" spans="1:12" s="401" customFormat="1" x14ac:dyDescent="0.55000000000000004">
      <c r="A426" s="425"/>
      <c r="B426" s="395"/>
      <c r="C426" s="413" t="s">
        <v>182</v>
      </c>
      <c r="D426" s="477"/>
      <c r="E426" s="483"/>
      <c r="G426" s="443"/>
      <c r="H426" s="484"/>
      <c r="I426" s="443"/>
      <c r="J426" s="237"/>
      <c r="K426" s="238"/>
      <c r="L426" s="403"/>
    </row>
    <row r="427" spans="1:12" s="401" customFormat="1" ht="24.75" thickBot="1" x14ac:dyDescent="0.6">
      <c r="A427" s="425"/>
      <c r="B427" s="395"/>
      <c r="C427" s="476"/>
      <c r="D427" s="477"/>
      <c r="E427" s="480"/>
      <c r="F427" s="481"/>
      <c r="G427" s="238"/>
      <c r="H427" s="239"/>
      <c r="I427" s="238"/>
      <c r="J427" s="237"/>
      <c r="K427" s="238"/>
      <c r="L427" s="403"/>
    </row>
    <row r="428" spans="1:12" s="401" customFormat="1" x14ac:dyDescent="0.55000000000000004">
      <c r="A428" s="425"/>
      <c r="B428" s="395"/>
      <c r="C428" s="485" t="s">
        <v>158</v>
      </c>
      <c r="D428" s="477"/>
      <c r="E428" s="766" t="s">
        <v>116</v>
      </c>
      <c r="F428" s="767"/>
      <c r="G428" s="421"/>
      <c r="H428" s="422"/>
      <c r="I428" s="421">
        <f>+I430+I433+I437+I445+I448</f>
        <v>1247000</v>
      </c>
      <c r="J428" s="423"/>
      <c r="K428" s="238"/>
      <c r="L428" s="403"/>
    </row>
    <row r="429" spans="1:12" s="401" customFormat="1" ht="24.75" thickBot="1" x14ac:dyDescent="0.6">
      <c r="A429" s="425"/>
      <c r="B429" s="395"/>
      <c r="C429" s="486"/>
      <c r="D429" s="477"/>
      <c r="E429" s="478"/>
      <c r="F429" s="237"/>
      <c r="G429" s="238"/>
      <c r="H429" s="239"/>
      <c r="I429" s="238"/>
      <c r="J429" s="237"/>
      <c r="K429" s="238"/>
      <c r="L429" s="403"/>
    </row>
    <row r="430" spans="1:12" s="401" customFormat="1" x14ac:dyDescent="0.55000000000000004">
      <c r="A430" s="425"/>
      <c r="B430" s="395"/>
      <c r="C430" s="486" t="s">
        <v>159</v>
      </c>
      <c r="D430" s="477">
        <v>76000</v>
      </c>
      <c r="E430" s="419"/>
      <c r="F430" s="420" t="s">
        <v>7</v>
      </c>
      <c r="G430" s="421"/>
      <c r="H430" s="422"/>
      <c r="I430" s="442">
        <f>+I431</f>
        <v>76000</v>
      </c>
      <c r="J430" s="423">
        <f>+D430-I430</f>
        <v>0</v>
      </c>
      <c r="K430" s="238"/>
      <c r="L430" s="403"/>
    </row>
    <row r="431" spans="1:12" s="401" customFormat="1" x14ac:dyDescent="0.55000000000000004">
      <c r="A431" s="425"/>
      <c r="B431" s="395"/>
      <c r="C431" s="413" t="s">
        <v>161</v>
      </c>
      <c r="D431" s="477"/>
      <c r="E431" s="478">
        <v>22429</v>
      </c>
      <c r="F431" s="237" t="s">
        <v>160</v>
      </c>
      <c r="G431" s="238"/>
      <c r="H431" s="239"/>
      <c r="I431" s="238">
        <v>76000</v>
      </c>
      <c r="J431" s="237"/>
      <c r="K431" s="238"/>
      <c r="L431" s="403"/>
    </row>
    <row r="432" spans="1:12" s="401" customFormat="1" ht="24.75" thickBot="1" x14ac:dyDescent="0.6">
      <c r="A432" s="425"/>
      <c r="B432" s="395"/>
      <c r="C432" s="413"/>
      <c r="D432" s="477"/>
      <c r="E432" s="450"/>
      <c r="F432" s="237"/>
      <c r="G432" s="238"/>
      <c r="H432" s="239"/>
      <c r="I432" s="238"/>
      <c r="J432" s="237"/>
      <c r="K432" s="238"/>
      <c r="L432" s="403"/>
    </row>
    <row r="433" spans="1:12" s="401" customFormat="1" x14ac:dyDescent="0.55000000000000004">
      <c r="A433" s="425"/>
      <c r="B433" s="395"/>
      <c r="C433" s="237" t="s">
        <v>164</v>
      </c>
      <c r="D433" s="396">
        <v>424000</v>
      </c>
      <c r="E433" s="419"/>
      <c r="F433" s="420" t="s">
        <v>7</v>
      </c>
      <c r="G433" s="421"/>
      <c r="H433" s="422"/>
      <c r="I433" s="442">
        <f>+I434+I435+I436</f>
        <v>184000</v>
      </c>
      <c r="J433" s="423">
        <f>+D433-I433</f>
        <v>240000</v>
      </c>
      <c r="K433" s="238"/>
      <c r="L433" s="403"/>
    </row>
    <row r="434" spans="1:12" s="401" customFormat="1" x14ac:dyDescent="0.55000000000000004">
      <c r="A434" s="487"/>
      <c r="B434" s="488"/>
      <c r="C434" s="413" t="s">
        <v>161</v>
      </c>
      <c r="D434" s="396"/>
      <c r="E434" s="478">
        <v>22524</v>
      </c>
      <c r="F434" s="237" t="s">
        <v>206</v>
      </c>
      <c r="G434" s="238"/>
      <c r="H434" s="239"/>
      <c r="I434" s="238">
        <v>11200</v>
      </c>
      <c r="J434" s="237"/>
      <c r="K434" s="238"/>
      <c r="L434" s="489"/>
    </row>
    <row r="435" spans="1:12" s="401" customFormat="1" x14ac:dyDescent="0.55000000000000004">
      <c r="A435" s="487"/>
      <c r="B435" s="488"/>
      <c r="C435" s="490"/>
      <c r="D435" s="396"/>
      <c r="E435" s="478">
        <v>22459</v>
      </c>
      <c r="F435" s="237" t="s">
        <v>210</v>
      </c>
      <c r="G435" s="238"/>
      <c r="H435" s="239"/>
      <c r="I435" s="238">
        <v>144000</v>
      </c>
      <c r="J435" s="237"/>
      <c r="K435" s="238"/>
      <c r="L435" s="489"/>
    </row>
    <row r="436" spans="1:12" s="401" customFormat="1" ht="24.75" thickBot="1" x14ac:dyDescent="0.6">
      <c r="A436" s="487"/>
      <c r="B436" s="488"/>
      <c r="C436" s="490"/>
      <c r="D436" s="396"/>
      <c r="E436" s="478">
        <v>22531</v>
      </c>
      <c r="F436" s="237" t="s">
        <v>216</v>
      </c>
      <c r="G436" s="238"/>
      <c r="H436" s="239"/>
      <c r="I436" s="238">
        <v>28800</v>
      </c>
      <c r="J436" s="237"/>
      <c r="K436" s="238"/>
      <c r="L436" s="489"/>
    </row>
    <row r="437" spans="1:12" s="401" customFormat="1" x14ac:dyDescent="0.55000000000000004">
      <c r="A437" s="487"/>
      <c r="B437" s="488"/>
      <c r="C437" s="491" t="s">
        <v>165</v>
      </c>
      <c r="D437" s="396">
        <v>1243600</v>
      </c>
      <c r="E437" s="419"/>
      <c r="F437" s="420" t="s">
        <v>7</v>
      </c>
      <c r="G437" s="421"/>
      <c r="H437" s="422"/>
      <c r="I437" s="442">
        <f>+I439+I438+I440+I441+I442+I443+I444</f>
        <v>987000</v>
      </c>
      <c r="J437" s="423">
        <f>+D437-I437</f>
        <v>256600</v>
      </c>
      <c r="K437" s="238"/>
      <c r="L437" s="489"/>
    </row>
    <row r="438" spans="1:12" s="401" customFormat="1" x14ac:dyDescent="0.55000000000000004">
      <c r="A438" s="487"/>
      <c r="B438" s="488"/>
      <c r="C438" s="490" t="s">
        <v>166</v>
      </c>
      <c r="D438" s="396"/>
      <c r="E438" s="478">
        <v>22493</v>
      </c>
      <c r="F438" s="237" t="s">
        <v>204</v>
      </c>
      <c r="G438" s="238"/>
      <c r="H438" s="239"/>
      <c r="I438" s="238">
        <v>142500</v>
      </c>
      <c r="J438" s="237"/>
      <c r="K438" s="238"/>
      <c r="L438" s="489"/>
    </row>
    <row r="439" spans="1:12" s="401" customFormat="1" x14ac:dyDescent="0.55000000000000004">
      <c r="A439" s="487"/>
      <c r="B439" s="488"/>
      <c r="C439" s="490"/>
      <c r="D439" s="396"/>
      <c r="E439" s="478">
        <v>22454</v>
      </c>
      <c r="F439" s="237" t="s">
        <v>190</v>
      </c>
      <c r="G439" s="238"/>
      <c r="H439" s="239"/>
      <c r="I439" s="238">
        <v>157500</v>
      </c>
      <c r="J439" s="237"/>
      <c r="K439" s="238"/>
      <c r="L439" s="489"/>
    </row>
    <row r="440" spans="1:12" s="401" customFormat="1" x14ac:dyDescent="0.55000000000000004">
      <c r="A440" s="487"/>
      <c r="B440" s="488"/>
      <c r="C440" s="490"/>
      <c r="D440" s="396"/>
      <c r="E440" s="478">
        <v>22464</v>
      </c>
      <c r="F440" s="237" t="s">
        <v>198</v>
      </c>
      <c r="G440" s="238"/>
      <c r="H440" s="239"/>
      <c r="I440" s="238">
        <v>10000</v>
      </c>
      <c r="J440" s="237"/>
      <c r="K440" s="238"/>
      <c r="L440" s="489"/>
    </row>
    <row r="441" spans="1:12" s="401" customFormat="1" x14ac:dyDescent="0.55000000000000004">
      <c r="A441" s="487"/>
      <c r="B441" s="488"/>
      <c r="C441" s="490"/>
      <c r="D441" s="396"/>
      <c r="E441" s="478">
        <v>22507</v>
      </c>
      <c r="F441" s="237" t="s">
        <v>211</v>
      </c>
      <c r="G441" s="238"/>
      <c r="H441" s="239"/>
      <c r="I441" s="238">
        <v>79000</v>
      </c>
      <c r="J441" s="237"/>
      <c r="K441" s="238"/>
      <c r="L441" s="489"/>
    </row>
    <row r="442" spans="1:12" s="401" customFormat="1" x14ac:dyDescent="0.55000000000000004">
      <c r="A442" s="487"/>
      <c r="B442" s="488"/>
      <c r="C442" s="490"/>
      <c r="D442" s="396"/>
      <c r="E442" s="478">
        <v>22514</v>
      </c>
      <c r="F442" s="237" t="s">
        <v>212</v>
      </c>
      <c r="G442" s="238"/>
      <c r="H442" s="239"/>
      <c r="I442" s="238">
        <v>102000</v>
      </c>
      <c r="J442" s="237"/>
      <c r="K442" s="238"/>
      <c r="L442" s="489"/>
    </row>
    <row r="443" spans="1:12" s="401" customFormat="1" x14ac:dyDescent="0.55000000000000004">
      <c r="A443" s="487"/>
      <c r="B443" s="488"/>
      <c r="C443" s="490"/>
      <c r="D443" s="396"/>
      <c r="E443" s="478">
        <v>22531</v>
      </c>
      <c r="F443" s="237" t="s">
        <v>217</v>
      </c>
      <c r="G443" s="238"/>
      <c r="H443" s="239"/>
      <c r="I443" s="238">
        <v>196000</v>
      </c>
      <c r="J443" s="237"/>
      <c r="K443" s="238"/>
      <c r="L443" s="489"/>
    </row>
    <row r="444" spans="1:12" s="401" customFormat="1" ht="24.75" thickBot="1" x14ac:dyDescent="0.6">
      <c r="A444" s="487"/>
      <c r="B444" s="488"/>
      <c r="C444" s="490"/>
      <c r="D444" s="396"/>
      <c r="E444" s="478">
        <v>22531</v>
      </c>
      <c r="F444" s="403" t="s">
        <v>218</v>
      </c>
      <c r="G444" s="492"/>
      <c r="H444" s="239"/>
      <c r="I444" s="238">
        <v>300000</v>
      </c>
      <c r="J444" s="237"/>
      <c r="K444" s="238"/>
      <c r="L444" s="489"/>
    </row>
    <row r="445" spans="1:12" s="401" customFormat="1" x14ac:dyDescent="0.55000000000000004">
      <c r="A445" s="487"/>
      <c r="B445" s="488"/>
      <c r="C445" s="491" t="s">
        <v>167</v>
      </c>
      <c r="D445" s="396">
        <v>83000</v>
      </c>
      <c r="E445" s="419"/>
      <c r="F445" s="420" t="s">
        <v>7</v>
      </c>
      <c r="G445" s="421"/>
      <c r="H445" s="422"/>
      <c r="I445" s="422"/>
      <c r="J445" s="423">
        <f>+D445-I445</f>
        <v>83000</v>
      </c>
      <c r="K445" s="238"/>
      <c r="L445" s="489"/>
    </row>
    <row r="446" spans="1:12" s="401" customFormat="1" x14ac:dyDescent="0.55000000000000004">
      <c r="A446" s="487"/>
      <c r="B446" s="488"/>
      <c r="C446" s="490" t="s">
        <v>168</v>
      </c>
      <c r="D446" s="396" t="s">
        <v>170</v>
      </c>
      <c r="E446" s="478"/>
      <c r="F446" s="237"/>
      <c r="G446" s="238"/>
      <c r="H446" s="239"/>
      <c r="I446" s="238"/>
      <c r="J446" s="237"/>
      <c r="K446" s="238"/>
      <c r="L446" s="489"/>
    </row>
    <row r="447" spans="1:12" s="401" customFormat="1" ht="24.75" thickBot="1" x14ac:dyDescent="0.6">
      <c r="A447" s="487"/>
      <c r="B447" s="488"/>
      <c r="C447" s="490"/>
      <c r="D447" s="396"/>
      <c r="E447" s="478"/>
      <c r="F447" s="237"/>
      <c r="G447" s="238"/>
      <c r="H447" s="239"/>
      <c r="I447" s="238"/>
      <c r="J447" s="237"/>
      <c r="K447" s="238"/>
      <c r="L447" s="489"/>
    </row>
    <row r="448" spans="1:12" s="401" customFormat="1" x14ac:dyDescent="0.55000000000000004">
      <c r="A448" s="487"/>
      <c r="B448" s="488"/>
      <c r="C448" s="491" t="s">
        <v>169</v>
      </c>
      <c r="D448" s="396">
        <v>368500</v>
      </c>
      <c r="E448" s="419"/>
      <c r="F448" s="420" t="s">
        <v>7</v>
      </c>
      <c r="G448" s="421"/>
      <c r="H448" s="422"/>
      <c r="I448" s="422"/>
      <c r="J448" s="423">
        <f>+D448-I448</f>
        <v>368500</v>
      </c>
      <c r="K448" s="238"/>
      <c r="L448" s="489"/>
    </row>
    <row r="449" spans="1:12" s="401" customFormat="1" x14ac:dyDescent="0.55000000000000004">
      <c r="A449" s="487"/>
      <c r="B449" s="488"/>
      <c r="C449" s="490" t="s">
        <v>166</v>
      </c>
      <c r="D449" s="396" t="s">
        <v>170</v>
      </c>
      <c r="E449" s="478"/>
      <c r="F449" s="237"/>
      <c r="G449" s="238"/>
      <c r="H449" s="239"/>
      <c r="I449" s="238"/>
      <c r="J449" s="237"/>
      <c r="K449" s="238"/>
      <c r="L449" s="489"/>
    </row>
    <row r="450" spans="1:12" s="401" customFormat="1" ht="24.75" thickBot="1" x14ac:dyDescent="0.6">
      <c r="A450" s="487"/>
      <c r="B450" s="488"/>
      <c r="C450" s="490"/>
      <c r="D450" s="396"/>
      <c r="E450" s="478"/>
      <c r="F450" s="237"/>
      <c r="G450" s="238"/>
      <c r="H450" s="239"/>
      <c r="I450" s="238"/>
      <c r="J450" s="237"/>
      <c r="K450" s="238"/>
      <c r="L450" s="489"/>
    </row>
    <row r="451" spans="1:12" s="401" customFormat="1" x14ac:dyDescent="0.55000000000000004">
      <c r="A451" s="487"/>
      <c r="B451" s="488"/>
      <c r="C451" s="493" t="s">
        <v>171</v>
      </c>
      <c r="D451" s="396">
        <v>81200</v>
      </c>
      <c r="E451" s="419"/>
      <c r="F451" s="420" t="s">
        <v>7</v>
      </c>
      <c r="G451" s="421"/>
      <c r="H451" s="422"/>
      <c r="I451" s="422"/>
      <c r="J451" s="423">
        <f>+D451-I451</f>
        <v>81200</v>
      </c>
      <c r="K451" s="238"/>
      <c r="L451" s="489"/>
    </row>
    <row r="452" spans="1:12" s="401" customFormat="1" x14ac:dyDescent="0.55000000000000004">
      <c r="A452" s="487"/>
      <c r="B452" s="488"/>
      <c r="C452" s="490" t="s">
        <v>172</v>
      </c>
      <c r="D452" s="396" t="s">
        <v>170</v>
      </c>
      <c r="K452" s="238"/>
      <c r="L452" s="489"/>
    </row>
    <row r="453" spans="1:12" s="401" customFormat="1" ht="24.75" thickBot="1" x14ac:dyDescent="0.6">
      <c r="A453" s="487"/>
      <c r="B453" s="488"/>
      <c r="C453" s="481"/>
      <c r="D453" s="396"/>
      <c r="E453" s="478"/>
      <c r="F453" s="237"/>
      <c r="G453" s="238"/>
      <c r="H453" s="239"/>
      <c r="I453" s="238"/>
      <c r="J453" s="237"/>
      <c r="K453" s="238"/>
      <c r="L453" s="489"/>
    </row>
    <row r="454" spans="1:12" s="401" customFormat="1" x14ac:dyDescent="0.55000000000000004">
      <c r="A454" s="487"/>
      <c r="B454" s="488"/>
      <c r="C454" s="493" t="s">
        <v>173</v>
      </c>
      <c r="D454" s="396">
        <v>23950</v>
      </c>
      <c r="E454" s="419"/>
      <c r="F454" s="420" t="s">
        <v>7</v>
      </c>
      <c r="G454" s="421"/>
      <c r="H454" s="422"/>
      <c r="I454" s="442">
        <f>+I455</f>
        <v>23950</v>
      </c>
      <c r="J454" s="423">
        <f>+D454-I454</f>
        <v>0</v>
      </c>
      <c r="K454" s="238"/>
      <c r="L454" s="489"/>
    </row>
    <row r="455" spans="1:12" s="401" customFormat="1" ht="48.75" thickBot="1" x14ac:dyDescent="0.6">
      <c r="A455" s="487"/>
      <c r="B455" s="488"/>
      <c r="C455" s="455" t="s">
        <v>104</v>
      </c>
      <c r="D455" s="396"/>
      <c r="E455" s="478">
        <v>22454</v>
      </c>
      <c r="F455" s="237" t="s">
        <v>195</v>
      </c>
      <c r="G455" s="238"/>
      <c r="H455" s="239"/>
      <c r="I455" s="238">
        <v>23950</v>
      </c>
      <c r="J455" s="237"/>
      <c r="K455" s="238"/>
      <c r="L455" s="489"/>
    </row>
    <row r="456" spans="1:12" ht="24.75" thickBot="1" x14ac:dyDescent="0.6">
      <c r="A456" s="142"/>
      <c r="B456" s="678" t="s">
        <v>56</v>
      </c>
      <c r="C456" s="679"/>
      <c r="D456" s="136">
        <f>+D333+D398</f>
        <v>10927200</v>
      </c>
      <c r="E456" s="137"/>
      <c r="F456" s="138"/>
      <c r="G456" s="139"/>
      <c r="H456" s="173"/>
      <c r="I456" s="139">
        <f>+I398+I333</f>
        <v>5876330.0999999996</v>
      </c>
      <c r="J456" s="206">
        <f>D456-I456</f>
        <v>5050869.9000000004</v>
      </c>
      <c r="K456" s="139"/>
      <c r="L456" s="141"/>
    </row>
    <row r="457" spans="1:12" ht="28.5" thickBot="1" x14ac:dyDescent="0.7">
      <c r="A457" s="682" t="s">
        <v>28</v>
      </c>
      <c r="B457" s="683"/>
      <c r="C457" s="683"/>
      <c r="D457" s="683"/>
      <c r="E457" s="683"/>
      <c r="F457" s="683"/>
      <c r="G457" s="683"/>
      <c r="H457" s="683"/>
      <c r="I457" s="683"/>
      <c r="J457" s="683"/>
      <c r="K457" s="683"/>
      <c r="L457" s="684"/>
    </row>
    <row r="458" spans="1:12" ht="72.75" thickBot="1" x14ac:dyDescent="0.6">
      <c r="A458" s="143"/>
      <c r="B458" s="12">
        <v>1</v>
      </c>
      <c r="C458" s="243" t="s">
        <v>259</v>
      </c>
      <c r="D458" s="6">
        <f>+D459+D461</f>
        <v>897300</v>
      </c>
      <c r="E458" s="680" t="s">
        <v>79</v>
      </c>
      <c r="F458" s="680"/>
      <c r="G458" s="45"/>
      <c r="H458" s="191">
        <f>SUM(H459:H462)</f>
        <v>0</v>
      </c>
      <c r="I458" s="45">
        <f>+I459+I461</f>
        <v>55600</v>
      </c>
      <c r="J458" s="9">
        <f>+D458-I458</f>
        <v>841700</v>
      </c>
      <c r="K458" s="45"/>
      <c r="L458" s="35"/>
    </row>
    <row r="459" spans="1:12" ht="72" x14ac:dyDescent="0.55000000000000004">
      <c r="A459" s="144"/>
      <c r="B459" s="12"/>
      <c r="C459" s="243" t="s">
        <v>443</v>
      </c>
      <c r="D459" s="6">
        <v>69000</v>
      </c>
      <c r="E459" s="419"/>
      <c r="F459" s="420" t="s">
        <v>7</v>
      </c>
      <c r="G459" s="421"/>
      <c r="H459" s="422"/>
      <c r="I459" s="442">
        <f>+I460</f>
        <v>55600</v>
      </c>
      <c r="J459" s="423">
        <f>+D459-I459</f>
        <v>13400</v>
      </c>
      <c r="K459" s="238"/>
      <c r="L459" s="489"/>
    </row>
    <row r="460" spans="1:12" ht="24.75" thickBot="1" x14ac:dyDescent="0.6">
      <c r="A460" s="144"/>
      <c r="B460" s="12"/>
      <c r="C460" s="5"/>
      <c r="D460" s="6"/>
      <c r="E460" s="57">
        <v>22649</v>
      </c>
      <c r="F460" s="53" t="s">
        <v>445</v>
      </c>
      <c r="G460" s="54"/>
      <c r="H460" s="160"/>
      <c r="I460" s="91">
        <v>55600</v>
      </c>
      <c r="J460" s="55"/>
      <c r="K460" s="54"/>
      <c r="L460" s="56"/>
    </row>
    <row r="461" spans="1:12" ht="72" x14ac:dyDescent="0.55000000000000004">
      <c r="A461" s="144"/>
      <c r="B461" s="12"/>
      <c r="C461" s="243" t="s">
        <v>444</v>
      </c>
      <c r="D461" s="6">
        <v>828300</v>
      </c>
      <c r="E461" s="419"/>
      <c r="F461" s="420" t="s">
        <v>7</v>
      </c>
      <c r="G461" s="421"/>
      <c r="H461" s="422"/>
      <c r="I461" s="442">
        <f>+I462</f>
        <v>0</v>
      </c>
      <c r="J461" s="423">
        <f>+D461-I461</f>
        <v>828300</v>
      </c>
      <c r="K461" s="238"/>
      <c r="L461" s="489"/>
    </row>
    <row r="462" spans="1:12" ht="24.75" thickBot="1" x14ac:dyDescent="0.6">
      <c r="A462" s="144"/>
      <c r="B462" s="12"/>
      <c r="C462" s="5"/>
      <c r="D462" s="6"/>
      <c r="E462" s="57"/>
      <c r="F462" s="53"/>
      <c r="G462" s="54"/>
      <c r="H462" s="160"/>
      <c r="I462" s="54"/>
      <c r="J462" s="55"/>
      <c r="K462" s="54"/>
      <c r="L462" s="56"/>
    </row>
    <row r="463" spans="1:12" ht="24.75" thickBot="1" x14ac:dyDescent="0.6">
      <c r="A463" s="142"/>
      <c r="B463" s="678" t="s">
        <v>57</v>
      </c>
      <c r="C463" s="679"/>
      <c r="D463" s="136">
        <f>+D458</f>
        <v>897300</v>
      </c>
      <c r="E463" s="137"/>
      <c r="F463" s="138"/>
      <c r="G463" s="139"/>
      <c r="H463" s="173"/>
      <c r="I463" s="139">
        <f>+I458</f>
        <v>55600</v>
      </c>
      <c r="J463" s="140">
        <f>D463-I463</f>
        <v>841700</v>
      </c>
      <c r="K463" s="139"/>
      <c r="L463" s="141"/>
    </row>
    <row r="464" spans="1:12" x14ac:dyDescent="0.55000000000000004">
      <c r="A464" s="123" t="s">
        <v>1</v>
      </c>
      <c r="B464" s="123" t="s">
        <v>11</v>
      </c>
      <c r="C464" s="692" t="s">
        <v>9</v>
      </c>
      <c r="D464" s="731" t="s">
        <v>3</v>
      </c>
      <c r="E464" s="690" t="s">
        <v>4</v>
      </c>
      <c r="F464" s="692" t="s">
        <v>5</v>
      </c>
      <c r="G464" s="699" t="s">
        <v>17</v>
      </c>
      <c r="H464" s="157"/>
      <c r="I464" s="699" t="s">
        <v>6</v>
      </c>
      <c r="J464" s="692" t="s">
        <v>7</v>
      </c>
      <c r="K464" s="153"/>
      <c r="L464" s="685" t="s">
        <v>8</v>
      </c>
    </row>
    <row r="465" spans="1:12" ht="24.75" thickBot="1" x14ac:dyDescent="0.6">
      <c r="A465" s="58" t="s">
        <v>2</v>
      </c>
      <c r="B465" s="58" t="s">
        <v>12</v>
      </c>
      <c r="C465" s="693"/>
      <c r="D465" s="732"/>
      <c r="E465" s="691"/>
      <c r="F465" s="693"/>
      <c r="G465" s="700"/>
      <c r="H465" s="158"/>
      <c r="I465" s="700"/>
      <c r="J465" s="693"/>
      <c r="K465" s="154"/>
      <c r="L465" s="686"/>
    </row>
    <row r="466" spans="1:12" ht="28.5" thickBot="1" x14ac:dyDescent="0.7">
      <c r="A466" s="712" t="s">
        <v>31</v>
      </c>
      <c r="B466" s="713"/>
      <c r="C466" s="713"/>
      <c r="D466" s="713"/>
      <c r="E466" s="713"/>
      <c r="F466" s="713"/>
      <c r="G466" s="713"/>
      <c r="H466" s="713"/>
      <c r="I466" s="713"/>
      <c r="J466" s="713"/>
      <c r="K466" s="713"/>
      <c r="L466" s="714"/>
    </row>
    <row r="467" spans="1:12" ht="24.75" thickBot="1" x14ac:dyDescent="0.6">
      <c r="A467" s="143"/>
      <c r="B467" s="12">
        <v>1</v>
      </c>
      <c r="C467" s="5" t="s">
        <v>59</v>
      </c>
      <c r="D467" s="6">
        <v>1992800</v>
      </c>
      <c r="E467" s="680" t="s">
        <v>7</v>
      </c>
      <c r="F467" s="680"/>
      <c r="G467" s="45"/>
      <c r="H467" s="159"/>
      <c r="I467" s="45">
        <f>+I469+I472+I475</f>
        <v>0</v>
      </c>
      <c r="J467" s="9">
        <f>+D467+I467</f>
        <v>1992800</v>
      </c>
      <c r="K467" s="45"/>
      <c r="L467" s="35"/>
    </row>
    <row r="468" spans="1:12" ht="24.75" thickBot="1" x14ac:dyDescent="0.6">
      <c r="A468" s="89"/>
      <c r="B468" s="12"/>
      <c r="C468" s="5" t="s">
        <v>60</v>
      </c>
      <c r="D468" s="6"/>
      <c r="E468" s="61"/>
      <c r="F468" s="53"/>
      <c r="G468" s="83"/>
      <c r="H468" s="83"/>
      <c r="I468" s="54"/>
      <c r="J468" s="55"/>
      <c r="K468" s="54"/>
      <c r="L468" s="56"/>
    </row>
    <row r="469" spans="1:12" ht="24.75" thickBot="1" x14ac:dyDescent="0.6">
      <c r="A469" s="89"/>
      <c r="B469" s="12"/>
      <c r="C469" s="5"/>
      <c r="D469" s="6"/>
      <c r="E469" s="680" t="s">
        <v>7</v>
      </c>
      <c r="F469" s="680"/>
      <c r="G469" s="45"/>
      <c r="H469" s="159"/>
      <c r="I469" s="45">
        <f>+I470</f>
        <v>0</v>
      </c>
      <c r="J469" s="9">
        <f>+D469+I469</f>
        <v>0</v>
      </c>
      <c r="K469" s="54"/>
      <c r="L469" s="56"/>
    </row>
    <row r="470" spans="1:12" x14ac:dyDescent="0.55000000000000004">
      <c r="A470" s="89"/>
      <c r="B470" s="12"/>
      <c r="C470" s="5"/>
      <c r="D470" s="6"/>
      <c r="E470" s="61"/>
      <c r="F470" s="53"/>
      <c r="G470" s="103"/>
      <c r="H470" s="174"/>
      <c r="I470" s="54"/>
      <c r="J470" s="55"/>
      <c r="K470" s="54"/>
      <c r="L470" s="56"/>
    </row>
    <row r="471" spans="1:12" ht="24.75" thickBot="1" x14ac:dyDescent="0.6">
      <c r="A471" s="89"/>
      <c r="B471" s="12"/>
      <c r="C471" s="5"/>
      <c r="D471" s="6"/>
      <c r="E471" s="61"/>
      <c r="F471" s="102"/>
      <c r="G471" s="103"/>
      <c r="H471" s="174"/>
      <c r="I471" s="54"/>
      <c r="J471" s="55"/>
      <c r="K471" s="54"/>
      <c r="L471" s="56"/>
    </row>
    <row r="472" spans="1:12" ht="24.75" thickBot="1" x14ac:dyDescent="0.6">
      <c r="A472" s="89"/>
      <c r="B472" s="12"/>
      <c r="C472" s="5"/>
      <c r="D472" s="6"/>
      <c r="E472" s="680" t="s">
        <v>7</v>
      </c>
      <c r="F472" s="680"/>
      <c r="G472" s="45"/>
      <c r="H472" s="159"/>
      <c r="I472" s="45">
        <f>+I473</f>
        <v>0</v>
      </c>
      <c r="J472" s="9">
        <f>+D472+I472</f>
        <v>0</v>
      </c>
      <c r="K472" s="54"/>
      <c r="L472" s="56"/>
    </row>
    <row r="473" spans="1:12" x14ac:dyDescent="0.55000000000000004">
      <c r="A473" s="89"/>
      <c r="B473" s="12"/>
      <c r="C473" s="5"/>
      <c r="D473" s="6"/>
      <c r="E473" s="192"/>
      <c r="F473" s="189"/>
      <c r="G473" s="194"/>
      <c r="H473" s="193"/>
      <c r="I473" s="188"/>
      <c r="J473" s="55"/>
      <c r="K473" s="54"/>
      <c r="L473" s="56"/>
    </row>
    <row r="474" spans="1:12" ht="24.75" thickBot="1" x14ac:dyDescent="0.6">
      <c r="A474" s="89"/>
      <c r="B474" s="12"/>
      <c r="C474" s="5"/>
      <c r="D474" s="6"/>
      <c r="E474" s="61"/>
      <c r="F474" s="102"/>
      <c r="G474" s="103"/>
      <c r="H474" s="174"/>
      <c r="I474" s="54"/>
      <c r="J474" s="55"/>
      <c r="K474" s="54"/>
      <c r="L474" s="56"/>
    </row>
    <row r="475" spans="1:12" ht="24.75" thickBot="1" x14ac:dyDescent="0.6">
      <c r="A475" s="89"/>
      <c r="B475" s="12"/>
      <c r="C475" s="5"/>
      <c r="D475" s="6"/>
      <c r="E475" s="680" t="s">
        <v>7</v>
      </c>
      <c r="F475" s="680"/>
      <c r="G475" s="45"/>
      <c r="H475" s="159"/>
      <c r="I475" s="45">
        <f>+I476+I477+I478</f>
        <v>0</v>
      </c>
      <c r="J475" s="9">
        <f>+D475-I475</f>
        <v>0</v>
      </c>
      <c r="K475" s="54"/>
      <c r="L475" s="56"/>
    </row>
    <row r="476" spans="1:12" s="62" customFormat="1" x14ac:dyDescent="0.55000000000000004">
      <c r="A476" s="247"/>
      <c r="B476" s="86"/>
      <c r="C476" s="53"/>
      <c r="D476" s="94"/>
      <c r="E476" s="61"/>
      <c r="F476" s="53"/>
      <c r="G476" s="83"/>
      <c r="H476" s="83"/>
      <c r="I476" s="54"/>
      <c r="J476" s="55"/>
      <c r="K476" s="54"/>
      <c r="L476" s="56"/>
    </row>
    <row r="477" spans="1:12" s="62" customFormat="1" x14ac:dyDescent="0.55000000000000004">
      <c r="A477" s="247"/>
      <c r="B477" s="86"/>
      <c r="C477" s="53"/>
      <c r="D477" s="94"/>
      <c r="E477" s="61"/>
      <c r="F477" s="53"/>
      <c r="G477" s="84"/>
      <c r="H477" s="83"/>
      <c r="I477" s="54"/>
      <c r="J477" s="55"/>
      <c r="K477" s="54"/>
      <c r="L477" s="56"/>
    </row>
    <row r="478" spans="1:12" ht="24.75" thickBot="1" x14ac:dyDescent="0.6">
      <c r="A478" s="89"/>
      <c r="B478" s="12"/>
      <c r="C478" s="5"/>
      <c r="D478" s="6"/>
      <c r="E478" s="192"/>
      <c r="F478" s="189"/>
      <c r="G478" s="194"/>
      <c r="H478" s="193"/>
      <c r="I478" s="188"/>
      <c r="J478" s="5"/>
      <c r="K478" s="46"/>
      <c r="L478" s="36"/>
    </row>
    <row r="479" spans="1:12" ht="72.75" thickBot="1" x14ac:dyDescent="0.6">
      <c r="A479" s="494"/>
      <c r="B479" s="27">
        <v>2</v>
      </c>
      <c r="C479" s="256" t="s">
        <v>260</v>
      </c>
      <c r="D479" s="6">
        <v>217800</v>
      </c>
      <c r="E479" s="680" t="s">
        <v>7</v>
      </c>
      <c r="F479" s="680"/>
      <c r="G479" s="45"/>
      <c r="H479" s="159"/>
      <c r="I479" s="45">
        <f>+I481</f>
        <v>0</v>
      </c>
      <c r="J479" s="9">
        <f>+D479+I479</f>
        <v>217800</v>
      </c>
      <c r="K479" s="46"/>
      <c r="L479" s="178"/>
    </row>
    <row r="480" spans="1:12" ht="24.75" thickBot="1" x14ac:dyDescent="0.6">
      <c r="A480" s="494"/>
      <c r="B480" s="27"/>
      <c r="C480" s="256"/>
      <c r="D480" s="6"/>
      <c r="E480" s="345"/>
      <c r="F480" s="345"/>
      <c r="G480" s="45"/>
      <c r="H480" s="159"/>
      <c r="I480" s="45"/>
      <c r="J480" s="9"/>
      <c r="K480" s="46"/>
      <c r="L480" s="178"/>
    </row>
    <row r="481" spans="1:12" ht="24.75" thickBot="1" x14ac:dyDescent="0.6">
      <c r="A481" s="142"/>
      <c r="B481" s="678" t="s">
        <v>58</v>
      </c>
      <c r="C481" s="679"/>
      <c r="D481" s="136">
        <f>+D467</f>
        <v>1992800</v>
      </c>
      <c r="E481" s="137"/>
      <c r="F481" s="138"/>
      <c r="G481" s="139"/>
      <c r="H481" s="173"/>
      <c r="I481" s="139"/>
      <c r="J481" s="140">
        <f>+D481-I481</f>
        <v>1992800</v>
      </c>
      <c r="K481" s="139"/>
      <c r="L481" s="141"/>
    </row>
    <row r="482" spans="1:12" ht="28.5" thickBot="1" x14ac:dyDescent="0.7">
      <c r="A482" s="712" t="s">
        <v>61</v>
      </c>
      <c r="B482" s="713"/>
      <c r="C482" s="713"/>
      <c r="D482" s="713"/>
      <c r="E482" s="713"/>
      <c r="F482" s="713"/>
      <c r="G482" s="713"/>
      <c r="H482" s="713"/>
      <c r="I482" s="713"/>
      <c r="J482" s="713"/>
      <c r="K482" s="713"/>
      <c r="L482" s="714"/>
    </row>
    <row r="483" spans="1:12" ht="48" x14ac:dyDescent="0.55000000000000004">
      <c r="A483" s="143"/>
      <c r="B483" s="12">
        <v>1</v>
      </c>
      <c r="C483" s="243" t="s">
        <v>261</v>
      </c>
      <c r="D483" s="6">
        <v>690000</v>
      </c>
      <c r="E483" s="720" t="s">
        <v>7</v>
      </c>
      <c r="F483" s="720"/>
      <c r="G483" s="495"/>
      <c r="H483" s="496"/>
      <c r="I483" s="495">
        <f>SUM(I484:I484)</f>
        <v>0</v>
      </c>
      <c r="J483" s="497">
        <f>+D483-I483</f>
        <v>690000</v>
      </c>
      <c r="K483" s="495"/>
      <c r="L483" s="498"/>
    </row>
    <row r="484" spans="1:12" ht="24.75" thickBot="1" x14ac:dyDescent="0.6">
      <c r="A484" s="257"/>
      <c r="B484" s="12"/>
      <c r="C484" s="5"/>
      <c r="D484" s="6"/>
      <c r="E484" s="57"/>
      <c r="F484" s="53"/>
      <c r="G484" s="54"/>
      <c r="H484" s="160"/>
      <c r="I484" s="54"/>
      <c r="J484" s="53"/>
      <c r="K484" s="46"/>
      <c r="L484" s="178"/>
    </row>
    <row r="485" spans="1:12" ht="72" x14ac:dyDescent="0.55000000000000004">
      <c r="A485" s="257"/>
      <c r="B485" s="499">
        <v>2</v>
      </c>
      <c r="C485" s="256" t="s">
        <v>262</v>
      </c>
      <c r="D485" s="6">
        <v>2456400</v>
      </c>
      <c r="E485" s="720" t="s">
        <v>7</v>
      </c>
      <c r="F485" s="720"/>
      <c r="G485" s="495"/>
      <c r="H485" s="496"/>
      <c r="I485" s="495">
        <f>SUM(I486:I486)</f>
        <v>0</v>
      </c>
      <c r="J485" s="497">
        <f>+D485-I485</f>
        <v>2456400</v>
      </c>
      <c r="K485" s="495"/>
      <c r="L485" s="498"/>
    </row>
    <row r="486" spans="1:12" ht="24.75" thickBot="1" x14ac:dyDescent="0.6">
      <c r="A486" s="257"/>
      <c r="B486" s="499"/>
      <c r="C486" s="16"/>
      <c r="D486" s="6"/>
      <c r="E486" s="57"/>
      <c r="F486" s="53"/>
      <c r="G486" s="54"/>
      <c r="H486" s="160"/>
      <c r="I486" s="54"/>
      <c r="J486" s="53"/>
      <c r="K486" s="46"/>
      <c r="L486" s="178"/>
    </row>
    <row r="487" spans="1:12" x14ac:dyDescent="0.55000000000000004">
      <c r="A487" s="257"/>
      <c r="B487" s="499">
        <v>3</v>
      </c>
      <c r="C487" s="16" t="s">
        <v>263</v>
      </c>
      <c r="D487" s="6">
        <v>740000</v>
      </c>
      <c r="E487" s="720" t="s">
        <v>7</v>
      </c>
      <c r="F487" s="720"/>
      <c r="G487" s="495"/>
      <c r="H487" s="496"/>
      <c r="I487" s="495">
        <f>SUM(I488:I488)</f>
        <v>0</v>
      </c>
      <c r="J487" s="497">
        <f>+D487-I487</f>
        <v>740000</v>
      </c>
      <c r="K487" s="495"/>
      <c r="L487" s="498"/>
    </row>
    <row r="488" spans="1:12" ht="24.75" thickBot="1" x14ac:dyDescent="0.6">
      <c r="A488" s="257"/>
      <c r="B488" s="499"/>
      <c r="C488" s="16"/>
      <c r="D488" s="6"/>
      <c r="E488" s="57"/>
      <c r="F488" s="53"/>
      <c r="G488" s="54"/>
      <c r="H488" s="160"/>
      <c r="I488" s="54"/>
      <c r="J488" s="53"/>
      <c r="K488" s="54"/>
      <c r="L488" s="178"/>
    </row>
    <row r="489" spans="1:12" ht="24.75" thickBot="1" x14ac:dyDescent="0.6">
      <c r="A489" s="148"/>
      <c r="B489" s="715" t="s">
        <v>264</v>
      </c>
      <c r="C489" s="679"/>
      <c r="D489" s="149">
        <f>+D483+D485+D487</f>
        <v>3886400</v>
      </c>
      <c r="E489" s="137"/>
      <c r="F489" s="138"/>
      <c r="G489" s="139"/>
      <c r="H489" s="173"/>
      <c r="I489" s="139">
        <f>+I483</f>
        <v>0</v>
      </c>
      <c r="J489" s="140">
        <f>+D489-I489</f>
        <v>3886400</v>
      </c>
      <c r="K489" s="139"/>
      <c r="L489" s="141"/>
    </row>
    <row r="490" spans="1:12" x14ac:dyDescent="0.55000000000000004">
      <c r="A490" s="147" t="s">
        <v>1</v>
      </c>
      <c r="B490" s="58" t="s">
        <v>11</v>
      </c>
      <c r="C490" s="706" t="s">
        <v>9</v>
      </c>
      <c r="D490" s="708" t="s">
        <v>3</v>
      </c>
      <c r="E490" s="710" t="s">
        <v>4</v>
      </c>
      <c r="F490" s="706" t="s">
        <v>5</v>
      </c>
      <c r="G490" s="718" t="s">
        <v>17</v>
      </c>
      <c r="H490" s="163"/>
      <c r="I490" s="718" t="s">
        <v>6</v>
      </c>
      <c r="J490" s="706" t="s">
        <v>7</v>
      </c>
      <c r="K490" s="151"/>
      <c r="L490" s="716" t="s">
        <v>8</v>
      </c>
    </row>
    <row r="491" spans="1:12" ht="24.75" thickBot="1" x14ac:dyDescent="0.6">
      <c r="A491" s="145" t="s">
        <v>2</v>
      </c>
      <c r="B491" s="146" t="s">
        <v>12</v>
      </c>
      <c r="C491" s="707"/>
      <c r="D491" s="709"/>
      <c r="E491" s="711"/>
      <c r="F491" s="707"/>
      <c r="G491" s="719"/>
      <c r="H491" s="175"/>
      <c r="I491" s="719"/>
      <c r="J491" s="707"/>
      <c r="K491" s="152"/>
      <c r="L491" s="717"/>
    </row>
    <row r="492" spans="1:12" ht="28.5" thickBot="1" x14ac:dyDescent="0.7">
      <c r="A492" s="712" t="s">
        <v>62</v>
      </c>
      <c r="B492" s="713"/>
      <c r="C492" s="713"/>
      <c r="D492" s="713"/>
      <c r="E492" s="713"/>
      <c r="F492" s="713"/>
      <c r="G492" s="713"/>
      <c r="H492" s="713"/>
      <c r="I492" s="713"/>
      <c r="J492" s="713"/>
      <c r="K492" s="713"/>
      <c r="L492" s="714"/>
    </row>
    <row r="493" spans="1:12" ht="72.75" thickBot="1" x14ac:dyDescent="0.6">
      <c r="A493" s="150"/>
      <c r="B493" s="12">
        <v>1</v>
      </c>
      <c r="C493" s="243" t="s">
        <v>265</v>
      </c>
      <c r="D493" s="6">
        <v>1801900</v>
      </c>
      <c r="E493" s="680" t="s">
        <v>7</v>
      </c>
      <c r="F493" s="680"/>
      <c r="G493" s="45"/>
      <c r="H493" s="159"/>
      <c r="I493" s="45"/>
      <c r="J493" s="9">
        <f>+D493-I493</f>
        <v>1801900</v>
      </c>
      <c r="K493" s="45"/>
      <c r="L493" s="35"/>
    </row>
    <row r="494" spans="1:12" x14ac:dyDescent="0.55000000000000004">
      <c r="A494" s="150"/>
      <c r="B494" s="12"/>
      <c r="C494" s="5"/>
      <c r="D494" s="6"/>
      <c r="E494" s="61"/>
      <c r="F494" s="53"/>
      <c r="G494" s="54"/>
      <c r="H494" s="160"/>
      <c r="I494" s="54"/>
      <c r="J494" s="55"/>
      <c r="K494" s="54"/>
      <c r="L494" s="56"/>
    </row>
    <row r="495" spans="1:12" ht="24.75" thickBot="1" x14ac:dyDescent="0.6">
      <c r="A495" s="150"/>
      <c r="B495" s="12"/>
      <c r="C495" s="5"/>
      <c r="D495" s="6"/>
      <c r="E495" s="63"/>
      <c r="F495" s="5"/>
      <c r="G495" s="46"/>
      <c r="H495" s="81"/>
      <c r="I495" s="46"/>
      <c r="J495" s="5"/>
      <c r="K495" s="46"/>
      <c r="L495" s="36"/>
    </row>
    <row r="496" spans="1:12" ht="72.75" thickBot="1" x14ac:dyDescent="0.6">
      <c r="A496" s="150"/>
      <c r="B496" s="12">
        <v>2</v>
      </c>
      <c r="C496" s="243" t="s">
        <v>266</v>
      </c>
      <c r="D496" s="6">
        <v>100000</v>
      </c>
      <c r="E496" s="680" t="s">
        <v>7</v>
      </c>
      <c r="F496" s="680"/>
      <c r="G496" s="45"/>
      <c r="H496" s="159"/>
      <c r="I496" s="45"/>
      <c r="J496" s="9">
        <f>+D496-I496</f>
        <v>100000</v>
      </c>
      <c r="K496" s="45"/>
      <c r="L496" s="35"/>
    </row>
    <row r="497" spans="1:12" ht="24.75" thickBot="1" x14ac:dyDescent="0.6">
      <c r="A497" s="150"/>
      <c r="B497" s="12"/>
      <c r="C497" s="5"/>
      <c r="D497" s="6"/>
      <c r="E497" s="61"/>
      <c r="F497" s="53"/>
      <c r="G497" s="54"/>
      <c r="H497" s="160"/>
      <c r="I497" s="54"/>
      <c r="J497" s="55"/>
      <c r="K497" s="54"/>
      <c r="L497" s="56"/>
    </row>
    <row r="498" spans="1:12" ht="48.75" thickBot="1" x14ac:dyDescent="0.6">
      <c r="A498" s="150"/>
      <c r="B498" s="12">
        <v>3</v>
      </c>
      <c r="C498" s="243" t="s">
        <v>267</v>
      </c>
      <c r="D498" s="6">
        <v>500000</v>
      </c>
      <c r="E498" s="680" t="s">
        <v>7</v>
      </c>
      <c r="F498" s="680"/>
      <c r="G498" s="45"/>
      <c r="H498" s="159"/>
      <c r="I498" s="45">
        <f>SUM(I499:I500)</f>
        <v>0</v>
      </c>
      <c r="J498" s="9">
        <f>+D498-I498</f>
        <v>500000</v>
      </c>
      <c r="K498" s="45"/>
      <c r="L498" s="35"/>
    </row>
    <row r="499" spans="1:12" ht="24.75" thickBot="1" x14ac:dyDescent="0.6">
      <c r="A499" s="150"/>
      <c r="B499" s="12"/>
      <c r="C499" s="5"/>
      <c r="D499" s="6"/>
      <c r="E499" s="61"/>
      <c r="F499" s="53"/>
      <c r="G499" s="54"/>
      <c r="H499" s="160"/>
      <c r="I499" s="54"/>
      <c r="J499" s="55"/>
      <c r="K499" s="54"/>
      <c r="L499" s="56"/>
    </row>
    <row r="500" spans="1:12" ht="24.75" thickBot="1" x14ac:dyDescent="0.6">
      <c r="A500" s="150"/>
      <c r="B500" s="12">
        <v>4</v>
      </c>
      <c r="C500" s="5" t="s">
        <v>268</v>
      </c>
      <c r="D500" s="6">
        <v>14950000</v>
      </c>
      <c r="E500" s="680" t="s">
        <v>7</v>
      </c>
      <c r="F500" s="680"/>
      <c r="G500" s="45"/>
      <c r="H500" s="159"/>
      <c r="I500" s="45">
        <f>SUM(I501:I502)</f>
        <v>0</v>
      </c>
      <c r="J500" s="9">
        <f>+D500-I500</f>
        <v>14950000</v>
      </c>
      <c r="K500" s="45"/>
      <c r="L500" s="35"/>
    </row>
    <row r="501" spans="1:12" x14ac:dyDescent="0.55000000000000004">
      <c r="A501" s="500"/>
      <c r="B501" s="27"/>
      <c r="C501" s="32"/>
      <c r="D501" s="246"/>
      <c r="E501" s="63"/>
      <c r="F501" s="5"/>
      <c r="G501" s="46"/>
      <c r="H501" s="81"/>
      <c r="I501" s="46"/>
      <c r="J501" s="5"/>
      <c r="K501" s="46"/>
      <c r="L501" s="178"/>
    </row>
    <row r="502" spans="1:12" ht="24.75" thickBot="1" x14ac:dyDescent="0.6">
      <c r="A502" s="500"/>
      <c r="B502" s="27"/>
      <c r="C502" s="32"/>
      <c r="D502" s="246"/>
      <c r="E502" s="63"/>
      <c r="F502" s="5"/>
      <c r="G502" s="46"/>
      <c r="H502" s="81"/>
      <c r="I502" s="46"/>
      <c r="J502" s="5"/>
      <c r="K502" s="46"/>
      <c r="L502" s="178"/>
    </row>
    <row r="503" spans="1:12" ht="24.75" thickBot="1" x14ac:dyDescent="0.6">
      <c r="A503" s="703" t="s">
        <v>63</v>
      </c>
      <c r="B503" s="704"/>
      <c r="C503" s="705"/>
      <c r="D503" s="31">
        <f>SUM(D493:D500)</f>
        <v>17351900</v>
      </c>
      <c r="E503" s="65"/>
      <c r="F503" s="20"/>
      <c r="G503" s="48"/>
      <c r="H503" s="169"/>
      <c r="I503" s="48">
        <f>+I496+I493+I498+I500</f>
        <v>0</v>
      </c>
      <c r="J503" s="24">
        <f>+D503-I503</f>
        <v>17351900</v>
      </c>
      <c r="K503" s="48"/>
      <c r="L503" s="39"/>
    </row>
    <row r="504" spans="1:12" x14ac:dyDescent="0.55000000000000004">
      <c r="A504" s="147" t="s">
        <v>1</v>
      </c>
      <c r="B504" s="58" t="s">
        <v>11</v>
      </c>
      <c r="C504" s="706" t="s">
        <v>9</v>
      </c>
      <c r="D504" s="708" t="s">
        <v>3</v>
      </c>
      <c r="E504" s="710" t="s">
        <v>4</v>
      </c>
      <c r="F504" s="706" t="s">
        <v>5</v>
      </c>
      <c r="G504" s="718" t="s">
        <v>17</v>
      </c>
      <c r="H504" s="163"/>
      <c r="I504" s="718" t="s">
        <v>6</v>
      </c>
      <c r="J504" s="706" t="s">
        <v>7</v>
      </c>
      <c r="K504" s="151"/>
      <c r="L504" s="716" t="s">
        <v>8</v>
      </c>
    </row>
    <row r="505" spans="1:12" ht="24.75" thickBot="1" x14ac:dyDescent="0.6">
      <c r="A505" s="145" t="s">
        <v>2</v>
      </c>
      <c r="B505" s="146" t="s">
        <v>12</v>
      </c>
      <c r="C505" s="707"/>
      <c r="D505" s="709"/>
      <c r="E505" s="711"/>
      <c r="F505" s="707"/>
      <c r="G505" s="719"/>
      <c r="H505" s="175"/>
      <c r="I505" s="719"/>
      <c r="J505" s="707"/>
      <c r="K505" s="152"/>
      <c r="L505" s="717"/>
    </row>
    <row r="506" spans="1:12" ht="28.5" thickBot="1" x14ac:dyDescent="0.7">
      <c r="A506" s="712" t="s">
        <v>273</v>
      </c>
      <c r="B506" s="713"/>
      <c r="C506" s="713"/>
      <c r="D506" s="713"/>
      <c r="E506" s="713"/>
      <c r="F506" s="713"/>
      <c r="G506" s="713"/>
      <c r="H506" s="713"/>
      <c r="I506" s="713"/>
      <c r="J506" s="713"/>
      <c r="K506" s="713"/>
      <c r="L506" s="714"/>
    </row>
    <row r="507" spans="1:12" ht="72.75" thickBot="1" x14ac:dyDescent="0.6">
      <c r="A507" s="5"/>
      <c r="B507" s="12">
        <v>1</v>
      </c>
      <c r="C507" s="243" t="s">
        <v>274</v>
      </c>
      <c r="D507" s="6">
        <v>223000</v>
      </c>
      <c r="E507" s="680" t="s">
        <v>7</v>
      </c>
      <c r="F507" s="680"/>
      <c r="G507" s="45"/>
      <c r="H507" s="159"/>
      <c r="I507" s="45">
        <f>SUM(I508:I512)</f>
        <v>0</v>
      </c>
      <c r="J507" s="9">
        <f>D507-I507</f>
        <v>223000</v>
      </c>
      <c r="K507" s="45"/>
      <c r="L507" s="35"/>
    </row>
    <row r="508" spans="1:12" ht="24.75" thickBot="1" x14ac:dyDescent="0.6">
      <c r="A508" s="5"/>
      <c r="B508" s="12"/>
      <c r="C508" s="5"/>
      <c r="D508" s="6"/>
      <c r="E508" s="57"/>
      <c r="F508" s="53"/>
      <c r="G508" s="54"/>
      <c r="H508" s="160"/>
      <c r="I508" s="91"/>
      <c r="J508" s="55"/>
      <c r="K508" s="46"/>
      <c r="L508" s="36"/>
    </row>
    <row r="509" spans="1:12" ht="96.75" thickBot="1" x14ac:dyDescent="0.6">
      <c r="A509" s="5"/>
      <c r="B509" s="12">
        <v>2</v>
      </c>
      <c r="C509" s="501" t="s">
        <v>275</v>
      </c>
      <c r="D509" s="502">
        <v>822800</v>
      </c>
      <c r="E509" s="680" t="s">
        <v>7</v>
      </c>
      <c r="F509" s="680"/>
      <c r="G509" s="45"/>
      <c r="H509" s="159"/>
      <c r="I509" s="45">
        <f>SUM(I510:I515)</f>
        <v>0</v>
      </c>
      <c r="J509" s="9">
        <f>D509-I509</f>
        <v>822800</v>
      </c>
      <c r="K509" s="45"/>
      <c r="L509" s="35"/>
    </row>
    <row r="510" spans="1:12" ht="24.75" thickBot="1" x14ac:dyDescent="0.6">
      <c r="A510" s="5"/>
      <c r="B510" s="12"/>
      <c r="C510" s="5"/>
      <c r="D510" s="6"/>
      <c r="E510" s="57"/>
      <c r="F510" s="53"/>
      <c r="G510" s="54"/>
      <c r="H510" s="160"/>
      <c r="I510" s="91"/>
      <c r="J510" s="55"/>
      <c r="K510" s="46"/>
      <c r="L510" s="36"/>
    </row>
    <row r="511" spans="1:12" ht="72.75" thickBot="1" x14ac:dyDescent="0.6">
      <c r="A511" s="5"/>
      <c r="B511" s="12">
        <v>3</v>
      </c>
      <c r="C511" s="243" t="s">
        <v>276</v>
      </c>
      <c r="D511" s="6">
        <v>5500000</v>
      </c>
      <c r="E511" s="680" t="s">
        <v>7</v>
      </c>
      <c r="F511" s="680"/>
      <c r="G511" s="45"/>
      <c r="H511" s="159"/>
      <c r="I511" s="45">
        <f>SUM(I512:I517)</f>
        <v>0</v>
      </c>
      <c r="J511" s="9">
        <f>D511-I511</f>
        <v>5500000</v>
      </c>
      <c r="K511" s="45"/>
      <c r="L511" s="35"/>
    </row>
    <row r="512" spans="1:12" ht="24.75" thickBot="1" x14ac:dyDescent="0.6">
      <c r="A512" s="5"/>
      <c r="B512" s="12"/>
      <c r="C512" s="5"/>
      <c r="D512" s="6"/>
      <c r="E512" s="57"/>
      <c r="F512" s="53"/>
      <c r="G512" s="54"/>
      <c r="H512" s="160"/>
      <c r="I512" s="91"/>
      <c r="J512" s="55"/>
      <c r="K512" s="54"/>
      <c r="L512" s="36"/>
    </row>
    <row r="513" spans="1:12" ht="24.75" thickBot="1" x14ac:dyDescent="0.6">
      <c r="A513" s="703" t="s">
        <v>277</v>
      </c>
      <c r="B513" s="704"/>
      <c r="C513" s="705"/>
      <c r="D513" s="503">
        <f>+D511+D509+D507</f>
        <v>6545800</v>
      </c>
      <c r="E513" s="504"/>
      <c r="F513" s="505"/>
      <c r="G513" s="506"/>
      <c r="H513" s="507"/>
      <c r="I513" s="506"/>
      <c r="J513" s="503">
        <f>+J511+J509+J507</f>
        <v>6545800</v>
      </c>
      <c r="K513" s="506"/>
      <c r="L513" s="508"/>
    </row>
    <row r="514" spans="1:12" ht="28.5" thickBot="1" x14ac:dyDescent="0.7">
      <c r="A514" s="712" t="s">
        <v>269</v>
      </c>
      <c r="B514" s="713"/>
      <c r="C514" s="713"/>
      <c r="D514" s="713"/>
      <c r="E514" s="713"/>
      <c r="F514" s="713"/>
      <c r="G514" s="713"/>
      <c r="H514" s="713"/>
      <c r="I514" s="713"/>
      <c r="J514" s="713"/>
      <c r="K514" s="713"/>
      <c r="L514" s="714"/>
    </row>
    <row r="515" spans="1:12" ht="24.75" thickBot="1" x14ac:dyDescent="0.6">
      <c r="A515" s="5"/>
      <c r="B515" s="12">
        <v>1</v>
      </c>
      <c r="C515" s="5" t="s">
        <v>270</v>
      </c>
      <c r="D515" s="6">
        <v>500000</v>
      </c>
      <c r="E515" s="680" t="s">
        <v>7</v>
      </c>
      <c r="F515" s="680"/>
      <c r="G515" s="45"/>
      <c r="H515" s="159"/>
      <c r="I515" s="45">
        <f>SUM(I516:I517)</f>
        <v>0</v>
      </c>
      <c r="J515" s="9">
        <f>D515-I515</f>
        <v>500000</v>
      </c>
      <c r="K515" s="45"/>
      <c r="L515" s="35"/>
    </row>
    <row r="516" spans="1:12" x14ac:dyDescent="0.55000000000000004">
      <c r="A516" s="5"/>
      <c r="B516" s="12"/>
      <c r="C516" s="5"/>
      <c r="D516" s="6"/>
      <c r="E516" s="57"/>
      <c r="F516" s="53"/>
      <c r="G516" s="54"/>
      <c r="H516" s="160"/>
      <c r="I516" s="91"/>
      <c r="J516" s="55"/>
      <c r="K516" s="46"/>
      <c r="L516" s="36"/>
    </row>
    <row r="517" spans="1:12" ht="24.75" thickBot="1" x14ac:dyDescent="0.6">
      <c r="A517" s="5"/>
      <c r="B517" s="12"/>
      <c r="C517" s="5"/>
      <c r="D517" s="6"/>
      <c r="E517" s="57"/>
      <c r="F517" s="53"/>
      <c r="G517" s="54"/>
      <c r="H517" s="160"/>
      <c r="I517" s="91"/>
      <c r="J517" s="55"/>
      <c r="K517" s="54"/>
      <c r="L517" s="36"/>
    </row>
    <row r="518" spans="1:12" ht="24.75" thickBot="1" x14ac:dyDescent="0.6">
      <c r="A518" s="703" t="s">
        <v>271</v>
      </c>
      <c r="B518" s="704"/>
      <c r="C518" s="705"/>
      <c r="D518" s="31">
        <f>+D515</f>
        <v>500000</v>
      </c>
      <c r="E518" s="65"/>
      <c r="F518" s="20"/>
      <c r="G518" s="48"/>
      <c r="H518" s="169"/>
      <c r="I518" s="48">
        <f>+I515</f>
        <v>0</v>
      </c>
      <c r="J518" s="24">
        <f>+D518-I518</f>
        <v>500000</v>
      </c>
      <c r="K518" s="48"/>
      <c r="L518" s="39"/>
    </row>
    <row r="519" spans="1:12" s="280" customFormat="1" ht="24.75" thickBot="1" x14ac:dyDescent="0.6">
      <c r="A519" s="279"/>
      <c r="B519" s="681" t="s">
        <v>29</v>
      </c>
      <c r="C519" s="681"/>
      <c r="D519" s="681"/>
      <c r="E519" s="681"/>
      <c r="F519" s="681"/>
      <c r="G519" s="681"/>
      <c r="H519" s="681"/>
      <c r="I519" s="681"/>
      <c r="J519" s="681"/>
      <c r="K519" s="681"/>
      <c r="L519" s="681"/>
    </row>
    <row r="520" spans="1:12" s="32" customFormat="1" ht="72.75" thickBot="1" x14ac:dyDescent="0.6">
      <c r="B520" s="27">
        <v>1</v>
      </c>
      <c r="C520" s="281" t="s">
        <v>272</v>
      </c>
      <c r="D520" s="282">
        <v>2654400</v>
      </c>
      <c r="E520" s="680" t="s">
        <v>7</v>
      </c>
      <c r="F520" s="680"/>
      <c r="G520" s="45"/>
      <c r="H520" s="159"/>
      <c r="I520" s="45">
        <f>SUM(I521:I529)</f>
        <v>0</v>
      </c>
      <c r="J520" s="9">
        <f>D520-I520</f>
        <v>2654400</v>
      </c>
      <c r="K520" s="45"/>
      <c r="L520" s="35"/>
    </row>
    <row r="521" spans="1:12" s="32" customFormat="1" ht="24.75" thickBot="1" x14ac:dyDescent="0.6">
      <c r="B521" s="27"/>
      <c r="C521" s="632" t="s">
        <v>413</v>
      </c>
      <c r="D521" s="33">
        <f>+D522+D524+D526</f>
        <v>73250</v>
      </c>
      <c r="E521" s="680" t="s">
        <v>417</v>
      </c>
      <c r="F521" s="680"/>
      <c r="G521" s="45"/>
      <c r="H521" s="159"/>
      <c r="I521" s="45">
        <f>SUM(I522:I530)</f>
        <v>0</v>
      </c>
      <c r="J521" s="9">
        <f>D521-I521</f>
        <v>73250</v>
      </c>
      <c r="K521" s="45"/>
      <c r="L521" s="35"/>
    </row>
    <row r="522" spans="1:12" s="32" customFormat="1" ht="48.75" thickBot="1" x14ac:dyDescent="0.6">
      <c r="B522" s="27"/>
      <c r="C522" s="633" t="s">
        <v>414</v>
      </c>
      <c r="D522" s="33">
        <v>58250</v>
      </c>
      <c r="E522" s="680" t="s">
        <v>7</v>
      </c>
      <c r="F522" s="680"/>
      <c r="G522" s="45"/>
      <c r="H522" s="159"/>
      <c r="I522" s="45">
        <f>SUM(I524:I531)</f>
        <v>0</v>
      </c>
      <c r="J522" s="9">
        <f>D522-I522</f>
        <v>58250</v>
      </c>
      <c r="K522" s="45"/>
      <c r="L522" s="35"/>
    </row>
    <row r="523" spans="1:12" s="32" customFormat="1" ht="24.75" thickBot="1" x14ac:dyDescent="0.6">
      <c r="B523" s="620"/>
      <c r="C523" s="633"/>
      <c r="D523" s="33"/>
      <c r="E523" s="619"/>
      <c r="F523" s="619"/>
      <c r="G523" s="45"/>
      <c r="H523" s="159"/>
      <c r="I523" s="45"/>
      <c r="J523" s="9"/>
      <c r="K523" s="45"/>
      <c r="L523" s="35"/>
    </row>
    <row r="524" spans="1:12" s="32" customFormat="1" ht="24.75" thickBot="1" x14ac:dyDescent="0.6">
      <c r="B524" s="27"/>
      <c r="C524" s="32" t="s">
        <v>415</v>
      </c>
      <c r="D524" s="33">
        <v>5000</v>
      </c>
      <c r="E524" s="680" t="s">
        <v>7</v>
      </c>
      <c r="F524" s="680"/>
      <c r="G524" s="45"/>
      <c r="H524" s="159"/>
      <c r="I524" s="45">
        <f>SUM(I526:I532)</f>
        <v>0</v>
      </c>
      <c r="J524" s="9">
        <f>D524-I524</f>
        <v>5000</v>
      </c>
      <c r="K524" s="45"/>
      <c r="L524" s="35"/>
    </row>
    <row r="525" spans="1:12" s="32" customFormat="1" ht="24.75" thickBot="1" x14ac:dyDescent="0.6">
      <c r="B525" s="620"/>
      <c r="D525" s="33"/>
      <c r="E525" s="619"/>
      <c r="F525" s="619"/>
      <c r="G525" s="45"/>
      <c r="H525" s="159"/>
      <c r="I525" s="45"/>
      <c r="J525" s="9"/>
      <c r="K525" s="45"/>
      <c r="L525" s="35"/>
    </row>
    <row r="526" spans="1:12" s="32" customFormat="1" ht="24.75" thickBot="1" x14ac:dyDescent="0.6">
      <c r="B526" s="27"/>
      <c r="C526" s="32" t="s">
        <v>416</v>
      </c>
      <c r="D526" s="33">
        <v>10000</v>
      </c>
      <c r="E526" s="680" t="s">
        <v>7</v>
      </c>
      <c r="F526" s="680"/>
      <c r="G526" s="45"/>
      <c r="H526" s="159"/>
      <c r="I526" s="45">
        <f>SUM(I527:I533)</f>
        <v>0</v>
      </c>
      <c r="J526" s="9">
        <f>D526-I526</f>
        <v>10000</v>
      </c>
      <c r="K526" s="45"/>
      <c r="L526" s="35"/>
    </row>
    <row r="527" spans="1:12" s="32" customFormat="1" ht="24.75" thickBot="1" x14ac:dyDescent="0.6">
      <c r="B527" s="27"/>
      <c r="C527" s="632" t="s">
        <v>418</v>
      </c>
      <c r="D527" s="33"/>
      <c r="E527" s="812" t="s">
        <v>419</v>
      </c>
      <c r="F527" s="812"/>
      <c r="G527" s="812"/>
      <c r="H527" s="812"/>
      <c r="I527" s="812"/>
      <c r="J527" s="812"/>
      <c r="K527" s="812"/>
      <c r="L527" s="812"/>
    </row>
    <row r="528" spans="1:12" s="32" customFormat="1" ht="24.75" thickBot="1" x14ac:dyDescent="0.6">
      <c r="B528" s="27"/>
      <c r="C528" s="632" t="s">
        <v>420</v>
      </c>
      <c r="D528" s="33"/>
      <c r="E528" s="680" t="s">
        <v>7</v>
      </c>
      <c r="F528" s="680"/>
      <c r="G528" s="45"/>
      <c r="H528" s="159"/>
      <c r="I528" s="45">
        <f>SUM(I529:I536)</f>
        <v>0</v>
      </c>
      <c r="J528" s="9">
        <f>D528-I528</f>
        <v>0</v>
      </c>
      <c r="K528" s="45"/>
      <c r="L528" s="35"/>
    </row>
    <row r="529" spans="2:12" s="32" customFormat="1" ht="48.75" thickBot="1" x14ac:dyDescent="0.6">
      <c r="B529" s="27"/>
      <c r="C529" s="633" t="s">
        <v>421</v>
      </c>
      <c r="D529" s="33">
        <v>126600</v>
      </c>
      <c r="E529" s="680" t="s">
        <v>7</v>
      </c>
      <c r="F529" s="680"/>
      <c r="G529" s="45"/>
      <c r="H529" s="159"/>
      <c r="I529" s="45">
        <f>SUM(I530:I537)</f>
        <v>0</v>
      </c>
      <c r="J529" s="9">
        <f>D529-I529</f>
        <v>126600</v>
      </c>
      <c r="K529" s="45"/>
      <c r="L529" s="35"/>
    </row>
    <row r="530" spans="2:12" s="32" customFormat="1" ht="24.75" thickBot="1" x14ac:dyDescent="0.6">
      <c r="B530" s="27"/>
      <c r="D530" s="33"/>
      <c r="E530" s="68"/>
      <c r="G530" s="51"/>
      <c r="H530" s="176"/>
      <c r="I530" s="51"/>
      <c r="K530" s="51"/>
      <c r="L530" s="43"/>
    </row>
    <row r="531" spans="2:12" s="32" customFormat="1" ht="24.75" thickBot="1" x14ac:dyDescent="0.6">
      <c r="B531" s="27"/>
      <c r="C531" s="32" t="s">
        <v>422</v>
      </c>
      <c r="D531" s="33">
        <v>484000</v>
      </c>
      <c r="E531" s="680" t="s">
        <v>7</v>
      </c>
      <c r="F531" s="680"/>
      <c r="G531" s="45"/>
      <c r="H531" s="159"/>
      <c r="I531" s="45">
        <f>SUM(I532:I539)</f>
        <v>0</v>
      </c>
      <c r="J531" s="9">
        <f>D531-I531</f>
        <v>484000</v>
      </c>
      <c r="K531" s="45"/>
      <c r="L531" s="35"/>
    </row>
    <row r="532" spans="2:12" s="32" customFormat="1" ht="24.75" thickBot="1" x14ac:dyDescent="0.6">
      <c r="B532" s="27"/>
      <c r="D532" s="33"/>
      <c r="E532" s="68"/>
      <c r="G532" s="51"/>
      <c r="H532" s="176"/>
      <c r="I532" s="51"/>
      <c r="K532" s="51"/>
      <c r="L532" s="43"/>
    </row>
    <row r="533" spans="2:12" s="32" customFormat="1" ht="24.75" thickBot="1" x14ac:dyDescent="0.6">
      <c r="B533" s="27"/>
      <c r="C533" s="32" t="s">
        <v>423</v>
      </c>
      <c r="D533" s="33">
        <v>45300</v>
      </c>
      <c r="E533" s="680" t="s">
        <v>7</v>
      </c>
      <c r="F533" s="680"/>
      <c r="G533" s="45"/>
      <c r="H533" s="159"/>
      <c r="I533" s="45">
        <f>SUM(I534:I541)</f>
        <v>0</v>
      </c>
      <c r="J533" s="9">
        <f>D533-I533</f>
        <v>45300</v>
      </c>
      <c r="K533" s="45"/>
      <c r="L533" s="35"/>
    </row>
    <row r="534" spans="2:12" s="32" customFormat="1" ht="24.75" thickBot="1" x14ac:dyDescent="0.6">
      <c r="B534" s="27"/>
      <c r="D534" s="33"/>
      <c r="E534" s="68"/>
      <c r="G534" s="51"/>
      <c r="H534" s="176"/>
      <c r="I534" s="51"/>
      <c r="K534" s="51"/>
      <c r="L534" s="43"/>
    </row>
    <row r="535" spans="2:12" s="32" customFormat="1" ht="48.75" thickBot="1" x14ac:dyDescent="0.6">
      <c r="B535" s="27"/>
      <c r="C535" s="633" t="s">
        <v>424</v>
      </c>
      <c r="D535" s="33">
        <v>177600</v>
      </c>
      <c r="E535" s="680" t="s">
        <v>7</v>
      </c>
      <c r="F535" s="680"/>
      <c r="G535" s="45"/>
      <c r="H535" s="159"/>
      <c r="I535" s="45">
        <f>SUM(I537:I543)</f>
        <v>0</v>
      </c>
      <c r="J535" s="9">
        <f>D535-I535</f>
        <v>177600</v>
      </c>
      <c r="K535" s="45"/>
      <c r="L535" s="35"/>
    </row>
    <row r="536" spans="2:12" s="32" customFormat="1" ht="24.75" thickBot="1" x14ac:dyDescent="0.6">
      <c r="B536" s="620"/>
      <c r="C536" s="633"/>
      <c r="D536" s="33"/>
      <c r="E536" s="634"/>
      <c r="F536" s="634"/>
      <c r="G536" s="635"/>
      <c r="H536" s="636"/>
      <c r="I536" s="635"/>
      <c r="J536" s="637"/>
      <c r="K536" s="635"/>
      <c r="L536" s="638"/>
    </row>
    <row r="537" spans="2:12" s="32" customFormat="1" ht="24.75" thickBot="1" x14ac:dyDescent="0.6">
      <c r="B537" s="27"/>
      <c r="C537" s="32" t="s">
        <v>425</v>
      </c>
      <c r="D537" s="33">
        <v>129200</v>
      </c>
      <c r="E537" s="680" t="s">
        <v>7</v>
      </c>
      <c r="F537" s="680"/>
      <c r="G537" s="45"/>
      <c r="H537" s="159"/>
      <c r="I537" s="45">
        <f>SUM(I538:I544)</f>
        <v>0</v>
      </c>
      <c r="J537" s="9">
        <f>D537-I537</f>
        <v>129200</v>
      </c>
      <c r="K537" s="45"/>
      <c r="L537" s="35"/>
    </row>
    <row r="538" spans="2:12" s="32" customFormat="1" ht="24.75" thickBot="1" x14ac:dyDescent="0.6">
      <c r="B538" s="27"/>
      <c r="D538" s="33"/>
      <c r="E538" s="68"/>
      <c r="G538" s="51"/>
      <c r="H538" s="176"/>
      <c r="I538" s="51"/>
      <c r="K538" s="51"/>
      <c r="L538" s="43"/>
    </row>
    <row r="539" spans="2:12" s="32" customFormat="1" ht="44.25" x14ac:dyDescent="0.55000000000000004">
      <c r="B539" s="27"/>
      <c r="C539" s="639" t="s">
        <v>426</v>
      </c>
      <c r="D539" s="33"/>
      <c r="E539" s="811" t="s">
        <v>419</v>
      </c>
      <c r="F539" s="811"/>
      <c r="G539" s="811"/>
      <c r="H539" s="811"/>
      <c r="I539" s="811"/>
      <c r="J539" s="811"/>
      <c r="K539" s="811"/>
      <c r="L539" s="811"/>
    </row>
    <row r="540" spans="2:12" s="32" customFormat="1" ht="44.25" x14ac:dyDescent="0.55000000000000004">
      <c r="B540" s="27"/>
      <c r="C540" s="640" t="s">
        <v>427</v>
      </c>
      <c r="D540" s="33"/>
      <c r="E540" s="68"/>
      <c r="G540" s="51"/>
      <c r="H540" s="176"/>
      <c r="I540" s="51"/>
      <c r="K540" s="51"/>
      <c r="L540" s="43"/>
    </row>
    <row r="541" spans="2:12" s="32" customFormat="1" ht="48" x14ac:dyDescent="0.55000000000000004">
      <c r="B541" s="27"/>
      <c r="C541" s="633" t="s">
        <v>421</v>
      </c>
      <c r="D541" s="33"/>
      <c r="E541" s="68"/>
      <c r="G541" s="51"/>
      <c r="H541" s="176"/>
      <c r="I541" s="51"/>
      <c r="K541" s="51"/>
      <c r="L541" s="43"/>
    </row>
    <row r="542" spans="2:12" s="32" customFormat="1" x14ac:dyDescent="0.55000000000000004">
      <c r="B542" s="27"/>
      <c r="D542" s="33"/>
      <c r="E542" s="68"/>
      <c r="G542" s="51"/>
      <c r="H542" s="176"/>
      <c r="I542" s="51"/>
      <c r="K542" s="51"/>
      <c r="L542" s="43"/>
    </row>
    <row r="543" spans="2:12" s="32" customFormat="1" x14ac:dyDescent="0.55000000000000004">
      <c r="B543" s="27"/>
      <c r="D543" s="33"/>
      <c r="E543" s="68"/>
      <c r="G543" s="51"/>
      <c r="H543" s="176"/>
      <c r="I543" s="51"/>
      <c r="K543" s="51"/>
      <c r="L543" s="43"/>
    </row>
    <row r="544" spans="2:12" s="32" customFormat="1" x14ac:dyDescent="0.55000000000000004">
      <c r="B544" s="27"/>
      <c r="D544" s="33"/>
      <c r="E544" s="68"/>
      <c r="G544" s="51"/>
      <c r="H544" s="176"/>
      <c r="I544" s="51"/>
      <c r="K544" s="51"/>
      <c r="L544" s="43"/>
    </row>
    <row r="545" spans="2:12" s="32" customFormat="1" x14ac:dyDescent="0.55000000000000004">
      <c r="B545" s="27"/>
      <c r="D545" s="33"/>
      <c r="E545" s="68"/>
      <c r="G545" s="51"/>
      <c r="H545" s="176"/>
      <c r="I545" s="51"/>
      <c r="K545" s="51"/>
      <c r="L545" s="43"/>
    </row>
    <row r="546" spans="2:12" s="32" customFormat="1" x14ac:dyDescent="0.55000000000000004">
      <c r="B546" s="27"/>
      <c r="D546" s="33"/>
      <c r="E546" s="68"/>
      <c r="G546" s="51"/>
      <c r="H546" s="176"/>
      <c r="I546" s="51"/>
      <c r="K546" s="51"/>
      <c r="L546" s="43"/>
    </row>
    <row r="547" spans="2:12" s="32" customFormat="1" x14ac:dyDescent="0.55000000000000004">
      <c r="B547" s="27"/>
      <c r="D547" s="33"/>
      <c r="E547" s="68"/>
      <c r="G547" s="51"/>
      <c r="H547" s="176"/>
      <c r="I547" s="51"/>
      <c r="K547" s="51"/>
      <c r="L547" s="43"/>
    </row>
    <row r="548" spans="2:12" s="32" customFormat="1" x14ac:dyDescent="0.55000000000000004">
      <c r="B548" s="27"/>
      <c r="D548" s="33"/>
      <c r="E548" s="68"/>
      <c r="G548" s="51"/>
      <c r="H548" s="176"/>
      <c r="I548" s="51"/>
      <c r="K548" s="51"/>
      <c r="L548" s="43"/>
    </row>
    <row r="549" spans="2:12" s="32" customFormat="1" x14ac:dyDescent="0.55000000000000004">
      <c r="B549" s="27"/>
      <c r="D549" s="33"/>
      <c r="E549" s="68"/>
      <c r="G549" s="51"/>
      <c r="H549" s="176"/>
      <c r="I549" s="51"/>
      <c r="K549" s="51"/>
      <c r="L549" s="43"/>
    </row>
    <row r="550" spans="2:12" s="32" customFormat="1" x14ac:dyDescent="0.55000000000000004">
      <c r="B550" s="27"/>
      <c r="D550" s="33"/>
      <c r="E550" s="68"/>
      <c r="G550" s="51"/>
      <c r="H550" s="176"/>
      <c r="I550" s="51"/>
      <c r="K550" s="51"/>
      <c r="L550" s="43"/>
    </row>
    <row r="551" spans="2:12" s="32" customFormat="1" x14ac:dyDescent="0.55000000000000004">
      <c r="B551" s="27"/>
      <c r="D551" s="33"/>
      <c r="E551" s="68"/>
      <c r="G551" s="51"/>
      <c r="H551" s="176"/>
      <c r="I551" s="51"/>
      <c r="K551" s="51"/>
      <c r="L551" s="43"/>
    </row>
    <row r="552" spans="2:12" s="32" customFormat="1" x14ac:dyDescent="0.55000000000000004">
      <c r="B552" s="27"/>
      <c r="D552" s="33"/>
      <c r="E552" s="68"/>
      <c r="G552" s="51"/>
      <c r="H552" s="176"/>
      <c r="I552" s="51"/>
      <c r="K552" s="51"/>
      <c r="L552" s="43"/>
    </row>
    <row r="553" spans="2:12" s="32" customFormat="1" x14ac:dyDescent="0.55000000000000004">
      <c r="B553" s="27"/>
      <c r="D553" s="33"/>
      <c r="E553" s="68"/>
      <c r="G553" s="51"/>
      <c r="H553" s="176"/>
      <c r="I553" s="51"/>
      <c r="K553" s="51"/>
      <c r="L553" s="43"/>
    </row>
    <row r="554" spans="2:12" s="32" customFormat="1" x14ac:dyDescent="0.55000000000000004">
      <c r="B554" s="27"/>
      <c r="D554" s="33"/>
      <c r="E554" s="68"/>
      <c r="G554" s="51"/>
      <c r="H554" s="176"/>
      <c r="I554" s="51"/>
      <c r="K554" s="51"/>
      <c r="L554" s="43"/>
    </row>
    <row r="555" spans="2:12" s="32" customFormat="1" x14ac:dyDescent="0.55000000000000004">
      <c r="B555" s="27"/>
      <c r="D555" s="33"/>
      <c r="E555" s="68"/>
      <c r="G555" s="51"/>
      <c r="H555" s="176"/>
      <c r="I555" s="51"/>
      <c r="K555" s="51"/>
      <c r="L555" s="43"/>
    </row>
    <row r="556" spans="2:12" s="32" customFormat="1" x14ac:dyDescent="0.55000000000000004">
      <c r="B556" s="27"/>
      <c r="D556" s="33"/>
      <c r="E556" s="68"/>
      <c r="G556" s="51"/>
      <c r="H556" s="176"/>
      <c r="I556" s="51"/>
      <c r="K556" s="51"/>
      <c r="L556" s="43"/>
    </row>
    <row r="557" spans="2:12" s="32" customFormat="1" x14ac:dyDescent="0.55000000000000004">
      <c r="B557" s="27"/>
      <c r="D557" s="33"/>
      <c r="E557" s="68"/>
      <c r="G557" s="51"/>
      <c r="H557" s="176"/>
      <c r="I557" s="51"/>
      <c r="K557" s="51"/>
      <c r="L557" s="43"/>
    </row>
    <row r="558" spans="2:12" s="32" customFormat="1" x14ac:dyDescent="0.55000000000000004">
      <c r="B558" s="27"/>
      <c r="D558" s="33"/>
      <c r="E558" s="68"/>
      <c r="G558" s="51"/>
      <c r="H558" s="176"/>
      <c r="I558" s="51"/>
      <c r="K558" s="51"/>
      <c r="L558" s="43"/>
    </row>
    <row r="559" spans="2:12" s="32" customFormat="1" x14ac:dyDescent="0.55000000000000004">
      <c r="B559" s="27"/>
      <c r="D559" s="33"/>
      <c r="E559" s="68"/>
      <c r="G559" s="51"/>
      <c r="H559" s="176"/>
      <c r="I559" s="51"/>
      <c r="K559" s="51"/>
      <c r="L559" s="43"/>
    </row>
    <row r="560" spans="2:12" s="32" customFormat="1" x14ac:dyDescent="0.55000000000000004">
      <c r="B560" s="27"/>
      <c r="D560" s="33"/>
      <c r="E560" s="68"/>
      <c r="G560" s="51"/>
      <c r="H560" s="176"/>
      <c r="I560" s="51"/>
      <c r="K560" s="51"/>
      <c r="L560" s="43"/>
    </row>
    <row r="561" spans="2:12" s="32" customFormat="1" x14ac:dyDescent="0.55000000000000004">
      <c r="B561" s="27"/>
      <c r="D561" s="33"/>
      <c r="E561" s="68"/>
      <c r="G561" s="51"/>
      <c r="H561" s="176"/>
      <c r="I561" s="51"/>
      <c r="K561" s="51"/>
      <c r="L561" s="43"/>
    </row>
    <row r="562" spans="2:12" s="32" customFormat="1" x14ac:dyDescent="0.55000000000000004">
      <c r="B562" s="27"/>
      <c r="D562" s="33"/>
      <c r="E562" s="68"/>
      <c r="G562" s="51"/>
      <c r="H562" s="176"/>
      <c r="I562" s="51"/>
      <c r="K562" s="51"/>
      <c r="L562" s="43"/>
    </row>
    <row r="563" spans="2:12" s="32" customFormat="1" x14ac:dyDescent="0.55000000000000004">
      <c r="B563" s="27"/>
      <c r="D563" s="33"/>
      <c r="E563" s="68"/>
      <c r="G563" s="51"/>
      <c r="H563" s="176"/>
      <c r="I563" s="51"/>
      <c r="K563" s="51"/>
      <c r="L563" s="43"/>
    </row>
    <row r="564" spans="2:12" s="32" customFormat="1" x14ac:dyDescent="0.55000000000000004">
      <c r="B564" s="27"/>
      <c r="D564" s="33"/>
      <c r="E564" s="68"/>
      <c r="G564" s="51"/>
      <c r="H564" s="176"/>
      <c r="I564" s="51"/>
      <c r="K564" s="51"/>
      <c r="L564" s="43"/>
    </row>
    <row r="565" spans="2:12" s="32" customFormat="1" x14ac:dyDescent="0.55000000000000004">
      <c r="B565" s="27"/>
      <c r="D565" s="33"/>
      <c r="E565" s="68"/>
      <c r="G565" s="51"/>
      <c r="H565" s="176"/>
      <c r="I565" s="51"/>
      <c r="K565" s="51"/>
      <c r="L565" s="43"/>
    </row>
    <row r="566" spans="2:12" s="32" customFormat="1" x14ac:dyDescent="0.55000000000000004">
      <c r="B566" s="27"/>
      <c r="D566" s="33"/>
      <c r="E566" s="68"/>
      <c r="G566" s="51"/>
      <c r="H566" s="176"/>
      <c r="I566" s="51"/>
      <c r="K566" s="51"/>
      <c r="L566" s="43"/>
    </row>
    <row r="567" spans="2:12" s="32" customFormat="1" x14ac:dyDescent="0.55000000000000004">
      <c r="B567" s="27"/>
      <c r="D567" s="33"/>
      <c r="E567" s="68"/>
      <c r="G567" s="51"/>
      <c r="H567" s="176"/>
      <c r="I567" s="51"/>
      <c r="K567" s="51"/>
      <c r="L567" s="43"/>
    </row>
    <row r="568" spans="2:12" s="32" customFormat="1" x14ac:dyDescent="0.55000000000000004">
      <c r="B568" s="27"/>
      <c r="D568" s="33"/>
      <c r="E568" s="68"/>
      <c r="G568" s="51"/>
      <c r="H568" s="176"/>
      <c r="I568" s="51"/>
      <c r="K568" s="51"/>
      <c r="L568" s="43"/>
    </row>
    <row r="569" spans="2:12" s="32" customFormat="1" x14ac:dyDescent="0.55000000000000004">
      <c r="B569" s="27"/>
      <c r="D569" s="33"/>
      <c r="E569" s="68"/>
      <c r="G569" s="51"/>
      <c r="H569" s="176"/>
      <c r="I569" s="51"/>
      <c r="K569" s="51"/>
      <c r="L569" s="43"/>
    </row>
    <row r="570" spans="2:12" s="32" customFormat="1" x14ac:dyDescent="0.55000000000000004">
      <c r="B570" s="27"/>
      <c r="D570" s="33"/>
      <c r="E570" s="68"/>
      <c r="G570" s="51"/>
      <c r="H570" s="176"/>
      <c r="I570" s="51"/>
      <c r="K570" s="51"/>
      <c r="L570" s="43"/>
    </row>
    <row r="571" spans="2:12" s="32" customFormat="1" x14ac:dyDescent="0.55000000000000004">
      <c r="B571" s="27"/>
      <c r="D571" s="33"/>
      <c r="E571" s="68"/>
      <c r="G571" s="51"/>
      <c r="H571" s="176"/>
      <c r="I571" s="51"/>
      <c r="K571" s="51"/>
      <c r="L571" s="43"/>
    </row>
    <row r="572" spans="2:12" s="32" customFormat="1" x14ac:dyDescent="0.55000000000000004">
      <c r="B572" s="27"/>
      <c r="D572" s="33"/>
      <c r="E572" s="68"/>
      <c r="G572" s="51"/>
      <c r="H572" s="176"/>
      <c r="I572" s="51"/>
      <c r="K572" s="51"/>
      <c r="L572" s="43"/>
    </row>
    <row r="573" spans="2:12" s="32" customFormat="1" x14ac:dyDescent="0.55000000000000004">
      <c r="B573" s="27"/>
      <c r="D573" s="33"/>
      <c r="E573" s="68"/>
      <c r="G573" s="51"/>
      <c r="H573" s="176"/>
      <c r="I573" s="51"/>
      <c r="K573" s="51"/>
      <c r="L573" s="43"/>
    </row>
    <row r="574" spans="2:12" s="32" customFormat="1" x14ac:dyDescent="0.55000000000000004">
      <c r="B574" s="27"/>
      <c r="D574" s="33"/>
      <c r="E574" s="68"/>
      <c r="G574" s="51"/>
      <c r="H574" s="176"/>
      <c r="I574" s="51"/>
      <c r="K574" s="51"/>
      <c r="L574" s="43"/>
    </row>
    <row r="575" spans="2:12" s="32" customFormat="1" x14ac:dyDescent="0.55000000000000004">
      <c r="B575" s="27"/>
      <c r="D575" s="33"/>
      <c r="E575" s="68"/>
      <c r="G575" s="51"/>
      <c r="H575" s="176"/>
      <c r="I575" s="51"/>
      <c r="K575" s="51"/>
      <c r="L575" s="43"/>
    </row>
    <row r="576" spans="2:12" s="32" customFormat="1" x14ac:dyDescent="0.55000000000000004">
      <c r="B576" s="27"/>
      <c r="D576" s="33"/>
      <c r="E576" s="68"/>
      <c r="G576" s="51"/>
      <c r="H576" s="176"/>
      <c r="I576" s="51"/>
      <c r="K576" s="51"/>
      <c r="L576" s="43"/>
    </row>
    <row r="577" spans="2:12" s="32" customFormat="1" x14ac:dyDescent="0.55000000000000004">
      <c r="B577" s="27"/>
      <c r="D577" s="33"/>
      <c r="E577" s="68"/>
      <c r="G577" s="51"/>
      <c r="H577" s="176"/>
      <c r="I577" s="51"/>
      <c r="K577" s="51"/>
      <c r="L577" s="43"/>
    </row>
    <row r="578" spans="2:12" s="32" customFormat="1" x14ac:dyDescent="0.55000000000000004">
      <c r="B578" s="27"/>
      <c r="D578" s="33"/>
      <c r="E578" s="68"/>
      <c r="G578" s="51"/>
      <c r="H578" s="176"/>
      <c r="I578" s="51"/>
      <c r="K578" s="51"/>
      <c r="L578" s="43"/>
    </row>
    <row r="579" spans="2:12" s="32" customFormat="1" x14ac:dyDescent="0.55000000000000004">
      <c r="B579" s="27"/>
      <c r="D579" s="33"/>
      <c r="E579" s="68"/>
      <c r="G579" s="51"/>
      <c r="H579" s="176"/>
      <c r="I579" s="51"/>
      <c r="K579" s="51"/>
      <c r="L579" s="43"/>
    </row>
    <row r="580" spans="2:12" s="32" customFormat="1" x14ac:dyDescent="0.55000000000000004">
      <c r="B580" s="27"/>
      <c r="D580" s="33"/>
      <c r="E580" s="68"/>
      <c r="G580" s="51"/>
      <c r="H580" s="176"/>
      <c r="I580" s="51"/>
      <c r="K580" s="51"/>
      <c r="L580" s="43"/>
    </row>
    <row r="581" spans="2:12" s="32" customFormat="1" x14ac:dyDescent="0.55000000000000004">
      <c r="B581" s="27"/>
      <c r="D581" s="33"/>
      <c r="E581" s="68"/>
      <c r="G581" s="51"/>
      <c r="H581" s="176"/>
      <c r="I581" s="51"/>
      <c r="K581" s="51"/>
      <c r="L581" s="43"/>
    </row>
    <row r="582" spans="2:12" s="32" customFormat="1" x14ac:dyDescent="0.55000000000000004">
      <c r="B582" s="27"/>
      <c r="D582" s="33"/>
      <c r="E582" s="68"/>
      <c r="G582" s="51"/>
      <c r="H582" s="176"/>
      <c r="I582" s="51"/>
      <c r="K582" s="51"/>
      <c r="L582" s="43"/>
    </row>
    <row r="583" spans="2:12" s="32" customFormat="1" x14ac:dyDescent="0.55000000000000004">
      <c r="B583" s="27"/>
      <c r="D583" s="33"/>
      <c r="E583" s="68"/>
      <c r="G583" s="51"/>
      <c r="H583" s="176"/>
      <c r="I583" s="51"/>
      <c r="K583" s="51"/>
      <c r="L583" s="43"/>
    </row>
    <row r="584" spans="2:12" s="32" customFormat="1" x14ac:dyDescent="0.55000000000000004">
      <c r="B584" s="27"/>
      <c r="D584" s="33"/>
      <c r="E584" s="68"/>
      <c r="G584" s="51"/>
      <c r="H584" s="176"/>
      <c r="I584" s="51"/>
      <c r="K584" s="51"/>
      <c r="L584" s="43"/>
    </row>
    <row r="585" spans="2:12" s="32" customFormat="1" x14ac:dyDescent="0.55000000000000004">
      <c r="B585" s="27"/>
      <c r="D585" s="33"/>
      <c r="E585" s="68"/>
      <c r="G585" s="51"/>
      <c r="H585" s="176"/>
      <c r="I585" s="51"/>
      <c r="K585" s="51"/>
      <c r="L585" s="43"/>
    </row>
    <row r="586" spans="2:12" s="32" customFormat="1" x14ac:dyDescent="0.55000000000000004">
      <c r="B586" s="27"/>
      <c r="D586" s="33"/>
      <c r="E586" s="68"/>
      <c r="G586" s="51"/>
      <c r="H586" s="176"/>
      <c r="I586" s="51"/>
      <c r="K586" s="51"/>
      <c r="L586" s="43"/>
    </row>
    <row r="587" spans="2:12" s="32" customFormat="1" x14ac:dyDescent="0.55000000000000004">
      <c r="B587" s="27"/>
      <c r="D587" s="33"/>
      <c r="E587" s="68"/>
      <c r="G587" s="51"/>
      <c r="H587" s="176"/>
      <c r="I587" s="51"/>
      <c r="K587" s="51"/>
      <c r="L587" s="43"/>
    </row>
    <row r="588" spans="2:12" s="32" customFormat="1" x14ac:dyDescent="0.55000000000000004">
      <c r="B588" s="27"/>
      <c r="D588" s="33"/>
      <c r="E588" s="68"/>
      <c r="G588" s="51"/>
      <c r="H588" s="176"/>
      <c r="I588" s="51"/>
      <c r="K588" s="51"/>
      <c r="L588" s="43"/>
    </row>
    <row r="589" spans="2:12" s="32" customFormat="1" x14ac:dyDescent="0.55000000000000004">
      <c r="B589" s="27"/>
      <c r="D589" s="33"/>
      <c r="E589" s="68"/>
      <c r="G589" s="51"/>
      <c r="H589" s="176"/>
      <c r="I589" s="51"/>
      <c r="K589" s="51"/>
      <c r="L589" s="43"/>
    </row>
    <row r="590" spans="2:12" s="32" customFormat="1" x14ac:dyDescent="0.55000000000000004">
      <c r="B590" s="27"/>
      <c r="D590" s="33"/>
      <c r="E590" s="68"/>
      <c r="G590" s="51"/>
      <c r="H590" s="176"/>
      <c r="I590" s="51"/>
      <c r="K590" s="51"/>
      <c r="L590" s="43"/>
    </row>
    <row r="591" spans="2:12" s="32" customFormat="1" x14ac:dyDescent="0.55000000000000004">
      <c r="B591" s="27"/>
      <c r="D591" s="33"/>
      <c r="E591" s="68"/>
      <c r="G591" s="51"/>
      <c r="H591" s="176"/>
      <c r="I591" s="51"/>
      <c r="K591" s="51"/>
      <c r="L591" s="43"/>
    </row>
    <row r="592" spans="2:12" s="32" customFormat="1" x14ac:dyDescent="0.55000000000000004">
      <c r="B592" s="27"/>
      <c r="D592" s="33"/>
      <c r="E592" s="68"/>
      <c r="G592" s="51"/>
      <c r="H592" s="176"/>
      <c r="I592" s="51"/>
      <c r="K592" s="51"/>
      <c r="L592" s="43"/>
    </row>
    <row r="593" spans="2:12" s="32" customFormat="1" x14ac:dyDescent="0.55000000000000004">
      <c r="B593" s="27"/>
      <c r="D593" s="33"/>
      <c r="E593" s="68"/>
      <c r="G593" s="51"/>
      <c r="H593" s="176"/>
      <c r="I593" s="51"/>
      <c r="K593" s="51"/>
      <c r="L593" s="43"/>
    </row>
    <row r="594" spans="2:12" s="32" customFormat="1" x14ac:dyDescent="0.55000000000000004">
      <c r="B594" s="27"/>
      <c r="D594" s="33"/>
      <c r="E594" s="68"/>
      <c r="G594" s="51"/>
      <c r="H594" s="176"/>
      <c r="I594" s="51"/>
      <c r="K594" s="51"/>
      <c r="L594" s="43"/>
    </row>
    <row r="595" spans="2:12" s="32" customFormat="1" x14ac:dyDescent="0.55000000000000004">
      <c r="B595" s="27"/>
      <c r="D595" s="33"/>
      <c r="E595" s="68"/>
      <c r="G595" s="51"/>
      <c r="H595" s="176"/>
      <c r="I595" s="51"/>
      <c r="K595" s="51"/>
      <c r="L595" s="43"/>
    </row>
    <row r="596" spans="2:12" s="32" customFormat="1" x14ac:dyDescent="0.55000000000000004">
      <c r="B596" s="27"/>
      <c r="D596" s="33"/>
      <c r="E596" s="68"/>
      <c r="G596" s="51"/>
      <c r="H596" s="176"/>
      <c r="I596" s="51"/>
      <c r="K596" s="51"/>
      <c r="L596" s="43"/>
    </row>
    <row r="597" spans="2:12" s="32" customFormat="1" x14ac:dyDescent="0.55000000000000004">
      <c r="B597" s="27"/>
      <c r="D597" s="33"/>
      <c r="E597" s="68"/>
      <c r="G597" s="51"/>
      <c r="H597" s="176"/>
      <c r="I597" s="51"/>
      <c r="K597" s="51"/>
      <c r="L597" s="43"/>
    </row>
    <row r="598" spans="2:12" s="32" customFormat="1" x14ac:dyDescent="0.55000000000000004">
      <c r="B598" s="27"/>
      <c r="D598" s="33"/>
      <c r="E598" s="68"/>
      <c r="G598" s="51"/>
      <c r="H598" s="176"/>
      <c r="I598" s="51"/>
      <c r="K598" s="51"/>
      <c r="L598" s="43"/>
    </row>
    <row r="599" spans="2:12" s="32" customFormat="1" x14ac:dyDescent="0.55000000000000004">
      <c r="B599" s="27"/>
      <c r="D599" s="33"/>
      <c r="E599" s="68"/>
      <c r="G599" s="51"/>
      <c r="H599" s="176"/>
      <c r="I599" s="51"/>
      <c r="K599" s="51"/>
      <c r="L599" s="43"/>
    </row>
    <row r="600" spans="2:12" s="32" customFormat="1" x14ac:dyDescent="0.55000000000000004">
      <c r="B600" s="27"/>
      <c r="D600" s="33"/>
      <c r="E600" s="68"/>
      <c r="G600" s="51"/>
      <c r="H600" s="176"/>
      <c r="I600" s="51"/>
      <c r="K600" s="51"/>
      <c r="L600" s="43"/>
    </row>
    <row r="601" spans="2:12" s="32" customFormat="1" x14ac:dyDescent="0.55000000000000004">
      <c r="B601" s="27"/>
      <c r="D601" s="33"/>
      <c r="E601" s="68"/>
      <c r="G601" s="51"/>
      <c r="H601" s="176"/>
      <c r="I601" s="51"/>
      <c r="K601" s="51"/>
      <c r="L601" s="43"/>
    </row>
    <row r="602" spans="2:12" s="32" customFormat="1" x14ac:dyDescent="0.55000000000000004">
      <c r="B602" s="27"/>
      <c r="D602" s="33"/>
      <c r="E602" s="68"/>
      <c r="G602" s="51"/>
      <c r="H602" s="176"/>
      <c r="I602" s="51"/>
      <c r="K602" s="51"/>
      <c r="L602" s="43"/>
    </row>
    <row r="603" spans="2:12" s="32" customFormat="1" x14ac:dyDescent="0.55000000000000004">
      <c r="B603" s="27"/>
      <c r="D603" s="33"/>
      <c r="E603" s="68"/>
      <c r="G603" s="51"/>
      <c r="H603" s="176"/>
      <c r="I603" s="51"/>
      <c r="K603" s="51"/>
      <c r="L603" s="43"/>
    </row>
    <row r="604" spans="2:12" s="32" customFormat="1" x14ac:dyDescent="0.55000000000000004">
      <c r="B604" s="27"/>
      <c r="D604" s="33"/>
      <c r="E604" s="68"/>
      <c r="G604" s="51"/>
      <c r="H604" s="176"/>
      <c r="I604" s="51"/>
      <c r="K604" s="51"/>
      <c r="L604" s="43"/>
    </row>
    <row r="605" spans="2:12" s="32" customFormat="1" x14ac:dyDescent="0.55000000000000004">
      <c r="B605" s="27"/>
      <c r="D605" s="33"/>
      <c r="E605" s="68"/>
      <c r="G605" s="51"/>
      <c r="H605" s="176"/>
      <c r="I605" s="51"/>
      <c r="K605" s="51"/>
      <c r="L605" s="43"/>
    </row>
    <row r="606" spans="2:12" s="32" customFormat="1" x14ac:dyDescent="0.55000000000000004">
      <c r="B606" s="27"/>
      <c r="D606" s="33"/>
      <c r="E606" s="68"/>
      <c r="G606" s="51"/>
      <c r="H606" s="176"/>
      <c r="I606" s="51"/>
      <c r="K606" s="51"/>
      <c r="L606" s="43"/>
    </row>
    <row r="607" spans="2:12" s="32" customFormat="1" x14ac:dyDescent="0.55000000000000004">
      <c r="B607" s="27"/>
      <c r="D607" s="33"/>
      <c r="E607" s="68"/>
      <c r="G607" s="51"/>
      <c r="H607" s="176"/>
      <c r="I607" s="51"/>
      <c r="K607" s="51"/>
      <c r="L607" s="43"/>
    </row>
    <row r="608" spans="2:12" s="32" customFormat="1" x14ac:dyDescent="0.55000000000000004">
      <c r="B608" s="27"/>
      <c r="D608" s="33"/>
      <c r="E608" s="68"/>
      <c r="G608" s="51"/>
      <c r="H608" s="176"/>
      <c r="I608" s="51"/>
      <c r="K608" s="51"/>
      <c r="L608" s="43"/>
    </row>
    <row r="609" spans="2:12" s="32" customFormat="1" x14ac:dyDescent="0.55000000000000004">
      <c r="B609" s="27"/>
      <c r="D609" s="33"/>
      <c r="E609" s="68"/>
      <c r="G609" s="51"/>
      <c r="H609" s="176"/>
      <c r="I609" s="51"/>
      <c r="K609" s="51"/>
      <c r="L609" s="43"/>
    </row>
    <row r="610" spans="2:12" s="32" customFormat="1" x14ac:dyDescent="0.55000000000000004">
      <c r="B610" s="27"/>
      <c r="D610" s="33"/>
      <c r="E610" s="68"/>
      <c r="G610" s="51"/>
      <c r="H610" s="176"/>
      <c r="I610" s="51"/>
      <c r="K610" s="51"/>
      <c r="L610" s="43"/>
    </row>
    <row r="611" spans="2:12" s="32" customFormat="1" x14ac:dyDescent="0.55000000000000004">
      <c r="B611" s="27"/>
      <c r="D611" s="33"/>
      <c r="E611" s="68"/>
      <c r="G611" s="51"/>
      <c r="H611" s="176"/>
      <c r="I611" s="51"/>
      <c r="K611" s="51"/>
      <c r="L611" s="43"/>
    </row>
    <row r="612" spans="2:12" s="32" customFormat="1" x14ac:dyDescent="0.55000000000000004">
      <c r="B612" s="27"/>
      <c r="D612" s="33"/>
      <c r="E612" s="68"/>
      <c r="G612" s="51"/>
      <c r="H612" s="176"/>
      <c r="I612" s="51"/>
      <c r="K612" s="51"/>
      <c r="L612" s="43"/>
    </row>
    <row r="613" spans="2:12" s="32" customFormat="1" x14ac:dyDescent="0.55000000000000004">
      <c r="B613" s="27"/>
      <c r="D613" s="33"/>
      <c r="E613" s="68"/>
      <c r="G613" s="51"/>
      <c r="H613" s="176"/>
      <c r="I613" s="51"/>
      <c r="K613" s="51"/>
      <c r="L613" s="43"/>
    </row>
    <row r="614" spans="2:12" s="32" customFormat="1" x14ac:dyDescent="0.55000000000000004">
      <c r="B614" s="27"/>
      <c r="D614" s="33"/>
      <c r="E614" s="68"/>
      <c r="G614" s="51"/>
      <c r="H614" s="176"/>
      <c r="I614" s="51"/>
      <c r="K614" s="51"/>
      <c r="L614" s="43"/>
    </row>
    <row r="615" spans="2:12" s="32" customFormat="1" x14ac:dyDescent="0.55000000000000004">
      <c r="B615" s="27"/>
      <c r="D615" s="33"/>
      <c r="E615" s="68"/>
      <c r="G615" s="51"/>
      <c r="H615" s="176"/>
      <c r="I615" s="51"/>
      <c r="K615" s="51"/>
      <c r="L615" s="43"/>
    </row>
    <row r="616" spans="2:12" s="32" customFormat="1" x14ac:dyDescent="0.55000000000000004">
      <c r="B616" s="27"/>
      <c r="D616" s="33"/>
      <c r="E616" s="68"/>
      <c r="G616" s="51"/>
      <c r="H616" s="176"/>
      <c r="I616" s="51"/>
      <c r="K616" s="51"/>
      <c r="L616" s="43"/>
    </row>
    <row r="617" spans="2:12" s="32" customFormat="1" x14ac:dyDescent="0.55000000000000004">
      <c r="B617" s="27"/>
      <c r="D617" s="33"/>
      <c r="E617" s="68"/>
      <c r="G617" s="51"/>
      <c r="H617" s="176"/>
      <c r="I617" s="51"/>
      <c r="K617" s="51"/>
      <c r="L617" s="43"/>
    </row>
    <row r="618" spans="2:12" s="32" customFormat="1" x14ac:dyDescent="0.55000000000000004">
      <c r="B618" s="27"/>
      <c r="D618" s="33"/>
      <c r="E618" s="68"/>
      <c r="G618" s="51"/>
      <c r="H618" s="176"/>
      <c r="I618" s="51"/>
      <c r="K618" s="51"/>
      <c r="L618" s="43"/>
    </row>
    <row r="619" spans="2:12" s="32" customFormat="1" x14ac:dyDescent="0.55000000000000004">
      <c r="B619" s="27"/>
      <c r="D619" s="33"/>
      <c r="E619" s="68"/>
      <c r="G619" s="51"/>
      <c r="H619" s="176"/>
      <c r="I619" s="51"/>
      <c r="K619" s="51"/>
      <c r="L619" s="43"/>
    </row>
    <row r="620" spans="2:12" s="32" customFormat="1" x14ac:dyDescent="0.55000000000000004">
      <c r="B620" s="27"/>
      <c r="D620" s="33"/>
      <c r="E620" s="68"/>
      <c r="G620" s="51"/>
      <c r="H620" s="176"/>
      <c r="I620" s="51"/>
      <c r="K620" s="51"/>
      <c r="L620" s="43"/>
    </row>
    <row r="621" spans="2:12" s="32" customFormat="1" x14ac:dyDescent="0.55000000000000004">
      <c r="B621" s="27"/>
      <c r="D621" s="33"/>
      <c r="E621" s="68"/>
      <c r="G621" s="51"/>
      <c r="H621" s="176"/>
      <c r="I621" s="51"/>
      <c r="K621" s="51"/>
      <c r="L621" s="43"/>
    </row>
    <row r="622" spans="2:12" s="32" customFormat="1" x14ac:dyDescent="0.55000000000000004">
      <c r="B622" s="27"/>
      <c r="D622" s="33"/>
      <c r="E622" s="68"/>
      <c r="G622" s="51"/>
      <c r="H622" s="176"/>
      <c r="I622" s="51"/>
      <c r="K622" s="51"/>
      <c r="L622" s="43"/>
    </row>
    <row r="623" spans="2:12" s="32" customFormat="1" x14ac:dyDescent="0.55000000000000004">
      <c r="B623" s="27"/>
      <c r="D623" s="33"/>
      <c r="E623" s="68"/>
      <c r="G623" s="51"/>
      <c r="H623" s="176"/>
      <c r="I623" s="51"/>
      <c r="K623" s="51"/>
      <c r="L623" s="43"/>
    </row>
    <row r="624" spans="2:12" s="32" customFormat="1" x14ac:dyDescent="0.55000000000000004">
      <c r="B624" s="27"/>
      <c r="D624" s="33"/>
      <c r="E624" s="68"/>
      <c r="G624" s="51"/>
      <c r="H624" s="176"/>
      <c r="I624" s="51"/>
      <c r="K624" s="51"/>
      <c r="L624" s="43"/>
    </row>
    <row r="625" spans="2:12" s="32" customFormat="1" x14ac:dyDescent="0.55000000000000004">
      <c r="B625" s="27"/>
      <c r="D625" s="33"/>
      <c r="E625" s="68"/>
      <c r="G625" s="51"/>
      <c r="H625" s="176"/>
      <c r="I625" s="51"/>
      <c r="K625" s="51"/>
      <c r="L625" s="43"/>
    </row>
    <row r="626" spans="2:12" s="32" customFormat="1" x14ac:dyDescent="0.55000000000000004">
      <c r="B626" s="27"/>
      <c r="D626" s="33"/>
      <c r="E626" s="68"/>
      <c r="G626" s="51"/>
      <c r="H626" s="176"/>
      <c r="I626" s="51"/>
      <c r="K626" s="51"/>
      <c r="L626" s="43"/>
    </row>
    <row r="627" spans="2:12" s="32" customFormat="1" x14ac:dyDescent="0.55000000000000004">
      <c r="B627" s="27"/>
      <c r="D627" s="33"/>
      <c r="E627" s="68"/>
      <c r="G627" s="51"/>
      <c r="H627" s="176"/>
      <c r="I627" s="51"/>
      <c r="K627" s="51"/>
      <c r="L627" s="43"/>
    </row>
    <row r="628" spans="2:12" s="32" customFormat="1" x14ac:dyDescent="0.55000000000000004">
      <c r="B628" s="27"/>
      <c r="D628" s="33"/>
      <c r="E628" s="68"/>
      <c r="G628" s="51"/>
      <c r="H628" s="176"/>
      <c r="I628" s="51"/>
      <c r="K628" s="51"/>
      <c r="L628" s="43"/>
    </row>
    <row r="629" spans="2:12" s="32" customFormat="1" x14ac:dyDescent="0.55000000000000004">
      <c r="B629" s="27"/>
      <c r="D629" s="33"/>
      <c r="E629" s="68"/>
      <c r="G629" s="51"/>
      <c r="H629" s="176"/>
      <c r="I629" s="51"/>
      <c r="K629" s="51"/>
      <c r="L629" s="43"/>
    </row>
    <row r="630" spans="2:12" s="32" customFormat="1" x14ac:dyDescent="0.55000000000000004">
      <c r="B630" s="27"/>
      <c r="D630" s="33"/>
      <c r="E630" s="68"/>
      <c r="G630" s="51"/>
      <c r="H630" s="176"/>
      <c r="I630" s="51"/>
      <c r="K630" s="51"/>
      <c r="L630" s="43"/>
    </row>
    <row r="631" spans="2:12" s="32" customFormat="1" x14ac:dyDescent="0.55000000000000004">
      <c r="B631" s="27"/>
      <c r="D631" s="33"/>
      <c r="E631" s="68"/>
      <c r="G631" s="51"/>
      <c r="H631" s="176"/>
      <c r="I631" s="51"/>
      <c r="K631" s="51"/>
      <c r="L631" s="43"/>
    </row>
    <row r="632" spans="2:12" s="32" customFormat="1" x14ac:dyDescent="0.55000000000000004">
      <c r="B632" s="27"/>
      <c r="D632" s="33"/>
      <c r="E632" s="68"/>
      <c r="G632" s="51"/>
      <c r="H632" s="176"/>
      <c r="I632" s="51"/>
      <c r="K632" s="51"/>
      <c r="L632" s="43"/>
    </row>
    <row r="633" spans="2:12" s="32" customFormat="1" x14ac:dyDescent="0.55000000000000004">
      <c r="B633" s="27"/>
      <c r="D633" s="33"/>
      <c r="E633" s="68"/>
      <c r="G633" s="51"/>
      <c r="H633" s="176"/>
      <c r="I633" s="51"/>
      <c r="K633" s="51"/>
      <c r="L633" s="43"/>
    </row>
    <row r="634" spans="2:12" s="32" customFormat="1" x14ac:dyDescent="0.55000000000000004">
      <c r="B634" s="27"/>
      <c r="D634" s="33"/>
      <c r="E634" s="68"/>
      <c r="G634" s="51"/>
      <c r="H634" s="176"/>
      <c r="I634" s="51"/>
      <c r="K634" s="51"/>
      <c r="L634" s="43"/>
    </row>
    <row r="635" spans="2:12" s="32" customFormat="1" x14ac:dyDescent="0.55000000000000004">
      <c r="B635" s="27"/>
      <c r="D635" s="33"/>
      <c r="E635" s="68"/>
      <c r="G635" s="51"/>
      <c r="H635" s="176"/>
      <c r="I635" s="51"/>
      <c r="K635" s="51"/>
      <c r="L635" s="43"/>
    </row>
    <row r="636" spans="2:12" s="32" customFormat="1" x14ac:dyDescent="0.55000000000000004">
      <c r="B636" s="27"/>
      <c r="D636" s="33"/>
      <c r="E636" s="68"/>
      <c r="G636" s="51"/>
      <c r="H636" s="176"/>
      <c r="I636" s="51"/>
      <c r="K636" s="51"/>
      <c r="L636" s="43"/>
    </row>
    <row r="637" spans="2:12" s="32" customFormat="1" x14ac:dyDescent="0.55000000000000004">
      <c r="B637" s="27"/>
      <c r="D637" s="33"/>
      <c r="E637" s="68"/>
      <c r="G637" s="51"/>
      <c r="H637" s="176"/>
      <c r="I637" s="51"/>
      <c r="K637" s="51"/>
      <c r="L637" s="43"/>
    </row>
    <row r="638" spans="2:12" s="32" customFormat="1" x14ac:dyDescent="0.55000000000000004">
      <c r="B638" s="27"/>
      <c r="D638" s="33"/>
      <c r="E638" s="68"/>
      <c r="G638" s="51"/>
      <c r="H638" s="176"/>
      <c r="I638" s="51"/>
      <c r="K638" s="51"/>
      <c r="L638" s="43"/>
    </row>
    <row r="639" spans="2:12" s="32" customFormat="1" x14ac:dyDescent="0.55000000000000004">
      <c r="B639" s="27"/>
      <c r="D639" s="33"/>
      <c r="E639" s="68"/>
      <c r="G639" s="51"/>
      <c r="H639" s="176"/>
      <c r="I639" s="51"/>
      <c r="K639" s="51"/>
      <c r="L639" s="43"/>
    </row>
    <row r="640" spans="2:12" s="32" customFormat="1" x14ac:dyDescent="0.55000000000000004">
      <c r="B640" s="27"/>
      <c r="D640" s="33"/>
      <c r="E640" s="68"/>
      <c r="G640" s="51"/>
      <c r="H640" s="176"/>
      <c r="I640" s="51"/>
      <c r="K640" s="51"/>
      <c r="L640" s="43"/>
    </row>
    <row r="641" spans="2:12" s="32" customFormat="1" x14ac:dyDescent="0.55000000000000004">
      <c r="B641" s="27"/>
      <c r="D641" s="33"/>
      <c r="E641" s="68"/>
      <c r="G641" s="51"/>
      <c r="H641" s="176"/>
      <c r="I641" s="51"/>
      <c r="K641" s="51"/>
      <c r="L641" s="43"/>
    </row>
    <row r="642" spans="2:12" s="32" customFormat="1" x14ac:dyDescent="0.55000000000000004">
      <c r="B642" s="27"/>
      <c r="D642" s="33"/>
      <c r="E642" s="68"/>
      <c r="G642" s="51"/>
      <c r="H642" s="176"/>
      <c r="I642" s="51"/>
      <c r="K642" s="51"/>
      <c r="L642" s="43"/>
    </row>
    <row r="643" spans="2:12" s="32" customFormat="1" x14ac:dyDescent="0.55000000000000004">
      <c r="B643" s="27"/>
      <c r="D643" s="33"/>
      <c r="E643" s="68"/>
      <c r="G643" s="51"/>
      <c r="H643" s="176"/>
      <c r="I643" s="51"/>
      <c r="K643" s="51"/>
      <c r="L643" s="43"/>
    </row>
    <row r="644" spans="2:12" s="32" customFormat="1" x14ac:dyDescent="0.55000000000000004">
      <c r="B644" s="27"/>
      <c r="D644" s="33"/>
      <c r="E644" s="68"/>
      <c r="G644" s="51"/>
      <c r="H644" s="176"/>
      <c r="I644" s="51"/>
      <c r="K644" s="51"/>
      <c r="L644" s="43"/>
    </row>
    <row r="645" spans="2:12" s="32" customFormat="1" x14ac:dyDescent="0.55000000000000004">
      <c r="B645" s="27"/>
      <c r="D645" s="33"/>
      <c r="E645" s="68"/>
      <c r="G645" s="51"/>
      <c r="H645" s="176"/>
      <c r="I645" s="51"/>
      <c r="K645" s="51"/>
      <c r="L645" s="43"/>
    </row>
    <row r="646" spans="2:12" s="32" customFormat="1" x14ac:dyDescent="0.55000000000000004">
      <c r="B646" s="27"/>
      <c r="D646" s="33"/>
      <c r="E646" s="68"/>
      <c r="G646" s="51"/>
      <c r="H646" s="176"/>
      <c r="I646" s="51"/>
      <c r="K646" s="51"/>
      <c r="L646" s="43"/>
    </row>
    <row r="647" spans="2:12" s="32" customFormat="1" x14ac:dyDescent="0.55000000000000004">
      <c r="B647" s="27"/>
      <c r="D647" s="33"/>
      <c r="E647" s="68"/>
      <c r="G647" s="51"/>
      <c r="H647" s="176"/>
      <c r="I647" s="51"/>
      <c r="K647" s="51"/>
      <c r="L647" s="43"/>
    </row>
    <row r="648" spans="2:12" s="32" customFormat="1" x14ac:dyDescent="0.55000000000000004">
      <c r="B648" s="27"/>
      <c r="D648" s="33"/>
      <c r="E648" s="68"/>
      <c r="G648" s="51"/>
      <c r="H648" s="176"/>
      <c r="I648" s="51"/>
      <c r="K648" s="51"/>
      <c r="L648" s="43"/>
    </row>
    <row r="649" spans="2:12" s="32" customFormat="1" x14ac:dyDescent="0.55000000000000004">
      <c r="B649" s="27"/>
      <c r="D649" s="33"/>
      <c r="E649" s="68"/>
      <c r="G649" s="51"/>
      <c r="H649" s="176"/>
      <c r="I649" s="51"/>
      <c r="K649" s="51"/>
      <c r="L649" s="43"/>
    </row>
    <row r="650" spans="2:12" s="32" customFormat="1" x14ac:dyDescent="0.55000000000000004">
      <c r="B650" s="27"/>
      <c r="D650" s="33"/>
      <c r="E650" s="68"/>
      <c r="G650" s="51"/>
      <c r="H650" s="176"/>
      <c r="I650" s="51"/>
      <c r="K650" s="51"/>
      <c r="L650" s="43"/>
    </row>
    <row r="651" spans="2:12" s="32" customFormat="1" x14ac:dyDescent="0.55000000000000004">
      <c r="B651" s="27"/>
      <c r="D651" s="33"/>
      <c r="E651" s="68"/>
      <c r="G651" s="51"/>
      <c r="H651" s="176"/>
      <c r="I651" s="51"/>
      <c r="K651" s="51"/>
      <c r="L651" s="43"/>
    </row>
    <row r="652" spans="2:12" s="32" customFormat="1" x14ac:dyDescent="0.55000000000000004">
      <c r="B652" s="27"/>
      <c r="D652" s="33"/>
      <c r="E652" s="68"/>
      <c r="G652" s="51"/>
      <c r="H652" s="176"/>
      <c r="I652" s="51"/>
      <c r="K652" s="51"/>
      <c r="L652" s="43"/>
    </row>
    <row r="653" spans="2:12" s="32" customFormat="1" x14ac:dyDescent="0.55000000000000004">
      <c r="B653" s="27"/>
      <c r="D653" s="33"/>
      <c r="E653" s="68"/>
      <c r="G653" s="51"/>
      <c r="H653" s="176"/>
      <c r="I653" s="51"/>
      <c r="K653" s="51"/>
      <c r="L653" s="43"/>
    </row>
    <row r="654" spans="2:12" s="32" customFormat="1" x14ac:dyDescent="0.55000000000000004">
      <c r="B654" s="27"/>
      <c r="D654" s="33"/>
      <c r="E654" s="68"/>
      <c r="G654" s="51"/>
      <c r="H654" s="176"/>
      <c r="I654" s="51"/>
      <c r="K654" s="51"/>
      <c r="L654" s="43"/>
    </row>
    <row r="655" spans="2:12" s="32" customFormat="1" x14ac:dyDescent="0.55000000000000004">
      <c r="B655" s="27"/>
      <c r="D655" s="33"/>
      <c r="E655" s="68"/>
      <c r="G655" s="51"/>
      <c r="H655" s="176"/>
      <c r="I655" s="51"/>
      <c r="K655" s="51"/>
      <c r="L655" s="43"/>
    </row>
    <row r="656" spans="2:12" s="32" customFormat="1" x14ac:dyDescent="0.55000000000000004">
      <c r="B656" s="27"/>
      <c r="D656" s="33"/>
      <c r="E656" s="68"/>
      <c r="G656" s="51"/>
      <c r="H656" s="176"/>
      <c r="I656" s="51"/>
      <c r="K656" s="51"/>
      <c r="L656" s="43"/>
    </row>
    <row r="657" spans="2:12" s="32" customFormat="1" x14ac:dyDescent="0.55000000000000004">
      <c r="B657" s="27"/>
      <c r="D657" s="33"/>
      <c r="E657" s="68"/>
      <c r="G657" s="51"/>
      <c r="H657" s="176"/>
      <c r="I657" s="51"/>
      <c r="K657" s="51"/>
      <c r="L657" s="43"/>
    </row>
    <row r="658" spans="2:12" s="32" customFormat="1" x14ac:dyDescent="0.55000000000000004">
      <c r="B658" s="27"/>
      <c r="D658" s="33"/>
      <c r="E658" s="68"/>
      <c r="G658" s="51"/>
      <c r="H658" s="176"/>
      <c r="I658" s="51"/>
      <c r="K658" s="51"/>
      <c r="L658" s="43"/>
    </row>
    <row r="659" spans="2:12" s="32" customFormat="1" x14ac:dyDescent="0.55000000000000004">
      <c r="B659" s="27"/>
      <c r="D659" s="33"/>
      <c r="E659" s="68"/>
      <c r="G659" s="51"/>
      <c r="H659" s="176"/>
      <c r="I659" s="51"/>
      <c r="K659" s="51"/>
      <c r="L659" s="43"/>
    </row>
    <row r="660" spans="2:12" s="32" customFormat="1" x14ac:dyDescent="0.55000000000000004">
      <c r="B660" s="27"/>
      <c r="D660" s="33"/>
      <c r="E660" s="68"/>
      <c r="G660" s="51"/>
      <c r="H660" s="176"/>
      <c r="I660" s="51"/>
      <c r="K660" s="51"/>
      <c r="L660" s="43"/>
    </row>
    <row r="661" spans="2:12" s="32" customFormat="1" x14ac:dyDescent="0.55000000000000004">
      <c r="B661" s="27"/>
      <c r="D661" s="33"/>
      <c r="E661" s="68"/>
      <c r="G661" s="51"/>
      <c r="H661" s="176"/>
      <c r="I661" s="51"/>
      <c r="K661" s="51"/>
      <c r="L661" s="43"/>
    </row>
    <row r="662" spans="2:12" s="32" customFormat="1" x14ac:dyDescent="0.55000000000000004">
      <c r="B662" s="27"/>
      <c r="D662" s="33"/>
      <c r="E662" s="68"/>
      <c r="G662" s="51"/>
      <c r="H662" s="176"/>
      <c r="I662" s="51"/>
      <c r="K662" s="51"/>
      <c r="L662" s="43"/>
    </row>
    <row r="663" spans="2:12" s="32" customFormat="1" x14ac:dyDescent="0.55000000000000004">
      <c r="B663" s="27"/>
      <c r="D663" s="33"/>
      <c r="E663" s="68"/>
      <c r="G663" s="51"/>
      <c r="H663" s="176"/>
      <c r="I663" s="51"/>
      <c r="K663" s="51"/>
      <c r="L663" s="43"/>
    </row>
    <row r="664" spans="2:12" s="32" customFormat="1" x14ac:dyDescent="0.55000000000000004">
      <c r="B664" s="27"/>
      <c r="D664" s="33"/>
      <c r="E664" s="68"/>
      <c r="G664" s="51"/>
      <c r="H664" s="176"/>
      <c r="I664" s="51"/>
      <c r="K664" s="51"/>
      <c r="L664" s="43"/>
    </row>
    <row r="665" spans="2:12" s="32" customFormat="1" x14ac:dyDescent="0.55000000000000004">
      <c r="B665" s="27"/>
      <c r="D665" s="33"/>
      <c r="E665" s="68"/>
      <c r="G665" s="51"/>
      <c r="H665" s="176"/>
      <c r="I665" s="51"/>
      <c r="K665" s="51"/>
      <c r="L665" s="43"/>
    </row>
    <row r="666" spans="2:12" s="32" customFormat="1" x14ac:dyDescent="0.55000000000000004">
      <c r="B666" s="27"/>
      <c r="D666" s="33"/>
      <c r="E666" s="68"/>
      <c r="G666" s="51"/>
      <c r="H666" s="176"/>
      <c r="I666" s="51"/>
      <c r="K666" s="51"/>
      <c r="L666" s="43"/>
    </row>
    <row r="667" spans="2:12" s="32" customFormat="1" x14ac:dyDescent="0.55000000000000004">
      <c r="B667" s="27"/>
      <c r="D667" s="33"/>
      <c r="E667" s="68"/>
      <c r="G667" s="51"/>
      <c r="H667" s="176"/>
      <c r="I667" s="51"/>
      <c r="K667" s="51"/>
      <c r="L667" s="43"/>
    </row>
    <row r="668" spans="2:12" s="32" customFormat="1" x14ac:dyDescent="0.55000000000000004">
      <c r="B668" s="27"/>
      <c r="D668" s="33"/>
      <c r="E668" s="68"/>
      <c r="G668" s="51"/>
      <c r="H668" s="176"/>
      <c r="I668" s="51"/>
      <c r="K668" s="51"/>
      <c r="L668" s="43"/>
    </row>
    <row r="669" spans="2:12" s="32" customFormat="1" x14ac:dyDescent="0.55000000000000004">
      <c r="B669" s="27"/>
      <c r="D669" s="33"/>
      <c r="E669" s="68"/>
      <c r="G669" s="51"/>
      <c r="H669" s="176"/>
      <c r="I669" s="51"/>
      <c r="K669" s="51"/>
      <c r="L669" s="43"/>
    </row>
    <row r="670" spans="2:12" s="32" customFormat="1" x14ac:dyDescent="0.55000000000000004">
      <c r="B670" s="27"/>
      <c r="D670" s="33"/>
      <c r="E670" s="68"/>
      <c r="G670" s="51"/>
      <c r="H670" s="176"/>
      <c r="I670" s="51"/>
      <c r="K670" s="51"/>
      <c r="L670" s="43"/>
    </row>
    <row r="671" spans="2:12" s="32" customFormat="1" x14ac:dyDescent="0.55000000000000004">
      <c r="B671" s="27"/>
      <c r="D671" s="33"/>
      <c r="E671" s="68"/>
      <c r="G671" s="51"/>
      <c r="H671" s="176"/>
      <c r="I671" s="51"/>
      <c r="K671" s="51"/>
      <c r="L671" s="43"/>
    </row>
    <row r="672" spans="2:12" s="32" customFormat="1" x14ac:dyDescent="0.55000000000000004">
      <c r="B672" s="27"/>
      <c r="D672" s="33"/>
      <c r="E672" s="68"/>
      <c r="G672" s="51"/>
      <c r="H672" s="176"/>
      <c r="I672" s="51"/>
      <c r="K672" s="51"/>
      <c r="L672" s="43"/>
    </row>
    <row r="673" spans="2:12" s="32" customFormat="1" x14ac:dyDescent="0.55000000000000004">
      <c r="B673" s="27"/>
      <c r="D673" s="33"/>
      <c r="E673" s="68"/>
      <c r="G673" s="51"/>
      <c r="H673" s="176"/>
      <c r="I673" s="51"/>
      <c r="K673" s="51"/>
      <c r="L673" s="43"/>
    </row>
    <row r="674" spans="2:12" s="32" customFormat="1" x14ac:dyDescent="0.55000000000000004">
      <c r="B674" s="27"/>
      <c r="D674" s="33"/>
      <c r="E674" s="68"/>
      <c r="G674" s="51"/>
      <c r="H674" s="176"/>
      <c r="I674" s="51"/>
      <c r="K674" s="51"/>
      <c r="L674" s="43"/>
    </row>
    <row r="675" spans="2:12" s="32" customFormat="1" x14ac:dyDescent="0.55000000000000004">
      <c r="B675" s="27"/>
      <c r="D675" s="33"/>
      <c r="E675" s="68"/>
      <c r="G675" s="51"/>
      <c r="H675" s="176"/>
      <c r="I675" s="51"/>
      <c r="K675" s="51"/>
      <c r="L675" s="43"/>
    </row>
    <row r="676" spans="2:12" s="32" customFormat="1" x14ac:dyDescent="0.55000000000000004">
      <c r="B676" s="27"/>
      <c r="D676" s="33"/>
      <c r="E676" s="68"/>
      <c r="G676" s="51"/>
      <c r="H676" s="176"/>
      <c r="I676" s="51"/>
      <c r="K676" s="51"/>
      <c r="L676" s="43"/>
    </row>
    <row r="677" spans="2:12" s="32" customFormat="1" x14ac:dyDescent="0.55000000000000004">
      <c r="B677" s="27"/>
      <c r="D677" s="33"/>
      <c r="E677" s="68"/>
      <c r="G677" s="51"/>
      <c r="H677" s="176"/>
      <c r="I677" s="51"/>
      <c r="K677" s="51"/>
      <c r="L677" s="43"/>
    </row>
    <row r="678" spans="2:12" s="32" customFormat="1" x14ac:dyDescent="0.55000000000000004">
      <c r="B678" s="27"/>
      <c r="D678" s="33"/>
      <c r="E678" s="68"/>
      <c r="G678" s="51"/>
      <c r="H678" s="176"/>
      <c r="I678" s="51"/>
      <c r="K678" s="51"/>
      <c r="L678" s="43"/>
    </row>
    <row r="679" spans="2:12" s="32" customFormat="1" x14ac:dyDescent="0.55000000000000004">
      <c r="B679" s="27"/>
      <c r="D679" s="33"/>
      <c r="E679" s="68"/>
      <c r="G679" s="51"/>
      <c r="H679" s="176"/>
      <c r="I679" s="51"/>
      <c r="K679" s="51"/>
      <c r="L679" s="43"/>
    </row>
    <row r="680" spans="2:12" s="32" customFormat="1" x14ac:dyDescent="0.55000000000000004">
      <c r="B680" s="27"/>
      <c r="D680" s="33"/>
      <c r="E680" s="68"/>
      <c r="G680" s="51"/>
      <c r="H680" s="176"/>
      <c r="I680" s="51"/>
      <c r="K680" s="51"/>
      <c r="L680" s="43"/>
    </row>
    <row r="681" spans="2:12" s="32" customFormat="1" x14ac:dyDescent="0.55000000000000004">
      <c r="B681" s="27"/>
      <c r="D681" s="33"/>
      <c r="E681" s="68"/>
      <c r="G681" s="51"/>
      <c r="H681" s="176"/>
      <c r="I681" s="51"/>
      <c r="K681" s="51"/>
      <c r="L681" s="43"/>
    </row>
    <row r="682" spans="2:12" s="32" customFormat="1" x14ac:dyDescent="0.55000000000000004">
      <c r="B682" s="27"/>
      <c r="D682" s="33"/>
      <c r="E682" s="68"/>
      <c r="G682" s="51"/>
      <c r="H682" s="176"/>
      <c r="I682" s="51"/>
      <c r="K682" s="51"/>
      <c r="L682" s="43"/>
    </row>
    <row r="683" spans="2:12" s="32" customFormat="1" x14ac:dyDescent="0.55000000000000004">
      <c r="B683" s="27"/>
      <c r="D683" s="33"/>
      <c r="E683" s="68"/>
      <c r="G683" s="51"/>
      <c r="H683" s="176"/>
      <c r="I683" s="51"/>
      <c r="K683" s="51"/>
      <c r="L683" s="43"/>
    </row>
    <row r="684" spans="2:12" s="32" customFormat="1" x14ac:dyDescent="0.55000000000000004">
      <c r="B684" s="27"/>
      <c r="D684" s="33"/>
      <c r="E684" s="68"/>
      <c r="G684" s="51"/>
      <c r="H684" s="176"/>
      <c r="I684" s="51"/>
      <c r="K684" s="51"/>
      <c r="L684" s="43"/>
    </row>
    <row r="685" spans="2:12" s="32" customFormat="1" x14ac:dyDescent="0.55000000000000004">
      <c r="B685" s="27"/>
      <c r="D685" s="33"/>
      <c r="E685" s="68"/>
      <c r="G685" s="51"/>
      <c r="H685" s="176"/>
      <c r="I685" s="51"/>
      <c r="K685" s="51"/>
      <c r="L685" s="43"/>
    </row>
    <row r="686" spans="2:12" s="32" customFormat="1" x14ac:dyDescent="0.55000000000000004">
      <c r="B686" s="27"/>
      <c r="D686" s="33"/>
      <c r="E686" s="68"/>
      <c r="G686" s="51"/>
      <c r="H686" s="176"/>
      <c r="I686" s="51"/>
      <c r="K686" s="51"/>
      <c r="L686" s="43"/>
    </row>
    <row r="687" spans="2:12" s="32" customFormat="1" x14ac:dyDescent="0.55000000000000004">
      <c r="B687" s="27"/>
      <c r="D687" s="33"/>
      <c r="E687" s="68"/>
      <c r="G687" s="51"/>
      <c r="H687" s="176"/>
      <c r="I687" s="51"/>
      <c r="K687" s="51"/>
      <c r="L687" s="43"/>
    </row>
    <row r="688" spans="2:12" s="32" customFormat="1" x14ac:dyDescent="0.55000000000000004">
      <c r="B688" s="27"/>
      <c r="D688" s="33"/>
      <c r="E688" s="68"/>
      <c r="G688" s="51"/>
      <c r="H688" s="176"/>
      <c r="I688" s="51"/>
      <c r="K688" s="51"/>
      <c r="L688" s="43"/>
    </row>
    <row r="689" spans="2:12" s="32" customFormat="1" x14ac:dyDescent="0.55000000000000004">
      <c r="B689" s="27"/>
      <c r="D689" s="33"/>
      <c r="E689" s="68"/>
      <c r="G689" s="51"/>
      <c r="H689" s="176"/>
      <c r="I689" s="51"/>
      <c r="K689" s="51"/>
      <c r="L689" s="43"/>
    </row>
    <row r="690" spans="2:12" s="32" customFormat="1" x14ac:dyDescent="0.55000000000000004">
      <c r="B690" s="27"/>
      <c r="D690" s="33"/>
      <c r="E690" s="68"/>
      <c r="G690" s="51"/>
      <c r="H690" s="176"/>
      <c r="I690" s="51"/>
      <c r="K690" s="51"/>
      <c r="L690" s="43"/>
    </row>
    <row r="691" spans="2:12" s="32" customFormat="1" x14ac:dyDescent="0.55000000000000004">
      <c r="B691" s="27"/>
      <c r="D691" s="33"/>
      <c r="E691" s="68"/>
      <c r="G691" s="51"/>
      <c r="H691" s="176"/>
      <c r="I691" s="51"/>
      <c r="K691" s="51"/>
      <c r="L691" s="43"/>
    </row>
    <row r="692" spans="2:12" s="32" customFormat="1" x14ac:dyDescent="0.55000000000000004">
      <c r="B692" s="27"/>
      <c r="D692" s="33"/>
      <c r="E692" s="68"/>
      <c r="G692" s="51"/>
      <c r="H692" s="176"/>
      <c r="I692" s="51"/>
      <c r="K692" s="51"/>
      <c r="L692" s="43"/>
    </row>
    <row r="693" spans="2:12" s="32" customFormat="1" x14ac:dyDescent="0.55000000000000004">
      <c r="B693" s="27"/>
      <c r="D693" s="33"/>
      <c r="E693" s="68"/>
      <c r="G693" s="51"/>
      <c r="H693" s="176"/>
      <c r="I693" s="51"/>
      <c r="K693" s="51"/>
      <c r="L693" s="43"/>
    </row>
    <row r="694" spans="2:12" s="32" customFormat="1" x14ac:dyDescent="0.55000000000000004">
      <c r="B694" s="27"/>
      <c r="D694" s="33"/>
      <c r="E694" s="68"/>
      <c r="G694" s="51"/>
      <c r="H694" s="176"/>
      <c r="I694" s="51"/>
      <c r="K694" s="51"/>
      <c r="L694" s="43"/>
    </row>
    <row r="695" spans="2:12" s="32" customFormat="1" x14ac:dyDescent="0.55000000000000004">
      <c r="B695" s="27"/>
      <c r="D695" s="33"/>
      <c r="E695" s="68"/>
      <c r="G695" s="51"/>
      <c r="H695" s="176"/>
      <c r="I695" s="51"/>
      <c r="K695" s="51"/>
      <c r="L695" s="43"/>
    </row>
    <row r="696" spans="2:12" s="32" customFormat="1" x14ac:dyDescent="0.55000000000000004">
      <c r="B696" s="27"/>
      <c r="D696" s="33"/>
      <c r="E696" s="68"/>
      <c r="G696" s="51"/>
      <c r="H696" s="176"/>
      <c r="I696" s="51"/>
      <c r="K696" s="51"/>
      <c r="L696" s="43"/>
    </row>
    <row r="697" spans="2:12" s="32" customFormat="1" x14ac:dyDescent="0.55000000000000004">
      <c r="B697" s="27"/>
      <c r="D697" s="33"/>
      <c r="E697" s="68"/>
      <c r="G697" s="51"/>
      <c r="H697" s="176"/>
      <c r="I697" s="51"/>
      <c r="K697" s="51"/>
      <c r="L697" s="43"/>
    </row>
    <row r="698" spans="2:12" s="32" customFormat="1" x14ac:dyDescent="0.55000000000000004">
      <c r="B698" s="27"/>
      <c r="D698" s="33"/>
      <c r="E698" s="68"/>
      <c r="G698" s="51"/>
      <c r="H698" s="176"/>
      <c r="I698" s="51"/>
      <c r="K698" s="51"/>
      <c r="L698" s="43"/>
    </row>
    <row r="699" spans="2:12" s="32" customFormat="1" x14ac:dyDescent="0.55000000000000004">
      <c r="B699" s="27"/>
      <c r="D699" s="33"/>
      <c r="E699" s="68"/>
      <c r="G699" s="51"/>
      <c r="H699" s="176"/>
      <c r="I699" s="51"/>
      <c r="K699" s="51"/>
      <c r="L699" s="43"/>
    </row>
    <row r="700" spans="2:12" s="32" customFormat="1" x14ac:dyDescent="0.55000000000000004">
      <c r="B700" s="27"/>
      <c r="D700" s="33"/>
      <c r="E700" s="68"/>
      <c r="G700" s="51"/>
      <c r="H700" s="176"/>
      <c r="I700" s="51"/>
      <c r="K700" s="51"/>
      <c r="L700" s="43"/>
    </row>
    <row r="701" spans="2:12" s="32" customFormat="1" x14ac:dyDescent="0.55000000000000004">
      <c r="B701" s="27"/>
      <c r="D701" s="33"/>
      <c r="E701" s="68"/>
      <c r="G701" s="51"/>
      <c r="H701" s="176"/>
      <c r="I701" s="51"/>
      <c r="K701" s="51"/>
      <c r="L701" s="43"/>
    </row>
    <row r="702" spans="2:12" s="32" customFormat="1" x14ac:dyDescent="0.55000000000000004">
      <c r="B702" s="27"/>
      <c r="D702" s="33"/>
      <c r="E702" s="68"/>
      <c r="G702" s="51"/>
      <c r="H702" s="176"/>
      <c r="I702" s="51"/>
      <c r="K702" s="51"/>
      <c r="L702" s="43"/>
    </row>
    <row r="703" spans="2:12" s="32" customFormat="1" x14ac:dyDescent="0.55000000000000004">
      <c r="B703" s="27"/>
      <c r="D703" s="33"/>
      <c r="E703" s="68"/>
      <c r="G703" s="51"/>
      <c r="H703" s="176"/>
      <c r="I703" s="51"/>
      <c r="K703" s="51"/>
      <c r="L703" s="43"/>
    </row>
    <row r="704" spans="2:12" s="32" customFormat="1" x14ac:dyDescent="0.55000000000000004">
      <c r="B704" s="27"/>
      <c r="D704" s="33"/>
      <c r="E704" s="68"/>
      <c r="G704" s="51"/>
      <c r="H704" s="176"/>
      <c r="I704" s="51"/>
      <c r="K704" s="51"/>
      <c r="L704" s="43"/>
    </row>
    <row r="705" spans="2:12" s="32" customFormat="1" x14ac:dyDescent="0.55000000000000004">
      <c r="B705" s="27"/>
      <c r="D705" s="33"/>
      <c r="E705" s="68"/>
      <c r="G705" s="51"/>
      <c r="H705" s="176"/>
      <c r="I705" s="51"/>
      <c r="K705" s="51"/>
      <c r="L705" s="43"/>
    </row>
    <row r="706" spans="2:12" s="32" customFormat="1" x14ac:dyDescent="0.55000000000000004">
      <c r="B706" s="27"/>
      <c r="D706" s="33"/>
      <c r="E706" s="68"/>
      <c r="G706" s="51"/>
      <c r="H706" s="176"/>
      <c r="I706" s="51"/>
      <c r="K706" s="51"/>
      <c r="L706" s="43"/>
    </row>
    <row r="707" spans="2:12" s="32" customFormat="1" x14ac:dyDescent="0.55000000000000004">
      <c r="B707" s="27"/>
      <c r="D707" s="33"/>
      <c r="E707" s="68"/>
      <c r="G707" s="51"/>
      <c r="H707" s="176"/>
      <c r="I707" s="51"/>
      <c r="K707" s="51"/>
      <c r="L707" s="43"/>
    </row>
    <row r="708" spans="2:12" s="32" customFormat="1" x14ac:dyDescent="0.55000000000000004">
      <c r="B708" s="27"/>
      <c r="D708" s="33"/>
      <c r="E708" s="68"/>
      <c r="G708" s="51"/>
      <c r="H708" s="176"/>
      <c r="I708" s="51"/>
      <c r="K708" s="51"/>
      <c r="L708" s="43"/>
    </row>
    <row r="709" spans="2:12" s="32" customFormat="1" x14ac:dyDescent="0.55000000000000004">
      <c r="B709" s="27"/>
      <c r="D709" s="33"/>
      <c r="E709" s="68"/>
      <c r="G709" s="51"/>
      <c r="H709" s="176"/>
      <c r="I709" s="51"/>
      <c r="K709" s="51"/>
      <c r="L709" s="43"/>
    </row>
    <row r="710" spans="2:12" s="32" customFormat="1" x14ac:dyDescent="0.55000000000000004">
      <c r="B710" s="27"/>
      <c r="D710" s="33"/>
      <c r="E710" s="68"/>
      <c r="G710" s="51"/>
      <c r="H710" s="176"/>
      <c r="I710" s="51"/>
      <c r="K710" s="51"/>
      <c r="L710" s="43"/>
    </row>
    <row r="711" spans="2:12" s="32" customFormat="1" x14ac:dyDescent="0.55000000000000004">
      <c r="B711" s="27"/>
      <c r="D711" s="33"/>
      <c r="E711" s="68"/>
      <c r="G711" s="51"/>
      <c r="H711" s="176"/>
      <c r="I711" s="51"/>
      <c r="K711" s="51"/>
      <c r="L711" s="43"/>
    </row>
    <row r="712" spans="2:12" s="32" customFormat="1" x14ac:dyDescent="0.55000000000000004">
      <c r="B712" s="27"/>
      <c r="D712" s="33"/>
      <c r="E712" s="68"/>
      <c r="G712" s="51"/>
      <c r="H712" s="176"/>
      <c r="I712" s="51"/>
      <c r="K712" s="51"/>
      <c r="L712" s="43"/>
    </row>
    <row r="713" spans="2:12" s="32" customFormat="1" x14ac:dyDescent="0.55000000000000004">
      <c r="B713" s="27"/>
      <c r="D713" s="33"/>
      <c r="E713" s="68"/>
      <c r="G713" s="51"/>
      <c r="H713" s="176"/>
      <c r="I713" s="51"/>
      <c r="K713" s="51"/>
      <c r="L713" s="43"/>
    </row>
    <row r="714" spans="2:12" s="32" customFormat="1" x14ac:dyDescent="0.55000000000000004">
      <c r="B714" s="27"/>
      <c r="D714" s="33"/>
      <c r="E714" s="68"/>
      <c r="G714" s="51"/>
      <c r="H714" s="176"/>
      <c r="I714" s="51"/>
      <c r="K714" s="51"/>
      <c r="L714" s="43"/>
    </row>
    <row r="715" spans="2:12" s="32" customFormat="1" x14ac:dyDescent="0.55000000000000004">
      <c r="B715" s="27"/>
      <c r="D715" s="33"/>
      <c r="E715" s="68"/>
      <c r="G715" s="51"/>
      <c r="H715" s="176"/>
      <c r="I715" s="51"/>
      <c r="K715" s="51"/>
      <c r="L715" s="43"/>
    </row>
    <row r="716" spans="2:12" s="32" customFormat="1" x14ac:dyDescent="0.55000000000000004">
      <c r="B716" s="27"/>
      <c r="D716" s="33"/>
      <c r="E716" s="68"/>
      <c r="G716" s="51"/>
      <c r="H716" s="176"/>
      <c r="I716" s="51"/>
      <c r="K716" s="51"/>
      <c r="L716" s="43"/>
    </row>
    <row r="717" spans="2:12" s="32" customFormat="1" x14ac:dyDescent="0.55000000000000004">
      <c r="B717" s="27"/>
      <c r="D717" s="33"/>
      <c r="E717" s="68"/>
      <c r="G717" s="51"/>
      <c r="H717" s="176"/>
      <c r="I717" s="51"/>
      <c r="K717" s="51"/>
      <c r="L717" s="43"/>
    </row>
    <row r="718" spans="2:12" s="32" customFormat="1" x14ac:dyDescent="0.55000000000000004">
      <c r="B718" s="27"/>
      <c r="D718" s="33"/>
      <c r="E718" s="68"/>
      <c r="G718" s="51"/>
      <c r="H718" s="176"/>
      <c r="I718" s="51"/>
      <c r="K718" s="51"/>
      <c r="L718" s="43"/>
    </row>
    <row r="719" spans="2:12" s="32" customFormat="1" x14ac:dyDescent="0.55000000000000004">
      <c r="B719" s="27"/>
      <c r="D719" s="33"/>
      <c r="E719" s="68"/>
      <c r="G719" s="51"/>
      <c r="H719" s="176"/>
      <c r="I719" s="51"/>
      <c r="K719" s="51"/>
      <c r="L719" s="43"/>
    </row>
    <row r="720" spans="2:12" s="32" customFormat="1" x14ac:dyDescent="0.55000000000000004">
      <c r="B720" s="27"/>
      <c r="D720" s="33"/>
      <c r="E720" s="68"/>
      <c r="G720" s="51"/>
      <c r="H720" s="176"/>
      <c r="I720" s="51"/>
      <c r="K720" s="51"/>
      <c r="L720" s="43"/>
    </row>
    <row r="721" spans="2:12" s="32" customFormat="1" x14ac:dyDescent="0.55000000000000004">
      <c r="B721" s="27"/>
      <c r="D721" s="33"/>
      <c r="E721" s="68"/>
      <c r="G721" s="51"/>
      <c r="H721" s="176"/>
      <c r="I721" s="51"/>
      <c r="K721" s="51"/>
      <c r="L721" s="43"/>
    </row>
    <row r="722" spans="2:12" s="32" customFormat="1" x14ac:dyDescent="0.55000000000000004">
      <c r="B722" s="27"/>
      <c r="D722" s="33"/>
      <c r="E722" s="68"/>
      <c r="G722" s="51"/>
      <c r="H722" s="176"/>
      <c r="I722" s="51"/>
      <c r="K722" s="51"/>
      <c r="L722" s="43"/>
    </row>
    <row r="723" spans="2:12" s="32" customFormat="1" x14ac:dyDescent="0.55000000000000004">
      <c r="B723" s="27"/>
      <c r="D723" s="33"/>
      <c r="E723" s="68"/>
      <c r="G723" s="51"/>
      <c r="H723" s="176"/>
      <c r="I723" s="51"/>
      <c r="K723" s="51"/>
      <c r="L723" s="43"/>
    </row>
    <row r="724" spans="2:12" s="32" customFormat="1" x14ac:dyDescent="0.55000000000000004">
      <c r="B724" s="27"/>
      <c r="D724" s="33"/>
      <c r="E724" s="68"/>
      <c r="G724" s="51"/>
      <c r="H724" s="176"/>
      <c r="I724" s="51"/>
      <c r="K724" s="51"/>
      <c r="L724" s="43"/>
    </row>
    <row r="725" spans="2:12" s="32" customFormat="1" x14ac:dyDescent="0.55000000000000004">
      <c r="B725" s="27"/>
      <c r="D725" s="33"/>
      <c r="E725" s="68"/>
      <c r="G725" s="51"/>
      <c r="H725" s="176"/>
      <c r="I725" s="51"/>
      <c r="K725" s="51"/>
      <c r="L725" s="43"/>
    </row>
    <row r="726" spans="2:12" s="32" customFormat="1" x14ac:dyDescent="0.55000000000000004">
      <c r="B726" s="27"/>
      <c r="D726" s="33"/>
      <c r="E726" s="68"/>
      <c r="G726" s="51"/>
      <c r="H726" s="176"/>
      <c r="I726" s="51"/>
      <c r="K726" s="51"/>
      <c r="L726" s="43"/>
    </row>
    <row r="727" spans="2:12" s="32" customFormat="1" x14ac:dyDescent="0.55000000000000004">
      <c r="B727" s="27"/>
      <c r="D727" s="33"/>
      <c r="E727" s="68"/>
      <c r="G727" s="51"/>
      <c r="H727" s="176"/>
      <c r="I727" s="51"/>
      <c r="K727" s="51"/>
      <c r="L727" s="43"/>
    </row>
    <row r="728" spans="2:12" s="32" customFormat="1" x14ac:dyDescent="0.55000000000000004">
      <c r="B728" s="27"/>
      <c r="D728" s="33"/>
      <c r="E728" s="68"/>
      <c r="G728" s="51"/>
      <c r="H728" s="176"/>
      <c r="I728" s="51"/>
      <c r="K728" s="51"/>
      <c r="L728" s="43"/>
    </row>
    <row r="729" spans="2:12" s="32" customFormat="1" x14ac:dyDescent="0.55000000000000004">
      <c r="B729" s="27"/>
      <c r="D729" s="33"/>
      <c r="E729" s="68"/>
      <c r="G729" s="51"/>
      <c r="H729" s="176"/>
      <c r="I729" s="51"/>
      <c r="K729" s="51"/>
      <c r="L729" s="43"/>
    </row>
    <row r="730" spans="2:12" s="32" customFormat="1" x14ac:dyDescent="0.55000000000000004">
      <c r="B730" s="27"/>
      <c r="D730" s="33"/>
      <c r="E730" s="68"/>
      <c r="G730" s="51"/>
      <c r="H730" s="176"/>
      <c r="I730" s="51"/>
      <c r="K730" s="51"/>
      <c r="L730" s="43"/>
    </row>
    <row r="731" spans="2:12" s="32" customFormat="1" x14ac:dyDescent="0.55000000000000004">
      <c r="B731" s="27"/>
      <c r="D731" s="33"/>
      <c r="E731" s="68"/>
      <c r="G731" s="51"/>
      <c r="H731" s="176"/>
      <c r="I731" s="51"/>
      <c r="K731" s="51"/>
      <c r="L731" s="43"/>
    </row>
    <row r="732" spans="2:12" s="32" customFormat="1" x14ac:dyDescent="0.55000000000000004">
      <c r="B732" s="27"/>
      <c r="D732" s="33"/>
      <c r="E732" s="68"/>
      <c r="G732" s="51"/>
      <c r="H732" s="176"/>
      <c r="I732" s="51"/>
      <c r="K732" s="51"/>
      <c r="L732" s="43"/>
    </row>
    <row r="733" spans="2:12" s="32" customFormat="1" x14ac:dyDescent="0.55000000000000004">
      <c r="B733" s="27"/>
      <c r="D733" s="33"/>
      <c r="E733" s="68"/>
      <c r="G733" s="51"/>
      <c r="H733" s="176"/>
      <c r="I733" s="51"/>
      <c r="K733" s="51"/>
      <c r="L733" s="43"/>
    </row>
    <row r="734" spans="2:12" s="32" customFormat="1" x14ac:dyDescent="0.55000000000000004">
      <c r="B734" s="27"/>
      <c r="D734" s="33"/>
      <c r="E734" s="68"/>
      <c r="G734" s="51"/>
      <c r="H734" s="176"/>
      <c r="I734" s="51"/>
      <c r="K734" s="51"/>
      <c r="L734" s="43"/>
    </row>
    <row r="735" spans="2:12" s="32" customFormat="1" x14ac:dyDescent="0.55000000000000004">
      <c r="B735" s="27"/>
      <c r="D735" s="33"/>
      <c r="E735" s="68"/>
      <c r="G735" s="51"/>
      <c r="H735" s="176"/>
      <c r="I735" s="51"/>
      <c r="K735" s="51"/>
      <c r="L735" s="43"/>
    </row>
    <row r="736" spans="2:12" s="32" customFormat="1" x14ac:dyDescent="0.55000000000000004">
      <c r="B736" s="27"/>
      <c r="D736" s="33"/>
      <c r="E736" s="68"/>
      <c r="G736" s="51"/>
      <c r="H736" s="176"/>
      <c r="I736" s="51"/>
      <c r="K736" s="51"/>
      <c r="L736" s="43"/>
    </row>
    <row r="737" spans="2:12" s="32" customFormat="1" x14ac:dyDescent="0.55000000000000004">
      <c r="B737" s="27"/>
      <c r="D737" s="33"/>
      <c r="E737" s="68"/>
      <c r="G737" s="51"/>
      <c r="H737" s="176"/>
      <c r="I737" s="51"/>
      <c r="K737" s="51"/>
      <c r="L737" s="43"/>
    </row>
    <row r="738" spans="2:12" s="32" customFormat="1" x14ac:dyDescent="0.55000000000000004">
      <c r="B738" s="27"/>
      <c r="D738" s="33"/>
      <c r="E738" s="68"/>
      <c r="G738" s="51"/>
      <c r="H738" s="176"/>
      <c r="I738" s="51"/>
      <c r="K738" s="51"/>
      <c r="L738" s="43"/>
    </row>
    <row r="739" spans="2:12" s="32" customFormat="1" x14ac:dyDescent="0.55000000000000004">
      <c r="B739" s="27"/>
      <c r="D739" s="33"/>
      <c r="E739" s="68"/>
      <c r="G739" s="51"/>
      <c r="H739" s="176"/>
      <c r="I739" s="51"/>
      <c r="K739" s="51"/>
      <c r="L739" s="43"/>
    </row>
    <row r="740" spans="2:12" s="32" customFormat="1" x14ac:dyDescent="0.55000000000000004">
      <c r="B740" s="27"/>
      <c r="D740" s="33"/>
      <c r="E740" s="68"/>
      <c r="G740" s="51"/>
      <c r="H740" s="176"/>
      <c r="I740" s="51"/>
      <c r="K740" s="51"/>
      <c r="L740" s="43"/>
    </row>
    <row r="741" spans="2:12" s="32" customFormat="1" x14ac:dyDescent="0.55000000000000004">
      <c r="B741" s="27"/>
      <c r="D741" s="33"/>
      <c r="E741" s="68"/>
      <c r="G741" s="51"/>
      <c r="H741" s="176"/>
      <c r="I741" s="51"/>
      <c r="K741" s="51"/>
      <c r="L741" s="43"/>
    </row>
    <row r="742" spans="2:12" s="32" customFormat="1" x14ac:dyDescent="0.55000000000000004">
      <c r="B742" s="27"/>
      <c r="D742" s="33"/>
      <c r="E742" s="68"/>
      <c r="G742" s="51"/>
      <c r="H742" s="176"/>
      <c r="I742" s="51"/>
      <c r="K742" s="51"/>
      <c r="L742" s="43"/>
    </row>
    <row r="743" spans="2:12" s="32" customFormat="1" x14ac:dyDescent="0.55000000000000004">
      <c r="B743" s="27"/>
      <c r="D743" s="33"/>
      <c r="E743" s="68"/>
      <c r="G743" s="51"/>
      <c r="H743" s="176"/>
      <c r="I743" s="51"/>
      <c r="K743" s="51"/>
      <c r="L743" s="43"/>
    </row>
    <row r="744" spans="2:12" s="32" customFormat="1" x14ac:dyDescent="0.55000000000000004">
      <c r="B744" s="27"/>
      <c r="D744" s="33"/>
      <c r="E744" s="68"/>
      <c r="G744" s="51"/>
      <c r="H744" s="176"/>
      <c r="I744" s="51"/>
      <c r="K744" s="51"/>
      <c r="L744" s="43"/>
    </row>
    <row r="745" spans="2:12" s="32" customFormat="1" x14ac:dyDescent="0.55000000000000004">
      <c r="B745" s="27"/>
      <c r="D745" s="33"/>
      <c r="E745" s="68"/>
      <c r="G745" s="51"/>
      <c r="H745" s="176"/>
      <c r="I745" s="51"/>
      <c r="K745" s="51"/>
      <c r="L745" s="43"/>
    </row>
    <row r="746" spans="2:12" s="32" customFormat="1" x14ac:dyDescent="0.55000000000000004">
      <c r="B746" s="27"/>
      <c r="D746" s="33"/>
      <c r="E746" s="68"/>
      <c r="G746" s="51"/>
      <c r="H746" s="176"/>
      <c r="I746" s="51"/>
      <c r="K746" s="51"/>
      <c r="L746" s="43"/>
    </row>
    <row r="747" spans="2:12" s="32" customFormat="1" x14ac:dyDescent="0.55000000000000004">
      <c r="B747" s="27"/>
      <c r="D747" s="33"/>
      <c r="E747" s="68"/>
      <c r="G747" s="51"/>
      <c r="H747" s="176"/>
      <c r="I747" s="51"/>
      <c r="K747" s="51"/>
      <c r="L747" s="43"/>
    </row>
    <row r="748" spans="2:12" s="32" customFormat="1" x14ac:dyDescent="0.55000000000000004">
      <c r="B748" s="27"/>
      <c r="D748" s="33"/>
      <c r="E748" s="68"/>
      <c r="G748" s="51"/>
      <c r="H748" s="176"/>
      <c r="I748" s="51"/>
      <c r="K748" s="51"/>
      <c r="L748" s="43"/>
    </row>
    <row r="749" spans="2:12" s="32" customFormat="1" x14ac:dyDescent="0.55000000000000004">
      <c r="B749" s="27"/>
      <c r="D749" s="33"/>
      <c r="E749" s="68"/>
      <c r="G749" s="51"/>
      <c r="H749" s="176"/>
      <c r="I749" s="51"/>
      <c r="K749" s="51"/>
      <c r="L749" s="43"/>
    </row>
    <row r="750" spans="2:12" s="32" customFormat="1" x14ac:dyDescent="0.55000000000000004">
      <c r="B750" s="27"/>
      <c r="D750" s="33"/>
      <c r="E750" s="68"/>
      <c r="G750" s="51"/>
      <c r="H750" s="176"/>
      <c r="I750" s="51"/>
      <c r="K750" s="51"/>
      <c r="L750" s="43"/>
    </row>
    <row r="751" spans="2:12" s="32" customFormat="1" x14ac:dyDescent="0.55000000000000004">
      <c r="B751" s="27"/>
      <c r="D751" s="33"/>
      <c r="E751" s="68"/>
      <c r="G751" s="51"/>
      <c r="H751" s="176"/>
      <c r="I751" s="51"/>
      <c r="K751" s="51"/>
      <c r="L751" s="43"/>
    </row>
    <row r="752" spans="2:12" s="32" customFormat="1" x14ac:dyDescent="0.55000000000000004">
      <c r="B752" s="27"/>
      <c r="D752" s="33"/>
      <c r="E752" s="68"/>
      <c r="G752" s="51"/>
      <c r="H752" s="176"/>
      <c r="I752" s="51"/>
      <c r="K752" s="51"/>
      <c r="L752" s="43"/>
    </row>
    <row r="753" spans="2:12" s="32" customFormat="1" x14ac:dyDescent="0.55000000000000004">
      <c r="B753" s="27"/>
      <c r="D753" s="33"/>
      <c r="E753" s="68"/>
      <c r="G753" s="51"/>
      <c r="H753" s="176"/>
      <c r="I753" s="51"/>
      <c r="K753" s="51"/>
      <c r="L753" s="43"/>
    </row>
    <row r="754" spans="2:12" s="32" customFormat="1" x14ac:dyDescent="0.55000000000000004">
      <c r="B754" s="27"/>
      <c r="D754" s="33"/>
      <c r="E754" s="68"/>
      <c r="G754" s="51"/>
      <c r="H754" s="176"/>
      <c r="I754" s="51"/>
      <c r="K754" s="51"/>
      <c r="L754" s="43"/>
    </row>
    <row r="755" spans="2:12" s="32" customFormat="1" x14ac:dyDescent="0.55000000000000004">
      <c r="B755" s="27"/>
      <c r="D755" s="33"/>
      <c r="E755" s="68"/>
      <c r="G755" s="51"/>
      <c r="H755" s="176"/>
      <c r="I755" s="51"/>
      <c r="K755" s="51"/>
      <c r="L755" s="43"/>
    </row>
    <row r="756" spans="2:12" s="32" customFormat="1" x14ac:dyDescent="0.55000000000000004">
      <c r="B756" s="27"/>
      <c r="D756" s="33"/>
      <c r="E756" s="68"/>
      <c r="G756" s="51"/>
      <c r="H756" s="176"/>
      <c r="I756" s="51"/>
      <c r="K756" s="51"/>
      <c r="L756" s="43"/>
    </row>
    <row r="757" spans="2:12" s="32" customFormat="1" x14ac:dyDescent="0.55000000000000004">
      <c r="B757" s="27"/>
      <c r="D757" s="33"/>
      <c r="E757" s="68"/>
      <c r="G757" s="51"/>
      <c r="H757" s="176"/>
      <c r="I757" s="51"/>
      <c r="K757" s="51"/>
      <c r="L757" s="43"/>
    </row>
    <row r="758" spans="2:12" s="32" customFormat="1" x14ac:dyDescent="0.55000000000000004">
      <c r="B758" s="27"/>
      <c r="D758" s="33"/>
      <c r="E758" s="68"/>
      <c r="G758" s="51"/>
      <c r="H758" s="176"/>
      <c r="I758" s="51"/>
      <c r="K758" s="51"/>
      <c r="L758" s="43"/>
    </row>
    <row r="759" spans="2:12" s="32" customFormat="1" x14ac:dyDescent="0.55000000000000004">
      <c r="B759" s="27"/>
      <c r="D759" s="33"/>
      <c r="E759" s="68"/>
      <c r="G759" s="51"/>
      <c r="H759" s="176"/>
      <c r="I759" s="51"/>
      <c r="K759" s="51"/>
      <c r="L759" s="43"/>
    </row>
    <row r="760" spans="2:12" s="32" customFormat="1" x14ac:dyDescent="0.55000000000000004">
      <c r="B760" s="27"/>
      <c r="D760" s="33"/>
      <c r="E760" s="68"/>
      <c r="G760" s="51"/>
      <c r="H760" s="176"/>
      <c r="I760" s="51"/>
      <c r="K760" s="51"/>
      <c r="L760" s="43"/>
    </row>
    <row r="761" spans="2:12" s="32" customFormat="1" x14ac:dyDescent="0.55000000000000004">
      <c r="B761" s="27"/>
      <c r="D761" s="33"/>
      <c r="E761" s="68"/>
      <c r="G761" s="51"/>
      <c r="H761" s="176"/>
      <c r="I761" s="51"/>
      <c r="K761" s="51"/>
      <c r="L761" s="43"/>
    </row>
    <row r="762" spans="2:12" s="32" customFormat="1" x14ac:dyDescent="0.55000000000000004">
      <c r="B762" s="27"/>
      <c r="D762" s="33"/>
      <c r="E762" s="68"/>
      <c r="G762" s="51"/>
      <c r="H762" s="176"/>
      <c r="I762" s="51"/>
      <c r="K762" s="51"/>
      <c r="L762" s="43"/>
    </row>
    <row r="763" spans="2:12" s="32" customFormat="1" x14ac:dyDescent="0.55000000000000004">
      <c r="B763" s="27"/>
      <c r="D763" s="33"/>
      <c r="E763" s="68"/>
      <c r="G763" s="51"/>
      <c r="H763" s="176"/>
      <c r="I763" s="51"/>
      <c r="K763" s="51"/>
      <c r="L763" s="43"/>
    </row>
    <row r="764" spans="2:12" s="32" customFormat="1" x14ac:dyDescent="0.55000000000000004">
      <c r="B764" s="27"/>
      <c r="D764" s="33"/>
      <c r="E764" s="68"/>
      <c r="G764" s="51"/>
      <c r="H764" s="176"/>
      <c r="I764" s="51"/>
      <c r="K764" s="51"/>
      <c r="L764" s="43"/>
    </row>
    <row r="765" spans="2:12" s="32" customFormat="1" x14ac:dyDescent="0.55000000000000004">
      <c r="B765" s="27"/>
      <c r="D765" s="33"/>
      <c r="E765" s="68"/>
      <c r="G765" s="51"/>
      <c r="H765" s="176"/>
      <c r="I765" s="51"/>
      <c r="K765" s="51"/>
      <c r="L765" s="43"/>
    </row>
    <row r="766" spans="2:12" s="32" customFormat="1" x14ac:dyDescent="0.55000000000000004">
      <c r="B766" s="27"/>
      <c r="D766" s="33"/>
      <c r="E766" s="68"/>
      <c r="G766" s="51"/>
      <c r="H766" s="176"/>
      <c r="I766" s="51"/>
      <c r="K766" s="51"/>
      <c r="L766" s="43"/>
    </row>
    <row r="767" spans="2:12" s="32" customFormat="1" x14ac:dyDescent="0.55000000000000004">
      <c r="B767" s="27"/>
      <c r="D767" s="33"/>
      <c r="E767" s="68"/>
      <c r="G767" s="51"/>
      <c r="H767" s="176"/>
      <c r="I767" s="51"/>
      <c r="K767" s="51"/>
      <c r="L767" s="43"/>
    </row>
    <row r="768" spans="2:12" s="32" customFormat="1" x14ac:dyDescent="0.55000000000000004">
      <c r="B768" s="27"/>
      <c r="D768" s="33"/>
      <c r="E768" s="68"/>
      <c r="G768" s="51"/>
      <c r="H768" s="176"/>
      <c r="I768" s="51"/>
      <c r="K768" s="51"/>
      <c r="L768" s="43"/>
    </row>
    <row r="769" spans="2:12" s="32" customFormat="1" x14ac:dyDescent="0.55000000000000004">
      <c r="B769" s="27"/>
      <c r="D769" s="33"/>
      <c r="E769" s="68"/>
      <c r="G769" s="51"/>
      <c r="H769" s="176"/>
      <c r="I769" s="51"/>
      <c r="K769" s="51"/>
      <c r="L769" s="43"/>
    </row>
    <row r="770" spans="2:12" s="32" customFormat="1" x14ac:dyDescent="0.55000000000000004">
      <c r="B770" s="27"/>
      <c r="D770" s="33"/>
      <c r="E770" s="68"/>
      <c r="G770" s="51"/>
      <c r="H770" s="176"/>
      <c r="I770" s="51"/>
      <c r="K770" s="51"/>
      <c r="L770" s="43"/>
    </row>
    <row r="771" spans="2:12" s="32" customFormat="1" x14ac:dyDescent="0.55000000000000004">
      <c r="B771" s="27"/>
      <c r="D771" s="33"/>
      <c r="E771" s="68"/>
      <c r="G771" s="51"/>
      <c r="H771" s="176"/>
      <c r="I771" s="51"/>
      <c r="K771" s="51"/>
      <c r="L771" s="43"/>
    </row>
    <row r="772" spans="2:12" s="32" customFormat="1" x14ac:dyDescent="0.55000000000000004">
      <c r="B772" s="27"/>
      <c r="D772" s="33"/>
      <c r="E772" s="68"/>
      <c r="G772" s="51"/>
      <c r="H772" s="176"/>
      <c r="I772" s="51"/>
      <c r="K772" s="51"/>
      <c r="L772" s="43"/>
    </row>
    <row r="773" spans="2:12" s="32" customFormat="1" x14ac:dyDescent="0.55000000000000004">
      <c r="B773" s="27"/>
      <c r="D773" s="33"/>
      <c r="E773" s="68"/>
      <c r="G773" s="51"/>
      <c r="H773" s="176"/>
      <c r="I773" s="51"/>
      <c r="K773" s="51"/>
      <c r="L773" s="43"/>
    </row>
    <row r="774" spans="2:12" s="32" customFormat="1" x14ac:dyDescent="0.55000000000000004">
      <c r="B774" s="27"/>
      <c r="D774" s="33"/>
      <c r="E774" s="68"/>
      <c r="G774" s="51"/>
      <c r="H774" s="176"/>
      <c r="I774" s="51"/>
      <c r="K774" s="51"/>
      <c r="L774" s="43"/>
    </row>
    <row r="775" spans="2:12" s="32" customFormat="1" x14ac:dyDescent="0.55000000000000004">
      <c r="B775" s="27"/>
      <c r="D775" s="33"/>
      <c r="E775" s="68"/>
      <c r="G775" s="51"/>
      <c r="H775" s="176"/>
      <c r="I775" s="51"/>
      <c r="K775" s="51"/>
      <c r="L775" s="43"/>
    </row>
    <row r="776" spans="2:12" s="32" customFormat="1" x14ac:dyDescent="0.55000000000000004">
      <c r="B776" s="27"/>
      <c r="D776" s="33"/>
      <c r="E776" s="68"/>
      <c r="G776" s="51"/>
      <c r="H776" s="176"/>
      <c r="I776" s="51"/>
      <c r="K776" s="51"/>
      <c r="L776" s="43"/>
    </row>
    <row r="777" spans="2:12" s="32" customFormat="1" x14ac:dyDescent="0.55000000000000004">
      <c r="B777" s="27"/>
      <c r="D777" s="33"/>
      <c r="E777" s="68"/>
      <c r="G777" s="51"/>
      <c r="H777" s="176"/>
      <c r="I777" s="51"/>
      <c r="K777" s="51"/>
      <c r="L777" s="43"/>
    </row>
    <row r="778" spans="2:12" s="32" customFormat="1" x14ac:dyDescent="0.55000000000000004">
      <c r="B778" s="27"/>
      <c r="D778" s="33"/>
      <c r="E778" s="68"/>
      <c r="G778" s="51"/>
      <c r="H778" s="176"/>
      <c r="I778" s="51"/>
      <c r="K778" s="51"/>
      <c r="L778" s="43"/>
    </row>
    <row r="779" spans="2:12" s="32" customFormat="1" x14ac:dyDescent="0.55000000000000004">
      <c r="B779" s="27"/>
      <c r="D779" s="33"/>
      <c r="E779" s="68"/>
      <c r="G779" s="51"/>
      <c r="H779" s="176"/>
      <c r="I779" s="51"/>
      <c r="K779" s="51"/>
      <c r="L779" s="43"/>
    </row>
    <row r="780" spans="2:12" s="32" customFormat="1" x14ac:dyDescent="0.55000000000000004">
      <c r="B780" s="27"/>
      <c r="D780" s="33"/>
      <c r="E780" s="68"/>
      <c r="G780" s="51"/>
      <c r="H780" s="176"/>
      <c r="I780" s="51"/>
      <c r="K780" s="51"/>
      <c r="L780" s="43"/>
    </row>
    <row r="781" spans="2:12" s="32" customFormat="1" x14ac:dyDescent="0.55000000000000004">
      <c r="B781" s="27"/>
      <c r="D781" s="33"/>
      <c r="E781" s="68"/>
      <c r="G781" s="51"/>
      <c r="H781" s="176"/>
      <c r="I781" s="51"/>
      <c r="K781" s="51"/>
      <c r="L781" s="43"/>
    </row>
    <row r="782" spans="2:12" s="32" customFormat="1" x14ac:dyDescent="0.55000000000000004">
      <c r="B782" s="27"/>
      <c r="D782" s="33"/>
      <c r="E782" s="68"/>
      <c r="G782" s="51"/>
      <c r="H782" s="176"/>
      <c r="I782" s="51"/>
      <c r="K782" s="51"/>
      <c r="L782" s="43"/>
    </row>
    <row r="783" spans="2:12" s="32" customFormat="1" x14ac:dyDescent="0.55000000000000004">
      <c r="B783" s="27"/>
      <c r="D783" s="33"/>
      <c r="E783" s="68"/>
      <c r="G783" s="51"/>
      <c r="H783" s="176"/>
      <c r="I783" s="51"/>
      <c r="K783" s="51"/>
      <c r="L783" s="43"/>
    </row>
    <row r="784" spans="2:12" s="32" customFormat="1" x14ac:dyDescent="0.55000000000000004">
      <c r="B784" s="27"/>
      <c r="D784" s="33"/>
      <c r="E784" s="68"/>
      <c r="G784" s="51"/>
      <c r="H784" s="176"/>
      <c r="I784" s="51"/>
      <c r="K784" s="51"/>
      <c r="L784" s="43"/>
    </row>
    <row r="785" spans="2:12" s="32" customFormat="1" x14ac:dyDescent="0.55000000000000004">
      <c r="B785" s="27"/>
      <c r="D785" s="33"/>
      <c r="E785" s="68"/>
      <c r="G785" s="51"/>
      <c r="H785" s="176"/>
      <c r="I785" s="51"/>
      <c r="K785" s="51"/>
      <c r="L785" s="43"/>
    </row>
    <row r="786" spans="2:12" s="32" customFormat="1" x14ac:dyDescent="0.55000000000000004">
      <c r="B786" s="27"/>
      <c r="D786" s="33"/>
      <c r="E786" s="68"/>
      <c r="G786" s="51"/>
      <c r="H786" s="176"/>
      <c r="I786" s="51"/>
      <c r="K786" s="51"/>
      <c r="L786" s="43"/>
    </row>
    <row r="787" spans="2:12" s="32" customFormat="1" x14ac:dyDescent="0.55000000000000004">
      <c r="B787" s="27"/>
      <c r="D787" s="33"/>
      <c r="E787" s="68"/>
      <c r="G787" s="51"/>
      <c r="H787" s="176"/>
      <c r="I787" s="51"/>
      <c r="K787" s="51"/>
      <c r="L787" s="43"/>
    </row>
    <row r="788" spans="2:12" s="32" customFormat="1" x14ac:dyDescent="0.55000000000000004">
      <c r="B788" s="27"/>
      <c r="D788" s="33"/>
      <c r="E788" s="68"/>
      <c r="G788" s="51"/>
      <c r="H788" s="176"/>
      <c r="I788" s="51"/>
      <c r="K788" s="51"/>
      <c r="L788" s="43"/>
    </row>
    <row r="789" spans="2:12" s="32" customFormat="1" x14ac:dyDescent="0.55000000000000004">
      <c r="B789" s="27"/>
      <c r="D789" s="33"/>
      <c r="E789" s="68"/>
      <c r="G789" s="51"/>
      <c r="H789" s="176"/>
      <c r="I789" s="51"/>
      <c r="K789" s="51"/>
      <c r="L789" s="43"/>
    </row>
    <row r="790" spans="2:12" s="32" customFormat="1" x14ac:dyDescent="0.55000000000000004">
      <c r="B790" s="27"/>
      <c r="D790" s="33"/>
      <c r="E790" s="68"/>
      <c r="G790" s="51"/>
      <c r="H790" s="176"/>
      <c r="I790" s="51"/>
      <c r="K790" s="51"/>
      <c r="L790" s="43"/>
    </row>
    <row r="791" spans="2:12" s="32" customFormat="1" x14ac:dyDescent="0.55000000000000004">
      <c r="B791" s="27"/>
      <c r="D791" s="33"/>
      <c r="E791" s="68"/>
      <c r="G791" s="51"/>
      <c r="H791" s="176"/>
      <c r="I791" s="51"/>
      <c r="K791" s="51"/>
      <c r="L791" s="43"/>
    </row>
    <row r="792" spans="2:12" s="32" customFormat="1" x14ac:dyDescent="0.55000000000000004">
      <c r="B792" s="27"/>
      <c r="D792" s="33"/>
      <c r="E792" s="68"/>
      <c r="G792" s="51"/>
      <c r="H792" s="176"/>
      <c r="I792" s="51"/>
      <c r="K792" s="51"/>
      <c r="L792" s="43"/>
    </row>
    <row r="793" spans="2:12" s="32" customFormat="1" x14ac:dyDescent="0.55000000000000004">
      <c r="B793" s="27"/>
      <c r="D793" s="33"/>
      <c r="E793" s="68"/>
      <c r="G793" s="51"/>
      <c r="H793" s="176"/>
      <c r="I793" s="51"/>
      <c r="K793" s="51"/>
      <c r="L793" s="43"/>
    </row>
    <row r="794" spans="2:12" s="32" customFormat="1" x14ac:dyDescent="0.55000000000000004">
      <c r="B794" s="27"/>
      <c r="D794" s="33"/>
      <c r="E794" s="68"/>
      <c r="G794" s="51"/>
      <c r="H794" s="176"/>
      <c r="I794" s="51"/>
      <c r="K794" s="51"/>
      <c r="L794" s="43"/>
    </row>
    <row r="795" spans="2:12" s="32" customFormat="1" x14ac:dyDescent="0.55000000000000004">
      <c r="B795" s="27"/>
      <c r="D795" s="33"/>
      <c r="E795" s="68"/>
      <c r="G795" s="51"/>
      <c r="H795" s="176"/>
      <c r="I795" s="51"/>
      <c r="K795" s="51"/>
      <c r="L795" s="43"/>
    </row>
    <row r="796" spans="2:12" s="32" customFormat="1" x14ac:dyDescent="0.55000000000000004">
      <c r="B796" s="27"/>
      <c r="D796" s="33"/>
      <c r="E796" s="68"/>
      <c r="G796" s="51"/>
      <c r="H796" s="176"/>
      <c r="I796" s="51"/>
      <c r="K796" s="51"/>
      <c r="L796" s="43"/>
    </row>
    <row r="797" spans="2:12" s="32" customFormat="1" x14ac:dyDescent="0.55000000000000004">
      <c r="B797" s="27"/>
      <c r="D797" s="33"/>
      <c r="E797" s="68"/>
      <c r="G797" s="51"/>
      <c r="H797" s="176"/>
      <c r="I797" s="51"/>
      <c r="K797" s="51"/>
      <c r="L797" s="43"/>
    </row>
    <row r="798" spans="2:12" s="32" customFormat="1" x14ac:dyDescent="0.55000000000000004">
      <c r="B798" s="27"/>
      <c r="D798" s="33"/>
      <c r="E798" s="68"/>
      <c r="G798" s="51"/>
      <c r="H798" s="176"/>
      <c r="I798" s="51"/>
      <c r="K798" s="51"/>
      <c r="L798" s="43"/>
    </row>
    <row r="799" spans="2:12" s="32" customFormat="1" x14ac:dyDescent="0.55000000000000004">
      <c r="B799" s="27"/>
      <c r="D799" s="33"/>
      <c r="E799" s="68"/>
      <c r="G799" s="51"/>
      <c r="H799" s="176"/>
      <c r="I799" s="51"/>
      <c r="K799" s="51"/>
      <c r="L799" s="43"/>
    </row>
    <row r="800" spans="2:12" s="32" customFormat="1" x14ac:dyDescent="0.55000000000000004">
      <c r="B800" s="27"/>
      <c r="D800" s="33"/>
      <c r="E800" s="68"/>
      <c r="G800" s="51"/>
      <c r="H800" s="176"/>
      <c r="I800" s="51"/>
      <c r="K800" s="51"/>
      <c r="L800" s="43"/>
    </row>
    <row r="801" spans="2:12" s="32" customFormat="1" x14ac:dyDescent="0.55000000000000004">
      <c r="B801" s="27"/>
      <c r="D801" s="33"/>
      <c r="E801" s="68"/>
      <c r="G801" s="51"/>
      <c r="H801" s="176"/>
      <c r="I801" s="51"/>
      <c r="K801" s="51"/>
      <c r="L801" s="43"/>
    </row>
    <row r="802" spans="2:12" s="32" customFormat="1" x14ac:dyDescent="0.55000000000000004">
      <c r="B802" s="27"/>
      <c r="D802" s="33"/>
      <c r="E802" s="68"/>
      <c r="G802" s="51"/>
      <c r="H802" s="176"/>
      <c r="I802" s="51"/>
      <c r="K802" s="51"/>
      <c r="L802" s="43"/>
    </row>
    <row r="803" spans="2:12" s="32" customFormat="1" x14ac:dyDescent="0.55000000000000004">
      <c r="B803" s="27"/>
      <c r="D803" s="33"/>
      <c r="E803" s="68"/>
      <c r="G803" s="51"/>
      <c r="H803" s="176"/>
      <c r="I803" s="51"/>
      <c r="K803" s="51"/>
      <c r="L803" s="43"/>
    </row>
    <row r="804" spans="2:12" s="32" customFormat="1" x14ac:dyDescent="0.55000000000000004">
      <c r="B804" s="27"/>
      <c r="D804" s="33"/>
      <c r="E804" s="68"/>
      <c r="G804" s="51"/>
      <c r="H804" s="176"/>
      <c r="I804" s="51"/>
      <c r="K804" s="51"/>
      <c r="L804" s="43"/>
    </row>
    <row r="805" spans="2:12" s="32" customFormat="1" x14ac:dyDescent="0.55000000000000004">
      <c r="B805" s="27"/>
      <c r="D805" s="33"/>
      <c r="E805" s="68"/>
      <c r="G805" s="51"/>
      <c r="H805" s="176"/>
      <c r="I805" s="51"/>
      <c r="K805" s="51"/>
      <c r="L805" s="43"/>
    </row>
    <row r="806" spans="2:12" s="32" customFormat="1" x14ac:dyDescent="0.55000000000000004">
      <c r="B806" s="27"/>
      <c r="D806" s="33"/>
      <c r="E806" s="68"/>
      <c r="G806" s="51"/>
      <c r="H806" s="176"/>
      <c r="I806" s="51"/>
      <c r="K806" s="51"/>
      <c r="L806" s="43"/>
    </row>
    <row r="807" spans="2:12" s="32" customFormat="1" x14ac:dyDescent="0.55000000000000004">
      <c r="B807" s="27"/>
      <c r="D807" s="33"/>
      <c r="E807" s="68"/>
      <c r="G807" s="51"/>
      <c r="H807" s="176"/>
      <c r="I807" s="51"/>
      <c r="K807" s="51"/>
      <c r="L807" s="43"/>
    </row>
    <row r="808" spans="2:12" s="32" customFormat="1" x14ac:dyDescent="0.55000000000000004">
      <c r="B808" s="27"/>
      <c r="D808" s="33"/>
      <c r="E808" s="68"/>
      <c r="G808" s="51"/>
      <c r="H808" s="176"/>
      <c r="I808" s="51"/>
      <c r="K808" s="51"/>
      <c r="L808" s="43"/>
    </row>
    <row r="809" spans="2:12" s="32" customFormat="1" x14ac:dyDescent="0.55000000000000004">
      <c r="B809" s="27"/>
      <c r="D809" s="33"/>
      <c r="E809" s="68"/>
      <c r="G809" s="51"/>
      <c r="H809" s="176"/>
      <c r="I809" s="51"/>
      <c r="K809" s="51"/>
      <c r="L809" s="43"/>
    </row>
    <row r="810" spans="2:12" s="32" customFormat="1" x14ac:dyDescent="0.55000000000000004">
      <c r="B810" s="27"/>
      <c r="D810" s="33"/>
      <c r="E810" s="68"/>
      <c r="G810" s="51"/>
      <c r="H810" s="176"/>
      <c r="I810" s="51"/>
      <c r="K810" s="51"/>
      <c r="L810" s="43"/>
    </row>
    <row r="811" spans="2:12" s="32" customFormat="1" x14ac:dyDescent="0.55000000000000004">
      <c r="B811" s="27"/>
      <c r="D811" s="33"/>
      <c r="E811" s="68"/>
      <c r="G811" s="51"/>
      <c r="H811" s="176"/>
      <c r="I811" s="51"/>
      <c r="K811" s="51"/>
      <c r="L811" s="43"/>
    </row>
    <row r="812" spans="2:12" s="32" customFormat="1" x14ac:dyDescent="0.55000000000000004">
      <c r="B812" s="27"/>
      <c r="D812" s="33"/>
      <c r="E812" s="68"/>
      <c r="G812" s="51"/>
      <c r="H812" s="176"/>
      <c r="I812" s="51"/>
      <c r="K812" s="51"/>
      <c r="L812" s="43"/>
    </row>
    <row r="813" spans="2:12" s="32" customFormat="1" x14ac:dyDescent="0.55000000000000004">
      <c r="B813" s="27"/>
      <c r="D813" s="33"/>
      <c r="E813" s="68"/>
      <c r="G813" s="51"/>
      <c r="H813" s="176"/>
      <c r="I813" s="51"/>
      <c r="K813" s="51"/>
      <c r="L813" s="43"/>
    </row>
    <row r="814" spans="2:12" s="32" customFormat="1" x14ac:dyDescent="0.55000000000000004">
      <c r="B814" s="27"/>
      <c r="D814" s="33"/>
      <c r="E814" s="68"/>
      <c r="G814" s="51"/>
      <c r="H814" s="176"/>
      <c r="I814" s="51"/>
      <c r="K814" s="51"/>
      <c r="L814" s="43"/>
    </row>
    <row r="815" spans="2:12" s="32" customFormat="1" x14ac:dyDescent="0.55000000000000004">
      <c r="B815" s="27"/>
      <c r="D815" s="33"/>
      <c r="E815" s="68"/>
      <c r="G815" s="51"/>
      <c r="H815" s="176"/>
      <c r="I815" s="51"/>
      <c r="K815" s="51"/>
      <c r="L815" s="43"/>
    </row>
    <row r="816" spans="2:12" s="32" customFormat="1" x14ac:dyDescent="0.55000000000000004">
      <c r="B816" s="27"/>
      <c r="D816" s="33"/>
      <c r="E816" s="68"/>
      <c r="G816" s="51"/>
      <c r="H816" s="176"/>
      <c r="I816" s="51"/>
      <c r="K816" s="51"/>
      <c r="L816" s="43"/>
    </row>
    <row r="817" spans="2:12" s="32" customFormat="1" x14ac:dyDescent="0.55000000000000004">
      <c r="B817" s="27"/>
      <c r="D817" s="33"/>
      <c r="E817" s="68"/>
      <c r="G817" s="51"/>
      <c r="H817" s="176"/>
      <c r="I817" s="51"/>
      <c r="K817" s="51"/>
      <c r="L817" s="43"/>
    </row>
    <row r="818" spans="2:12" s="32" customFormat="1" x14ac:dyDescent="0.55000000000000004">
      <c r="B818" s="27"/>
      <c r="D818" s="33"/>
      <c r="E818" s="68"/>
      <c r="G818" s="51"/>
      <c r="H818" s="176"/>
      <c r="I818" s="51"/>
      <c r="K818" s="51"/>
      <c r="L818" s="43"/>
    </row>
    <row r="819" spans="2:12" s="32" customFormat="1" x14ac:dyDescent="0.55000000000000004">
      <c r="B819" s="27"/>
      <c r="D819" s="33"/>
      <c r="E819" s="68"/>
      <c r="G819" s="51"/>
      <c r="H819" s="176"/>
      <c r="I819" s="51"/>
      <c r="K819" s="51"/>
      <c r="L819" s="43"/>
    </row>
    <row r="820" spans="2:12" s="32" customFormat="1" x14ac:dyDescent="0.55000000000000004">
      <c r="B820" s="27"/>
      <c r="D820" s="33"/>
      <c r="E820" s="68"/>
      <c r="G820" s="51"/>
      <c r="H820" s="176"/>
      <c r="I820" s="51"/>
      <c r="K820" s="51"/>
      <c r="L820" s="43"/>
    </row>
    <row r="821" spans="2:12" s="32" customFormat="1" x14ac:dyDescent="0.55000000000000004">
      <c r="B821" s="27"/>
      <c r="D821" s="33"/>
      <c r="E821" s="68"/>
      <c r="G821" s="51"/>
      <c r="H821" s="176"/>
      <c r="I821" s="51"/>
      <c r="K821" s="51"/>
      <c r="L821" s="43"/>
    </row>
    <row r="822" spans="2:12" s="32" customFormat="1" x14ac:dyDescent="0.55000000000000004">
      <c r="B822" s="27"/>
      <c r="D822" s="33"/>
      <c r="E822" s="68"/>
      <c r="G822" s="51"/>
      <c r="H822" s="176"/>
      <c r="I822" s="51"/>
      <c r="K822" s="51"/>
      <c r="L822" s="43"/>
    </row>
    <row r="823" spans="2:12" s="32" customFormat="1" x14ac:dyDescent="0.55000000000000004">
      <c r="B823" s="27"/>
      <c r="D823" s="33"/>
      <c r="E823" s="68"/>
      <c r="G823" s="51"/>
      <c r="H823" s="176"/>
      <c r="I823" s="51"/>
      <c r="K823" s="51"/>
      <c r="L823" s="43"/>
    </row>
    <row r="824" spans="2:12" s="32" customFormat="1" x14ac:dyDescent="0.55000000000000004">
      <c r="B824" s="27"/>
      <c r="D824" s="33"/>
      <c r="E824" s="68"/>
      <c r="G824" s="51"/>
      <c r="H824" s="176"/>
      <c r="I824" s="51"/>
      <c r="K824" s="51"/>
      <c r="L824" s="43"/>
    </row>
    <row r="825" spans="2:12" s="32" customFormat="1" x14ac:dyDescent="0.55000000000000004">
      <c r="B825" s="27"/>
      <c r="D825" s="33"/>
      <c r="E825" s="68"/>
      <c r="G825" s="51"/>
      <c r="H825" s="176"/>
      <c r="I825" s="51"/>
      <c r="K825" s="51"/>
      <c r="L825" s="43"/>
    </row>
    <row r="826" spans="2:12" s="32" customFormat="1" x14ac:dyDescent="0.55000000000000004">
      <c r="B826" s="27"/>
      <c r="D826" s="33"/>
      <c r="E826" s="68"/>
      <c r="G826" s="51"/>
      <c r="H826" s="176"/>
      <c r="I826" s="51"/>
      <c r="K826" s="51"/>
      <c r="L826" s="43"/>
    </row>
    <row r="827" spans="2:12" s="32" customFormat="1" x14ac:dyDescent="0.55000000000000004">
      <c r="B827" s="27"/>
      <c r="D827" s="33"/>
      <c r="E827" s="68"/>
      <c r="G827" s="51"/>
      <c r="H827" s="176"/>
      <c r="I827" s="51"/>
      <c r="K827" s="51"/>
      <c r="L827" s="43"/>
    </row>
    <row r="828" spans="2:12" s="32" customFormat="1" x14ac:dyDescent="0.55000000000000004">
      <c r="B828" s="27"/>
      <c r="D828" s="33"/>
      <c r="E828" s="68"/>
      <c r="G828" s="51"/>
      <c r="H828" s="176"/>
      <c r="I828" s="51"/>
      <c r="K828" s="51"/>
      <c r="L828" s="43"/>
    </row>
    <row r="829" spans="2:12" s="32" customFormat="1" x14ac:dyDescent="0.55000000000000004">
      <c r="B829" s="27"/>
      <c r="D829" s="33"/>
      <c r="E829" s="68"/>
      <c r="G829" s="51"/>
      <c r="H829" s="176"/>
      <c r="I829" s="51"/>
      <c r="K829" s="51"/>
      <c r="L829" s="43"/>
    </row>
    <row r="830" spans="2:12" s="32" customFormat="1" x14ac:dyDescent="0.55000000000000004">
      <c r="B830" s="27"/>
      <c r="D830" s="33"/>
      <c r="E830" s="68"/>
      <c r="G830" s="51"/>
      <c r="H830" s="176"/>
      <c r="I830" s="51"/>
      <c r="K830" s="51"/>
      <c r="L830" s="43"/>
    </row>
    <row r="831" spans="2:12" s="32" customFormat="1" x14ac:dyDescent="0.55000000000000004">
      <c r="B831" s="27"/>
      <c r="D831" s="33"/>
      <c r="E831" s="68"/>
      <c r="G831" s="51"/>
      <c r="H831" s="176"/>
      <c r="I831" s="51"/>
      <c r="K831" s="51"/>
      <c r="L831" s="43"/>
    </row>
    <row r="832" spans="2:12" s="32" customFormat="1" x14ac:dyDescent="0.55000000000000004">
      <c r="B832" s="27"/>
      <c r="D832" s="33"/>
      <c r="E832" s="68"/>
      <c r="G832" s="51"/>
      <c r="H832" s="176"/>
      <c r="I832" s="51"/>
      <c r="K832" s="51"/>
      <c r="L832" s="43"/>
    </row>
    <row r="833" spans="2:12" s="32" customFormat="1" x14ac:dyDescent="0.55000000000000004">
      <c r="B833" s="27"/>
      <c r="D833" s="33"/>
      <c r="E833" s="68"/>
      <c r="G833" s="51"/>
      <c r="H833" s="176"/>
      <c r="I833" s="51"/>
      <c r="K833" s="51"/>
      <c r="L833" s="43"/>
    </row>
    <row r="834" spans="2:12" s="32" customFormat="1" x14ac:dyDescent="0.55000000000000004">
      <c r="B834" s="27"/>
      <c r="D834" s="33"/>
      <c r="E834" s="68"/>
      <c r="G834" s="51"/>
      <c r="H834" s="176"/>
      <c r="I834" s="51"/>
      <c r="K834" s="51"/>
      <c r="L834" s="43"/>
    </row>
    <row r="835" spans="2:12" s="32" customFormat="1" x14ac:dyDescent="0.55000000000000004">
      <c r="B835" s="27"/>
      <c r="D835" s="33"/>
      <c r="E835" s="68"/>
      <c r="G835" s="51"/>
      <c r="H835" s="176"/>
      <c r="I835" s="51"/>
      <c r="K835" s="51"/>
      <c r="L835" s="43"/>
    </row>
    <row r="836" spans="2:12" s="32" customFormat="1" x14ac:dyDescent="0.55000000000000004">
      <c r="B836" s="27"/>
      <c r="D836" s="33"/>
      <c r="E836" s="68"/>
      <c r="G836" s="51"/>
      <c r="H836" s="176"/>
      <c r="I836" s="51"/>
      <c r="K836" s="51"/>
      <c r="L836" s="43"/>
    </row>
    <row r="837" spans="2:12" s="32" customFormat="1" x14ac:dyDescent="0.55000000000000004">
      <c r="B837" s="27"/>
      <c r="D837" s="33"/>
      <c r="E837" s="68"/>
      <c r="G837" s="51"/>
      <c r="H837" s="176"/>
      <c r="I837" s="51"/>
      <c r="K837" s="51"/>
      <c r="L837" s="43"/>
    </row>
    <row r="838" spans="2:12" s="32" customFormat="1" x14ac:dyDescent="0.55000000000000004">
      <c r="B838" s="27"/>
      <c r="D838" s="33"/>
      <c r="E838" s="68"/>
      <c r="G838" s="51"/>
      <c r="H838" s="176"/>
      <c r="I838" s="51"/>
      <c r="K838" s="51"/>
      <c r="L838" s="43"/>
    </row>
    <row r="839" spans="2:12" s="32" customFormat="1" x14ac:dyDescent="0.55000000000000004">
      <c r="B839" s="27"/>
      <c r="D839" s="33"/>
      <c r="E839" s="68"/>
      <c r="G839" s="51"/>
      <c r="H839" s="176"/>
      <c r="I839" s="51"/>
      <c r="K839" s="51"/>
      <c r="L839" s="43"/>
    </row>
    <row r="840" spans="2:12" s="32" customFormat="1" x14ac:dyDescent="0.55000000000000004">
      <c r="B840" s="27"/>
      <c r="D840" s="33"/>
      <c r="E840" s="68"/>
      <c r="G840" s="51"/>
      <c r="H840" s="176"/>
      <c r="I840" s="51"/>
      <c r="K840" s="51"/>
      <c r="L840" s="43"/>
    </row>
    <row r="841" spans="2:12" s="32" customFormat="1" x14ac:dyDescent="0.55000000000000004">
      <c r="B841" s="27"/>
      <c r="D841" s="33"/>
      <c r="E841" s="68"/>
      <c r="G841" s="51"/>
      <c r="H841" s="176"/>
      <c r="I841" s="51"/>
      <c r="K841" s="51"/>
      <c r="L841" s="43"/>
    </row>
    <row r="842" spans="2:12" s="32" customFormat="1" x14ac:dyDescent="0.55000000000000004">
      <c r="B842" s="27"/>
      <c r="D842" s="33"/>
      <c r="E842" s="68"/>
      <c r="G842" s="51"/>
      <c r="H842" s="176"/>
      <c r="I842" s="51"/>
      <c r="K842" s="51"/>
      <c r="L842" s="43"/>
    </row>
    <row r="843" spans="2:12" s="32" customFormat="1" x14ac:dyDescent="0.55000000000000004">
      <c r="B843" s="27"/>
      <c r="D843" s="33"/>
      <c r="E843" s="68"/>
      <c r="G843" s="51"/>
      <c r="H843" s="176"/>
      <c r="I843" s="51"/>
      <c r="K843" s="51"/>
      <c r="L843" s="43"/>
    </row>
    <row r="844" spans="2:12" s="32" customFormat="1" x14ac:dyDescent="0.55000000000000004">
      <c r="B844" s="27"/>
      <c r="D844" s="33"/>
      <c r="E844" s="68"/>
      <c r="G844" s="51"/>
      <c r="H844" s="176"/>
      <c r="I844" s="51"/>
      <c r="K844" s="51"/>
      <c r="L844" s="43"/>
    </row>
    <row r="845" spans="2:12" s="32" customFormat="1" x14ac:dyDescent="0.55000000000000004">
      <c r="B845" s="27"/>
      <c r="D845" s="33"/>
      <c r="E845" s="68"/>
      <c r="G845" s="51"/>
      <c r="H845" s="176"/>
      <c r="I845" s="51"/>
      <c r="K845" s="51"/>
      <c r="L845" s="43"/>
    </row>
    <row r="846" spans="2:12" s="32" customFormat="1" x14ac:dyDescent="0.55000000000000004">
      <c r="B846" s="27"/>
      <c r="D846" s="33"/>
      <c r="E846" s="68"/>
      <c r="G846" s="51"/>
      <c r="H846" s="176"/>
      <c r="I846" s="51"/>
      <c r="K846" s="51"/>
      <c r="L846" s="43"/>
    </row>
    <row r="847" spans="2:12" s="32" customFormat="1" x14ac:dyDescent="0.55000000000000004">
      <c r="B847" s="27"/>
      <c r="D847" s="33"/>
      <c r="E847" s="68"/>
      <c r="G847" s="51"/>
      <c r="H847" s="176"/>
      <c r="I847" s="51"/>
      <c r="K847" s="51"/>
      <c r="L847" s="43"/>
    </row>
    <row r="848" spans="2:12" s="32" customFormat="1" x14ac:dyDescent="0.55000000000000004">
      <c r="B848" s="27"/>
      <c r="D848" s="33"/>
      <c r="E848" s="68"/>
      <c r="G848" s="51"/>
      <c r="H848" s="176"/>
      <c r="I848" s="51"/>
      <c r="K848" s="51"/>
      <c r="L848" s="43"/>
    </row>
    <row r="849" spans="2:12" s="32" customFormat="1" x14ac:dyDescent="0.55000000000000004">
      <c r="B849" s="27"/>
      <c r="D849" s="33"/>
      <c r="E849" s="68"/>
      <c r="G849" s="51"/>
      <c r="H849" s="176"/>
      <c r="I849" s="51"/>
      <c r="K849" s="51"/>
      <c r="L849" s="43"/>
    </row>
    <row r="850" spans="2:12" s="32" customFormat="1" x14ac:dyDescent="0.55000000000000004">
      <c r="B850" s="27"/>
      <c r="D850" s="33"/>
      <c r="E850" s="68"/>
      <c r="G850" s="51"/>
      <c r="H850" s="176"/>
      <c r="I850" s="51"/>
      <c r="K850" s="51"/>
      <c r="L850" s="43"/>
    </row>
    <row r="851" spans="2:12" s="32" customFormat="1" x14ac:dyDescent="0.55000000000000004">
      <c r="B851" s="27"/>
      <c r="D851" s="33"/>
      <c r="E851" s="68"/>
      <c r="G851" s="51"/>
      <c r="H851" s="176"/>
      <c r="I851" s="51"/>
      <c r="K851" s="51"/>
      <c r="L851" s="43"/>
    </row>
    <row r="852" spans="2:12" s="32" customFormat="1" x14ac:dyDescent="0.55000000000000004">
      <c r="B852" s="27"/>
      <c r="D852" s="33"/>
      <c r="E852" s="68"/>
      <c r="G852" s="51"/>
      <c r="H852" s="176"/>
      <c r="I852" s="51"/>
      <c r="K852" s="51"/>
      <c r="L852" s="43"/>
    </row>
    <row r="853" spans="2:12" s="32" customFormat="1" x14ac:dyDescent="0.55000000000000004">
      <c r="B853" s="27"/>
      <c r="D853" s="33"/>
      <c r="E853" s="68"/>
      <c r="G853" s="51"/>
      <c r="H853" s="176"/>
      <c r="I853" s="51"/>
      <c r="K853" s="51"/>
      <c r="L853" s="43"/>
    </row>
    <row r="854" spans="2:12" s="32" customFormat="1" x14ac:dyDescent="0.55000000000000004">
      <c r="B854" s="27"/>
      <c r="D854" s="33"/>
      <c r="E854" s="68"/>
      <c r="G854" s="51"/>
      <c r="H854" s="176"/>
      <c r="I854" s="51"/>
      <c r="K854" s="51"/>
      <c r="L854" s="43"/>
    </row>
    <row r="855" spans="2:12" s="32" customFormat="1" x14ac:dyDescent="0.55000000000000004">
      <c r="B855" s="27"/>
      <c r="D855" s="33"/>
      <c r="E855" s="68"/>
      <c r="G855" s="51"/>
      <c r="H855" s="176"/>
      <c r="I855" s="51"/>
      <c r="K855" s="51"/>
      <c r="L855" s="43"/>
    </row>
    <row r="856" spans="2:12" s="32" customFormat="1" x14ac:dyDescent="0.55000000000000004">
      <c r="B856" s="27"/>
      <c r="D856" s="33"/>
      <c r="E856" s="68"/>
      <c r="G856" s="51"/>
      <c r="H856" s="176"/>
      <c r="I856" s="51"/>
      <c r="K856" s="51"/>
      <c r="L856" s="43"/>
    </row>
    <row r="857" spans="2:12" s="32" customFormat="1" x14ac:dyDescent="0.55000000000000004">
      <c r="B857" s="27"/>
      <c r="D857" s="33"/>
      <c r="E857" s="68"/>
      <c r="G857" s="51"/>
      <c r="H857" s="176"/>
      <c r="I857" s="51"/>
      <c r="K857" s="51"/>
      <c r="L857" s="43"/>
    </row>
    <row r="858" spans="2:12" s="32" customFormat="1" x14ac:dyDescent="0.55000000000000004">
      <c r="B858" s="27"/>
      <c r="D858" s="33"/>
      <c r="E858" s="68"/>
      <c r="G858" s="51"/>
      <c r="H858" s="176"/>
      <c r="I858" s="51"/>
      <c r="K858" s="51"/>
      <c r="L858" s="43"/>
    </row>
    <row r="859" spans="2:12" s="32" customFormat="1" x14ac:dyDescent="0.55000000000000004">
      <c r="B859" s="27"/>
      <c r="D859" s="33"/>
      <c r="E859" s="68"/>
      <c r="G859" s="51"/>
      <c r="H859" s="176"/>
      <c r="I859" s="51"/>
      <c r="K859" s="51"/>
      <c r="L859" s="43"/>
    </row>
    <row r="860" spans="2:12" s="32" customFormat="1" x14ac:dyDescent="0.55000000000000004">
      <c r="B860" s="27"/>
      <c r="D860" s="33"/>
      <c r="E860" s="68"/>
      <c r="G860" s="51"/>
      <c r="H860" s="176"/>
      <c r="I860" s="51"/>
      <c r="K860" s="51"/>
      <c r="L860" s="43"/>
    </row>
    <row r="861" spans="2:12" s="32" customFormat="1" x14ac:dyDescent="0.55000000000000004">
      <c r="B861" s="27"/>
      <c r="D861" s="33"/>
      <c r="E861" s="68"/>
      <c r="G861" s="51"/>
      <c r="H861" s="176"/>
      <c r="I861" s="51"/>
      <c r="K861" s="51"/>
      <c r="L861" s="43"/>
    </row>
    <row r="862" spans="2:12" s="32" customFormat="1" x14ac:dyDescent="0.55000000000000004">
      <c r="B862" s="27"/>
      <c r="D862" s="33"/>
      <c r="E862" s="68"/>
      <c r="G862" s="51"/>
      <c r="H862" s="176"/>
      <c r="I862" s="51"/>
      <c r="K862" s="51"/>
      <c r="L862" s="43"/>
    </row>
    <row r="863" spans="2:12" s="32" customFormat="1" x14ac:dyDescent="0.55000000000000004">
      <c r="B863" s="27"/>
      <c r="D863" s="33"/>
      <c r="E863" s="68"/>
      <c r="G863" s="51"/>
      <c r="H863" s="176"/>
      <c r="I863" s="51"/>
      <c r="K863" s="51"/>
      <c r="L863" s="43"/>
    </row>
    <row r="864" spans="2:12" s="32" customFormat="1" x14ac:dyDescent="0.55000000000000004">
      <c r="B864" s="27"/>
      <c r="D864" s="33"/>
      <c r="E864" s="68"/>
      <c r="G864" s="51"/>
      <c r="H864" s="176"/>
      <c r="I864" s="51"/>
      <c r="K864" s="51"/>
      <c r="L864" s="43"/>
    </row>
    <row r="865" spans="2:12" s="32" customFormat="1" x14ac:dyDescent="0.55000000000000004">
      <c r="B865" s="27"/>
      <c r="D865" s="33"/>
      <c r="E865" s="68"/>
      <c r="G865" s="51"/>
      <c r="H865" s="176"/>
      <c r="I865" s="51"/>
      <c r="K865" s="51"/>
      <c r="L865" s="43"/>
    </row>
    <row r="866" spans="2:12" s="32" customFormat="1" x14ac:dyDescent="0.55000000000000004">
      <c r="B866" s="27"/>
      <c r="D866" s="33"/>
      <c r="E866" s="68"/>
      <c r="G866" s="51"/>
      <c r="H866" s="176"/>
      <c r="I866" s="51"/>
      <c r="K866" s="51"/>
      <c r="L866" s="43"/>
    </row>
    <row r="867" spans="2:12" s="32" customFormat="1" x14ac:dyDescent="0.55000000000000004">
      <c r="B867" s="27"/>
      <c r="D867" s="33"/>
      <c r="E867" s="68"/>
      <c r="G867" s="51"/>
      <c r="H867" s="176"/>
      <c r="I867" s="51"/>
      <c r="K867" s="51"/>
      <c r="L867" s="43"/>
    </row>
    <row r="868" spans="2:12" s="32" customFormat="1" x14ac:dyDescent="0.55000000000000004">
      <c r="B868" s="27"/>
      <c r="D868" s="33"/>
      <c r="E868" s="68"/>
      <c r="G868" s="51"/>
      <c r="H868" s="176"/>
      <c r="I868" s="51"/>
      <c r="K868" s="51"/>
      <c r="L868" s="43"/>
    </row>
    <row r="869" spans="2:12" s="32" customFormat="1" x14ac:dyDescent="0.55000000000000004">
      <c r="B869" s="27"/>
      <c r="D869" s="33"/>
      <c r="E869" s="68"/>
      <c r="G869" s="51"/>
      <c r="H869" s="176"/>
      <c r="I869" s="51"/>
      <c r="K869" s="51"/>
      <c r="L869" s="43"/>
    </row>
    <row r="870" spans="2:12" s="32" customFormat="1" x14ac:dyDescent="0.55000000000000004">
      <c r="B870" s="27"/>
      <c r="D870" s="33"/>
      <c r="E870" s="68"/>
      <c r="G870" s="51"/>
      <c r="H870" s="176"/>
      <c r="I870" s="51"/>
      <c r="K870" s="51"/>
      <c r="L870" s="43"/>
    </row>
    <row r="871" spans="2:12" s="32" customFormat="1" x14ac:dyDescent="0.55000000000000004">
      <c r="B871" s="27"/>
      <c r="D871" s="33"/>
      <c r="E871" s="68"/>
      <c r="G871" s="51"/>
      <c r="H871" s="176"/>
      <c r="I871" s="51"/>
      <c r="K871" s="51"/>
      <c r="L871" s="43"/>
    </row>
    <row r="872" spans="2:12" s="32" customFormat="1" x14ac:dyDescent="0.55000000000000004">
      <c r="B872" s="27"/>
      <c r="D872" s="33"/>
      <c r="E872" s="68"/>
      <c r="G872" s="51"/>
      <c r="H872" s="176"/>
      <c r="I872" s="51"/>
      <c r="K872" s="51"/>
      <c r="L872" s="43"/>
    </row>
    <row r="873" spans="2:12" s="32" customFormat="1" x14ac:dyDescent="0.55000000000000004">
      <c r="B873" s="27"/>
      <c r="D873" s="33"/>
      <c r="E873" s="68"/>
      <c r="G873" s="51"/>
      <c r="H873" s="176"/>
      <c r="I873" s="51"/>
      <c r="K873" s="51"/>
      <c r="L873" s="43"/>
    </row>
    <row r="874" spans="2:12" s="32" customFormat="1" x14ac:dyDescent="0.55000000000000004">
      <c r="B874" s="27"/>
      <c r="D874" s="33"/>
      <c r="E874" s="68"/>
      <c r="G874" s="51"/>
      <c r="H874" s="176"/>
      <c r="I874" s="51"/>
      <c r="K874" s="51"/>
      <c r="L874" s="43"/>
    </row>
    <row r="875" spans="2:12" s="32" customFormat="1" x14ac:dyDescent="0.55000000000000004">
      <c r="B875" s="27"/>
      <c r="D875" s="33"/>
      <c r="E875" s="68"/>
      <c r="G875" s="51"/>
      <c r="H875" s="176"/>
      <c r="I875" s="51"/>
      <c r="K875" s="51"/>
      <c r="L875" s="43"/>
    </row>
    <row r="876" spans="2:12" s="32" customFormat="1" x14ac:dyDescent="0.55000000000000004">
      <c r="B876" s="27"/>
      <c r="D876" s="33"/>
      <c r="E876" s="68"/>
      <c r="G876" s="51"/>
      <c r="H876" s="176"/>
      <c r="I876" s="51"/>
      <c r="K876" s="51"/>
      <c r="L876" s="43"/>
    </row>
    <row r="877" spans="2:12" s="32" customFormat="1" x14ac:dyDescent="0.55000000000000004">
      <c r="B877" s="27"/>
      <c r="D877" s="33"/>
      <c r="E877" s="68"/>
      <c r="G877" s="51"/>
      <c r="H877" s="176"/>
      <c r="I877" s="51"/>
      <c r="K877" s="51"/>
      <c r="L877" s="43"/>
    </row>
    <row r="878" spans="2:12" s="32" customFormat="1" x14ac:dyDescent="0.55000000000000004">
      <c r="B878" s="27"/>
      <c r="D878" s="33"/>
      <c r="E878" s="68"/>
      <c r="G878" s="51"/>
      <c r="H878" s="176"/>
      <c r="I878" s="51"/>
      <c r="K878" s="51"/>
      <c r="L878" s="43"/>
    </row>
    <row r="879" spans="2:12" s="32" customFormat="1" x14ac:dyDescent="0.55000000000000004">
      <c r="B879" s="27"/>
      <c r="D879" s="33"/>
      <c r="E879" s="68"/>
      <c r="G879" s="51"/>
      <c r="H879" s="176"/>
      <c r="I879" s="51"/>
      <c r="K879" s="51"/>
      <c r="L879" s="43"/>
    </row>
    <row r="880" spans="2:12" s="32" customFormat="1" x14ac:dyDescent="0.55000000000000004">
      <c r="B880" s="27"/>
      <c r="D880" s="33"/>
      <c r="E880" s="68"/>
      <c r="G880" s="51"/>
      <c r="H880" s="176"/>
      <c r="I880" s="51"/>
      <c r="K880" s="51"/>
      <c r="L880" s="43"/>
    </row>
    <row r="881" spans="2:12" s="32" customFormat="1" x14ac:dyDescent="0.55000000000000004">
      <c r="B881" s="27"/>
      <c r="D881" s="33"/>
      <c r="E881" s="68"/>
      <c r="G881" s="51"/>
      <c r="H881" s="176"/>
      <c r="I881" s="51"/>
      <c r="K881" s="51"/>
      <c r="L881" s="43"/>
    </row>
    <row r="882" spans="2:12" s="32" customFormat="1" x14ac:dyDescent="0.55000000000000004">
      <c r="B882" s="27"/>
      <c r="D882" s="33"/>
      <c r="E882" s="68"/>
      <c r="G882" s="51"/>
      <c r="H882" s="176"/>
      <c r="I882" s="51"/>
      <c r="K882" s="51"/>
      <c r="L882" s="43"/>
    </row>
    <row r="883" spans="2:12" s="32" customFormat="1" x14ac:dyDescent="0.55000000000000004">
      <c r="B883" s="27"/>
      <c r="D883" s="33"/>
      <c r="E883" s="68"/>
      <c r="G883" s="51"/>
      <c r="H883" s="176"/>
      <c r="I883" s="51"/>
      <c r="K883" s="51"/>
      <c r="L883" s="43"/>
    </row>
    <row r="884" spans="2:12" s="32" customFormat="1" x14ac:dyDescent="0.55000000000000004">
      <c r="B884" s="27"/>
      <c r="D884" s="33"/>
      <c r="E884" s="68"/>
      <c r="G884" s="51"/>
      <c r="H884" s="176"/>
      <c r="I884" s="51"/>
      <c r="K884" s="51"/>
      <c r="L884" s="43"/>
    </row>
    <row r="885" spans="2:12" s="32" customFormat="1" x14ac:dyDescent="0.55000000000000004">
      <c r="B885" s="27"/>
      <c r="D885" s="33"/>
      <c r="E885" s="68"/>
      <c r="G885" s="51"/>
      <c r="H885" s="176"/>
      <c r="I885" s="51"/>
      <c r="K885" s="51"/>
      <c r="L885" s="43"/>
    </row>
    <row r="886" spans="2:12" s="32" customFormat="1" x14ac:dyDescent="0.55000000000000004">
      <c r="B886" s="27"/>
      <c r="D886" s="33"/>
      <c r="E886" s="68"/>
      <c r="G886" s="51"/>
      <c r="H886" s="176"/>
      <c r="I886" s="51"/>
      <c r="K886" s="51"/>
      <c r="L886" s="43"/>
    </row>
    <row r="887" spans="2:12" s="32" customFormat="1" x14ac:dyDescent="0.55000000000000004">
      <c r="B887" s="27"/>
      <c r="D887" s="33"/>
      <c r="E887" s="68"/>
      <c r="G887" s="51"/>
      <c r="H887" s="176"/>
      <c r="I887" s="51"/>
      <c r="K887" s="51"/>
      <c r="L887" s="43"/>
    </row>
    <row r="888" spans="2:12" s="32" customFormat="1" x14ac:dyDescent="0.55000000000000004">
      <c r="B888" s="27"/>
      <c r="D888" s="33"/>
      <c r="E888" s="68"/>
      <c r="G888" s="51"/>
      <c r="H888" s="176"/>
      <c r="I888" s="51"/>
      <c r="K888" s="51"/>
      <c r="L888" s="43"/>
    </row>
    <row r="889" spans="2:12" s="32" customFormat="1" x14ac:dyDescent="0.55000000000000004">
      <c r="B889" s="27"/>
      <c r="D889" s="33"/>
      <c r="E889" s="68"/>
      <c r="G889" s="51"/>
      <c r="H889" s="176"/>
      <c r="I889" s="51"/>
      <c r="K889" s="51"/>
      <c r="L889" s="43"/>
    </row>
    <row r="890" spans="2:12" s="32" customFormat="1" x14ac:dyDescent="0.55000000000000004">
      <c r="B890" s="27"/>
      <c r="D890" s="33"/>
      <c r="E890" s="68"/>
      <c r="G890" s="51"/>
      <c r="H890" s="176"/>
      <c r="I890" s="51"/>
      <c r="K890" s="51"/>
      <c r="L890" s="43"/>
    </row>
    <row r="891" spans="2:12" s="32" customFormat="1" x14ac:dyDescent="0.55000000000000004">
      <c r="B891" s="27"/>
      <c r="D891" s="33"/>
      <c r="E891" s="68"/>
      <c r="G891" s="51"/>
      <c r="H891" s="176"/>
      <c r="I891" s="51"/>
      <c r="K891" s="51"/>
      <c r="L891" s="43"/>
    </row>
    <row r="892" spans="2:12" s="32" customFormat="1" x14ac:dyDescent="0.55000000000000004">
      <c r="B892" s="27"/>
      <c r="D892" s="33"/>
      <c r="E892" s="68"/>
      <c r="G892" s="51"/>
      <c r="H892" s="176"/>
      <c r="I892" s="51"/>
      <c r="K892" s="51"/>
      <c r="L892" s="43"/>
    </row>
    <row r="893" spans="2:12" s="32" customFormat="1" x14ac:dyDescent="0.55000000000000004">
      <c r="B893" s="27"/>
      <c r="D893" s="33"/>
      <c r="E893" s="68"/>
      <c r="G893" s="51"/>
      <c r="H893" s="176"/>
      <c r="I893" s="51"/>
      <c r="K893" s="51"/>
      <c r="L893" s="43"/>
    </row>
    <row r="894" spans="2:12" s="32" customFormat="1" x14ac:dyDescent="0.55000000000000004">
      <c r="B894" s="27"/>
      <c r="D894" s="33"/>
      <c r="E894" s="68"/>
      <c r="G894" s="51"/>
      <c r="H894" s="176"/>
      <c r="I894" s="51"/>
      <c r="K894" s="51"/>
      <c r="L894" s="43"/>
    </row>
    <row r="895" spans="2:12" s="32" customFormat="1" x14ac:dyDescent="0.55000000000000004">
      <c r="B895" s="27"/>
      <c r="D895" s="33"/>
      <c r="E895" s="68"/>
      <c r="G895" s="51"/>
      <c r="H895" s="176"/>
      <c r="I895" s="51"/>
      <c r="K895" s="51"/>
      <c r="L895" s="43"/>
    </row>
    <row r="896" spans="2:12" s="32" customFormat="1" x14ac:dyDescent="0.55000000000000004">
      <c r="B896" s="27"/>
      <c r="D896" s="33"/>
      <c r="E896" s="68"/>
      <c r="G896" s="51"/>
      <c r="H896" s="176"/>
      <c r="I896" s="51"/>
      <c r="K896" s="51"/>
      <c r="L896" s="43"/>
    </row>
    <row r="897" spans="2:12" s="32" customFormat="1" x14ac:dyDescent="0.55000000000000004">
      <c r="B897" s="27"/>
      <c r="D897" s="33"/>
      <c r="E897" s="68"/>
      <c r="G897" s="51"/>
      <c r="H897" s="176"/>
      <c r="I897" s="51"/>
      <c r="K897" s="51"/>
      <c r="L897" s="43"/>
    </row>
    <row r="898" spans="2:12" s="32" customFormat="1" x14ac:dyDescent="0.55000000000000004">
      <c r="B898" s="27"/>
      <c r="D898" s="33"/>
      <c r="E898" s="68"/>
      <c r="G898" s="51"/>
      <c r="H898" s="176"/>
      <c r="I898" s="51"/>
      <c r="K898" s="51"/>
      <c r="L898" s="43"/>
    </row>
    <row r="899" spans="2:12" s="32" customFormat="1" x14ac:dyDescent="0.55000000000000004">
      <c r="B899" s="27"/>
      <c r="D899" s="33"/>
      <c r="E899" s="68"/>
      <c r="G899" s="51"/>
      <c r="H899" s="176"/>
      <c r="I899" s="51"/>
      <c r="K899" s="51"/>
      <c r="L899" s="43"/>
    </row>
    <row r="900" spans="2:12" s="32" customFormat="1" x14ac:dyDescent="0.55000000000000004">
      <c r="B900" s="27"/>
      <c r="D900" s="33"/>
      <c r="E900" s="68"/>
      <c r="G900" s="51"/>
      <c r="H900" s="176"/>
      <c r="I900" s="51"/>
      <c r="K900" s="51"/>
      <c r="L900" s="43"/>
    </row>
    <row r="901" spans="2:12" s="32" customFormat="1" x14ac:dyDescent="0.55000000000000004">
      <c r="B901" s="27"/>
      <c r="D901" s="33"/>
      <c r="E901" s="68"/>
      <c r="G901" s="51"/>
      <c r="H901" s="176"/>
      <c r="I901" s="51"/>
      <c r="K901" s="51"/>
      <c r="L901" s="43"/>
    </row>
    <row r="902" spans="2:12" s="32" customFormat="1" x14ac:dyDescent="0.55000000000000004">
      <c r="B902" s="27"/>
      <c r="D902" s="33"/>
      <c r="E902" s="68"/>
      <c r="G902" s="51"/>
      <c r="H902" s="176"/>
      <c r="I902" s="51"/>
      <c r="K902" s="51"/>
      <c r="L902" s="43"/>
    </row>
    <row r="903" spans="2:12" s="32" customFormat="1" x14ac:dyDescent="0.55000000000000004">
      <c r="B903" s="27"/>
      <c r="D903" s="33"/>
      <c r="E903" s="68"/>
      <c r="G903" s="51"/>
      <c r="H903" s="176"/>
      <c r="I903" s="51"/>
      <c r="K903" s="51"/>
      <c r="L903" s="43"/>
    </row>
    <row r="904" spans="2:12" s="32" customFormat="1" x14ac:dyDescent="0.55000000000000004">
      <c r="B904" s="27"/>
      <c r="D904" s="33"/>
      <c r="E904" s="68"/>
      <c r="G904" s="51"/>
      <c r="H904" s="176"/>
      <c r="I904" s="51"/>
      <c r="K904" s="51"/>
      <c r="L904" s="43"/>
    </row>
    <row r="905" spans="2:12" s="32" customFormat="1" x14ac:dyDescent="0.55000000000000004">
      <c r="B905" s="27"/>
      <c r="D905" s="33"/>
      <c r="E905" s="68"/>
      <c r="G905" s="51"/>
      <c r="H905" s="176"/>
      <c r="I905" s="51"/>
      <c r="K905" s="51"/>
      <c r="L905" s="43"/>
    </row>
    <row r="906" spans="2:12" s="32" customFormat="1" x14ac:dyDescent="0.55000000000000004">
      <c r="B906" s="27"/>
      <c r="D906" s="33"/>
      <c r="E906" s="68"/>
      <c r="G906" s="51"/>
      <c r="H906" s="176"/>
      <c r="I906" s="51"/>
      <c r="K906" s="51"/>
      <c r="L906" s="43"/>
    </row>
    <row r="907" spans="2:12" s="32" customFormat="1" x14ac:dyDescent="0.55000000000000004">
      <c r="B907" s="27"/>
      <c r="D907" s="33"/>
      <c r="E907" s="68"/>
      <c r="G907" s="51"/>
      <c r="H907" s="176"/>
      <c r="I907" s="51"/>
      <c r="K907" s="51"/>
      <c r="L907" s="43"/>
    </row>
    <row r="908" spans="2:12" s="32" customFormat="1" x14ac:dyDescent="0.55000000000000004">
      <c r="B908" s="27"/>
      <c r="D908" s="33"/>
      <c r="E908" s="68"/>
      <c r="G908" s="51"/>
      <c r="H908" s="176"/>
      <c r="I908" s="51"/>
      <c r="K908" s="51"/>
      <c r="L908" s="43"/>
    </row>
    <row r="909" spans="2:12" s="32" customFormat="1" x14ac:dyDescent="0.55000000000000004">
      <c r="B909" s="27"/>
      <c r="D909" s="33"/>
      <c r="E909" s="68"/>
      <c r="G909" s="51"/>
      <c r="H909" s="176"/>
      <c r="I909" s="51"/>
      <c r="K909" s="51"/>
      <c r="L909" s="43"/>
    </row>
    <row r="910" spans="2:12" s="32" customFormat="1" x14ac:dyDescent="0.55000000000000004">
      <c r="B910" s="27"/>
      <c r="D910" s="33"/>
      <c r="E910" s="68"/>
      <c r="G910" s="51"/>
      <c r="H910" s="176"/>
      <c r="I910" s="51"/>
      <c r="K910" s="51"/>
      <c r="L910" s="43"/>
    </row>
    <row r="911" spans="2:12" s="32" customFormat="1" x14ac:dyDescent="0.55000000000000004">
      <c r="B911" s="27"/>
      <c r="D911" s="33"/>
      <c r="E911" s="68"/>
      <c r="G911" s="51"/>
      <c r="H911" s="176"/>
      <c r="I911" s="51"/>
      <c r="K911" s="51"/>
      <c r="L911" s="43"/>
    </row>
    <row r="912" spans="2:12" s="32" customFormat="1" x14ac:dyDescent="0.55000000000000004">
      <c r="B912" s="27"/>
      <c r="D912" s="33"/>
      <c r="E912" s="68"/>
      <c r="G912" s="51"/>
      <c r="H912" s="176"/>
      <c r="I912" s="51"/>
      <c r="K912" s="51"/>
      <c r="L912" s="43"/>
    </row>
    <row r="913" spans="2:12" s="32" customFormat="1" x14ac:dyDescent="0.55000000000000004">
      <c r="B913" s="27"/>
      <c r="D913" s="33"/>
      <c r="E913" s="68"/>
      <c r="G913" s="51"/>
      <c r="H913" s="176"/>
      <c r="I913" s="51"/>
      <c r="K913" s="51"/>
      <c r="L913" s="43"/>
    </row>
    <row r="914" spans="2:12" s="32" customFormat="1" x14ac:dyDescent="0.55000000000000004">
      <c r="B914" s="27"/>
      <c r="D914" s="33"/>
      <c r="E914" s="68"/>
      <c r="G914" s="51"/>
      <c r="H914" s="176"/>
      <c r="I914" s="51"/>
      <c r="K914" s="51"/>
      <c r="L914" s="43"/>
    </row>
    <row r="915" spans="2:12" s="32" customFormat="1" x14ac:dyDescent="0.55000000000000004">
      <c r="B915" s="27"/>
      <c r="D915" s="33"/>
      <c r="E915" s="68"/>
      <c r="G915" s="51"/>
      <c r="H915" s="176"/>
      <c r="I915" s="51"/>
      <c r="K915" s="51"/>
      <c r="L915" s="43"/>
    </row>
    <row r="916" spans="2:12" s="32" customFormat="1" x14ac:dyDescent="0.55000000000000004">
      <c r="B916" s="27"/>
      <c r="D916" s="33"/>
      <c r="E916" s="68"/>
      <c r="G916" s="51"/>
      <c r="H916" s="176"/>
      <c r="I916" s="51"/>
      <c r="K916" s="51"/>
      <c r="L916" s="43"/>
    </row>
    <row r="917" spans="2:12" s="32" customFormat="1" x14ac:dyDescent="0.55000000000000004">
      <c r="B917" s="27"/>
      <c r="D917" s="33"/>
      <c r="E917" s="68"/>
      <c r="G917" s="51"/>
      <c r="H917" s="176"/>
      <c r="I917" s="51"/>
      <c r="K917" s="51"/>
      <c r="L917" s="43"/>
    </row>
    <row r="918" spans="2:12" s="32" customFormat="1" x14ac:dyDescent="0.55000000000000004">
      <c r="B918" s="27"/>
      <c r="D918" s="33"/>
      <c r="E918" s="68"/>
      <c r="G918" s="51"/>
      <c r="H918" s="176"/>
      <c r="I918" s="51"/>
      <c r="K918" s="51"/>
      <c r="L918" s="43"/>
    </row>
    <row r="919" spans="2:12" s="32" customFormat="1" x14ac:dyDescent="0.55000000000000004">
      <c r="B919" s="27"/>
      <c r="D919" s="33"/>
      <c r="E919" s="68"/>
      <c r="G919" s="51"/>
      <c r="H919" s="176"/>
      <c r="I919" s="51"/>
      <c r="K919" s="51"/>
      <c r="L919" s="43"/>
    </row>
    <row r="920" spans="2:12" s="32" customFormat="1" x14ac:dyDescent="0.55000000000000004">
      <c r="B920" s="27"/>
      <c r="D920" s="33"/>
      <c r="E920" s="68"/>
      <c r="G920" s="51"/>
      <c r="H920" s="176"/>
      <c r="I920" s="51"/>
      <c r="K920" s="51"/>
      <c r="L920" s="43"/>
    </row>
    <row r="921" spans="2:12" s="32" customFormat="1" x14ac:dyDescent="0.55000000000000004">
      <c r="B921" s="27"/>
      <c r="D921" s="33"/>
      <c r="E921" s="68"/>
      <c r="G921" s="51"/>
      <c r="H921" s="176"/>
      <c r="I921" s="51"/>
      <c r="K921" s="51"/>
      <c r="L921" s="43"/>
    </row>
    <row r="922" spans="2:12" s="32" customFormat="1" x14ac:dyDescent="0.55000000000000004">
      <c r="B922" s="27"/>
      <c r="D922" s="33"/>
      <c r="E922" s="68"/>
      <c r="G922" s="51"/>
      <c r="H922" s="176"/>
      <c r="I922" s="51"/>
      <c r="K922" s="51"/>
      <c r="L922" s="43"/>
    </row>
    <row r="923" spans="2:12" s="32" customFormat="1" x14ac:dyDescent="0.55000000000000004">
      <c r="B923" s="27"/>
      <c r="D923" s="33"/>
      <c r="E923" s="68"/>
      <c r="G923" s="51"/>
      <c r="H923" s="176"/>
      <c r="I923" s="51"/>
      <c r="K923" s="51"/>
      <c r="L923" s="43"/>
    </row>
    <row r="924" spans="2:12" s="32" customFormat="1" x14ac:dyDescent="0.55000000000000004">
      <c r="B924" s="27"/>
      <c r="D924" s="33"/>
      <c r="E924" s="68"/>
      <c r="G924" s="51"/>
      <c r="H924" s="176"/>
      <c r="I924" s="51"/>
      <c r="K924" s="51"/>
      <c r="L924" s="43"/>
    </row>
    <row r="925" spans="2:12" s="32" customFormat="1" x14ac:dyDescent="0.55000000000000004">
      <c r="B925" s="27"/>
      <c r="D925" s="33"/>
      <c r="E925" s="68"/>
      <c r="G925" s="51"/>
      <c r="H925" s="176"/>
      <c r="I925" s="51"/>
      <c r="K925" s="51"/>
      <c r="L925" s="43"/>
    </row>
    <row r="926" spans="2:12" s="32" customFormat="1" x14ac:dyDescent="0.55000000000000004">
      <c r="B926" s="27"/>
      <c r="D926" s="33"/>
      <c r="E926" s="68"/>
      <c r="G926" s="51"/>
      <c r="H926" s="176"/>
      <c r="I926" s="51"/>
      <c r="K926" s="51"/>
      <c r="L926" s="43"/>
    </row>
    <row r="927" spans="2:12" s="32" customFormat="1" x14ac:dyDescent="0.55000000000000004">
      <c r="B927" s="27"/>
      <c r="D927" s="33"/>
      <c r="E927" s="68"/>
      <c r="G927" s="51"/>
      <c r="H927" s="176"/>
      <c r="I927" s="51"/>
      <c r="K927" s="51"/>
      <c r="L927" s="43"/>
    </row>
    <row r="928" spans="2:12" s="32" customFormat="1" x14ac:dyDescent="0.55000000000000004">
      <c r="B928" s="27"/>
      <c r="D928" s="33"/>
      <c r="E928" s="68"/>
      <c r="G928" s="51"/>
      <c r="H928" s="176"/>
      <c r="I928" s="51"/>
      <c r="K928" s="51"/>
      <c r="L928" s="43"/>
    </row>
    <row r="929" spans="2:12" s="32" customFormat="1" x14ac:dyDescent="0.55000000000000004">
      <c r="B929" s="27"/>
      <c r="D929" s="33"/>
      <c r="E929" s="68"/>
      <c r="G929" s="51"/>
      <c r="H929" s="176"/>
      <c r="I929" s="51"/>
      <c r="K929" s="51"/>
      <c r="L929" s="43"/>
    </row>
    <row r="930" spans="2:12" s="32" customFormat="1" x14ac:dyDescent="0.55000000000000004">
      <c r="B930" s="27"/>
      <c r="D930" s="33"/>
      <c r="E930" s="68"/>
      <c r="G930" s="51"/>
      <c r="H930" s="176"/>
      <c r="I930" s="51"/>
      <c r="K930" s="51"/>
      <c r="L930" s="43"/>
    </row>
    <row r="931" spans="2:12" s="32" customFormat="1" x14ac:dyDescent="0.55000000000000004">
      <c r="B931" s="27"/>
      <c r="D931" s="33"/>
      <c r="E931" s="68"/>
      <c r="G931" s="51"/>
      <c r="H931" s="176"/>
      <c r="I931" s="51"/>
      <c r="K931" s="51"/>
      <c r="L931" s="43"/>
    </row>
    <row r="932" spans="2:12" s="32" customFormat="1" x14ac:dyDescent="0.55000000000000004">
      <c r="B932" s="27"/>
      <c r="D932" s="33"/>
      <c r="E932" s="68"/>
      <c r="G932" s="51"/>
      <c r="H932" s="176"/>
      <c r="I932" s="51"/>
      <c r="K932" s="51"/>
      <c r="L932" s="43"/>
    </row>
    <row r="933" spans="2:12" s="32" customFormat="1" x14ac:dyDescent="0.55000000000000004">
      <c r="B933" s="27"/>
      <c r="D933" s="33"/>
      <c r="E933" s="68"/>
      <c r="G933" s="51"/>
      <c r="H933" s="176"/>
      <c r="I933" s="51"/>
      <c r="K933" s="51"/>
      <c r="L933" s="43"/>
    </row>
    <row r="934" spans="2:12" s="32" customFormat="1" x14ac:dyDescent="0.55000000000000004">
      <c r="B934" s="27"/>
      <c r="D934" s="33"/>
      <c r="E934" s="68"/>
      <c r="G934" s="51"/>
      <c r="H934" s="176"/>
      <c r="I934" s="51"/>
      <c r="K934" s="51"/>
      <c r="L934" s="43"/>
    </row>
    <row r="935" spans="2:12" s="32" customFormat="1" x14ac:dyDescent="0.55000000000000004">
      <c r="B935" s="27"/>
      <c r="D935" s="33"/>
      <c r="E935" s="68"/>
      <c r="G935" s="51"/>
      <c r="H935" s="176"/>
      <c r="I935" s="51"/>
      <c r="K935" s="51"/>
      <c r="L935" s="43"/>
    </row>
    <row r="936" spans="2:12" s="32" customFormat="1" x14ac:dyDescent="0.55000000000000004">
      <c r="B936" s="27"/>
      <c r="D936" s="33"/>
      <c r="E936" s="68"/>
      <c r="G936" s="51"/>
      <c r="H936" s="176"/>
      <c r="I936" s="51"/>
      <c r="K936" s="51"/>
      <c r="L936" s="43"/>
    </row>
    <row r="937" spans="2:12" s="32" customFormat="1" x14ac:dyDescent="0.55000000000000004">
      <c r="B937" s="27"/>
      <c r="D937" s="33"/>
      <c r="E937" s="68"/>
      <c r="G937" s="51"/>
      <c r="H937" s="176"/>
      <c r="I937" s="51"/>
      <c r="K937" s="51"/>
      <c r="L937" s="43"/>
    </row>
    <row r="938" spans="2:12" s="32" customFormat="1" x14ac:dyDescent="0.55000000000000004">
      <c r="B938" s="27"/>
      <c r="D938" s="33"/>
      <c r="E938" s="68"/>
      <c r="G938" s="51"/>
      <c r="H938" s="176"/>
      <c r="I938" s="51"/>
      <c r="K938" s="51"/>
      <c r="L938" s="43"/>
    </row>
    <row r="939" spans="2:12" s="32" customFormat="1" x14ac:dyDescent="0.55000000000000004">
      <c r="B939" s="27"/>
      <c r="D939" s="33"/>
      <c r="E939" s="68"/>
      <c r="G939" s="51"/>
      <c r="H939" s="176"/>
      <c r="I939" s="51"/>
      <c r="K939" s="51"/>
      <c r="L939" s="43"/>
    </row>
    <row r="940" spans="2:12" s="32" customFormat="1" x14ac:dyDescent="0.55000000000000004">
      <c r="B940" s="27"/>
      <c r="D940" s="33"/>
      <c r="E940" s="68"/>
      <c r="G940" s="51"/>
      <c r="H940" s="176"/>
      <c r="I940" s="51"/>
      <c r="K940" s="51"/>
      <c r="L940" s="43"/>
    </row>
    <row r="941" spans="2:12" s="32" customFormat="1" x14ac:dyDescent="0.55000000000000004">
      <c r="B941" s="27"/>
      <c r="D941" s="33"/>
      <c r="E941" s="68"/>
      <c r="G941" s="51"/>
      <c r="H941" s="176"/>
      <c r="I941" s="51"/>
      <c r="K941" s="51"/>
      <c r="L941" s="43"/>
    </row>
    <row r="942" spans="2:12" s="32" customFormat="1" x14ac:dyDescent="0.55000000000000004">
      <c r="B942" s="27"/>
      <c r="D942" s="33"/>
      <c r="E942" s="68"/>
      <c r="G942" s="51"/>
      <c r="H942" s="176"/>
      <c r="I942" s="51"/>
      <c r="K942" s="51"/>
      <c r="L942" s="43"/>
    </row>
    <row r="943" spans="2:12" s="32" customFormat="1" x14ac:dyDescent="0.55000000000000004">
      <c r="B943" s="27"/>
      <c r="D943" s="33"/>
      <c r="E943" s="68"/>
      <c r="G943" s="51"/>
      <c r="H943" s="176"/>
      <c r="I943" s="51"/>
      <c r="K943" s="51"/>
      <c r="L943" s="43"/>
    </row>
    <row r="944" spans="2:12" s="32" customFormat="1" x14ac:dyDescent="0.55000000000000004">
      <c r="B944" s="27"/>
      <c r="D944" s="33"/>
      <c r="E944" s="68"/>
      <c r="G944" s="51"/>
      <c r="H944" s="176"/>
      <c r="I944" s="51"/>
      <c r="K944" s="51"/>
      <c r="L944" s="43"/>
    </row>
    <row r="945" spans="2:12" s="32" customFormat="1" x14ac:dyDescent="0.55000000000000004">
      <c r="B945" s="27"/>
      <c r="D945" s="33"/>
      <c r="E945" s="68"/>
      <c r="G945" s="51"/>
      <c r="H945" s="176"/>
      <c r="I945" s="51"/>
      <c r="K945" s="51"/>
      <c r="L945" s="43"/>
    </row>
    <row r="946" spans="2:12" s="32" customFormat="1" x14ac:dyDescent="0.55000000000000004">
      <c r="B946" s="27"/>
      <c r="D946" s="33"/>
      <c r="E946" s="68"/>
      <c r="G946" s="51"/>
      <c r="H946" s="176"/>
      <c r="I946" s="51"/>
      <c r="K946" s="51"/>
      <c r="L946" s="43"/>
    </row>
    <row r="947" spans="2:12" s="32" customFormat="1" x14ac:dyDescent="0.55000000000000004">
      <c r="B947" s="27"/>
      <c r="D947" s="33"/>
      <c r="E947" s="68"/>
      <c r="G947" s="51"/>
      <c r="H947" s="176"/>
      <c r="I947" s="51"/>
      <c r="K947" s="51"/>
      <c r="L947" s="43"/>
    </row>
    <row r="948" spans="2:12" s="32" customFormat="1" x14ac:dyDescent="0.55000000000000004">
      <c r="B948" s="27"/>
      <c r="D948" s="33"/>
      <c r="E948" s="68"/>
      <c r="G948" s="51"/>
      <c r="H948" s="176"/>
      <c r="I948" s="51"/>
      <c r="K948" s="51"/>
      <c r="L948" s="43"/>
    </row>
    <row r="949" spans="2:12" s="32" customFormat="1" x14ac:dyDescent="0.55000000000000004">
      <c r="B949" s="27"/>
      <c r="D949" s="33"/>
      <c r="E949" s="68"/>
      <c r="G949" s="51"/>
      <c r="H949" s="176"/>
      <c r="I949" s="51"/>
      <c r="K949" s="51"/>
      <c r="L949" s="43"/>
    </row>
    <row r="950" spans="2:12" s="32" customFormat="1" x14ac:dyDescent="0.55000000000000004">
      <c r="B950" s="27"/>
      <c r="D950" s="33"/>
      <c r="E950" s="68"/>
      <c r="G950" s="51"/>
      <c r="H950" s="176"/>
      <c r="I950" s="51"/>
      <c r="K950" s="51"/>
      <c r="L950" s="43"/>
    </row>
    <row r="951" spans="2:12" s="32" customFormat="1" x14ac:dyDescent="0.55000000000000004">
      <c r="B951" s="27"/>
      <c r="D951" s="33"/>
      <c r="E951" s="68"/>
      <c r="G951" s="51"/>
      <c r="H951" s="176"/>
      <c r="I951" s="51"/>
      <c r="K951" s="51"/>
      <c r="L951" s="43"/>
    </row>
    <row r="952" spans="2:12" s="32" customFormat="1" x14ac:dyDescent="0.55000000000000004">
      <c r="B952" s="27"/>
      <c r="D952" s="33"/>
      <c r="E952" s="68"/>
      <c r="G952" s="51"/>
      <c r="H952" s="176"/>
      <c r="I952" s="51"/>
      <c r="K952" s="51"/>
      <c r="L952" s="43"/>
    </row>
    <row r="953" spans="2:12" s="32" customFormat="1" x14ac:dyDescent="0.55000000000000004">
      <c r="B953" s="27"/>
      <c r="D953" s="33"/>
      <c r="E953" s="68"/>
      <c r="G953" s="51"/>
      <c r="H953" s="176"/>
      <c r="I953" s="51"/>
      <c r="K953" s="51"/>
      <c r="L953" s="43"/>
    </row>
    <row r="954" spans="2:12" s="32" customFormat="1" x14ac:dyDescent="0.55000000000000004">
      <c r="B954" s="27"/>
      <c r="D954" s="33"/>
      <c r="E954" s="68"/>
      <c r="G954" s="51"/>
      <c r="H954" s="176"/>
      <c r="I954" s="51"/>
      <c r="K954" s="51"/>
      <c r="L954" s="43"/>
    </row>
    <row r="955" spans="2:12" s="32" customFormat="1" x14ac:dyDescent="0.55000000000000004">
      <c r="B955" s="27"/>
      <c r="D955" s="33"/>
      <c r="E955" s="68"/>
      <c r="G955" s="51"/>
      <c r="H955" s="176"/>
      <c r="I955" s="51"/>
      <c r="K955" s="51"/>
      <c r="L955" s="43"/>
    </row>
    <row r="956" spans="2:12" s="32" customFormat="1" x14ac:dyDescent="0.55000000000000004">
      <c r="B956" s="27"/>
      <c r="D956" s="33"/>
      <c r="E956" s="68"/>
      <c r="G956" s="51"/>
      <c r="H956" s="176"/>
      <c r="I956" s="51"/>
      <c r="K956" s="51"/>
      <c r="L956" s="43"/>
    </row>
    <row r="957" spans="2:12" s="32" customFormat="1" x14ac:dyDescent="0.55000000000000004">
      <c r="B957" s="27"/>
      <c r="D957" s="33"/>
      <c r="E957" s="68"/>
      <c r="G957" s="51"/>
      <c r="H957" s="176"/>
      <c r="I957" s="51"/>
      <c r="K957" s="51"/>
      <c r="L957" s="43"/>
    </row>
    <row r="958" spans="2:12" s="32" customFormat="1" x14ac:dyDescent="0.55000000000000004">
      <c r="B958" s="27"/>
      <c r="D958" s="33"/>
      <c r="E958" s="68"/>
      <c r="G958" s="51"/>
      <c r="H958" s="176"/>
      <c r="I958" s="51"/>
      <c r="K958" s="51"/>
      <c r="L958" s="43"/>
    </row>
    <row r="959" spans="2:12" s="32" customFormat="1" x14ac:dyDescent="0.55000000000000004">
      <c r="B959" s="27"/>
      <c r="D959" s="33"/>
      <c r="E959" s="68"/>
      <c r="G959" s="51"/>
      <c r="H959" s="176"/>
      <c r="I959" s="51"/>
      <c r="K959" s="51"/>
      <c r="L959" s="43"/>
    </row>
    <row r="960" spans="2:12" s="32" customFormat="1" x14ac:dyDescent="0.55000000000000004">
      <c r="B960" s="27"/>
      <c r="D960" s="33"/>
      <c r="E960" s="68"/>
      <c r="G960" s="51"/>
      <c r="H960" s="176"/>
      <c r="I960" s="51"/>
      <c r="K960" s="51"/>
      <c r="L960" s="43"/>
    </row>
    <row r="961" spans="2:12" s="32" customFormat="1" x14ac:dyDescent="0.55000000000000004">
      <c r="B961" s="27"/>
      <c r="D961" s="33"/>
      <c r="E961" s="68"/>
      <c r="G961" s="51"/>
      <c r="H961" s="176"/>
      <c r="I961" s="51"/>
      <c r="K961" s="51"/>
      <c r="L961" s="43"/>
    </row>
    <row r="962" spans="2:12" s="32" customFormat="1" x14ac:dyDescent="0.55000000000000004">
      <c r="B962" s="27"/>
      <c r="D962" s="33"/>
      <c r="E962" s="68"/>
      <c r="G962" s="51"/>
      <c r="H962" s="176"/>
      <c r="I962" s="51"/>
      <c r="K962" s="51"/>
      <c r="L962" s="43"/>
    </row>
    <row r="963" spans="2:12" s="32" customFormat="1" x14ac:dyDescent="0.55000000000000004">
      <c r="B963" s="27"/>
      <c r="D963" s="33"/>
      <c r="E963" s="68"/>
      <c r="G963" s="51"/>
      <c r="H963" s="176"/>
      <c r="I963" s="51"/>
      <c r="K963" s="51"/>
      <c r="L963" s="43"/>
    </row>
    <row r="964" spans="2:12" s="32" customFormat="1" x14ac:dyDescent="0.55000000000000004">
      <c r="B964" s="27"/>
      <c r="D964" s="33"/>
      <c r="E964" s="68"/>
      <c r="G964" s="51"/>
      <c r="H964" s="176"/>
      <c r="I964" s="51"/>
      <c r="K964" s="51"/>
      <c r="L964" s="43"/>
    </row>
    <row r="965" spans="2:12" s="32" customFormat="1" x14ac:dyDescent="0.55000000000000004">
      <c r="B965" s="27"/>
      <c r="D965" s="33"/>
      <c r="E965" s="68"/>
      <c r="G965" s="51"/>
      <c r="H965" s="176"/>
      <c r="I965" s="51"/>
      <c r="K965" s="51"/>
      <c r="L965" s="43"/>
    </row>
    <row r="966" spans="2:12" s="32" customFormat="1" x14ac:dyDescent="0.55000000000000004">
      <c r="B966" s="27"/>
      <c r="D966" s="33"/>
      <c r="E966" s="68"/>
      <c r="G966" s="51"/>
      <c r="H966" s="176"/>
      <c r="I966" s="51"/>
      <c r="K966" s="51"/>
      <c r="L966" s="43"/>
    </row>
    <row r="967" spans="2:12" s="32" customFormat="1" x14ac:dyDescent="0.55000000000000004">
      <c r="B967" s="27"/>
      <c r="D967" s="33"/>
      <c r="E967" s="68"/>
      <c r="G967" s="51"/>
      <c r="H967" s="176"/>
      <c r="I967" s="51"/>
      <c r="K967" s="51"/>
      <c r="L967" s="43"/>
    </row>
    <row r="968" spans="2:12" s="32" customFormat="1" x14ac:dyDescent="0.55000000000000004">
      <c r="B968" s="27"/>
      <c r="D968" s="33"/>
      <c r="E968" s="68"/>
      <c r="G968" s="51"/>
      <c r="H968" s="176"/>
      <c r="I968" s="51"/>
      <c r="K968" s="51"/>
      <c r="L968" s="43"/>
    </row>
    <row r="969" spans="2:12" s="32" customFormat="1" x14ac:dyDescent="0.55000000000000004">
      <c r="B969" s="27"/>
      <c r="D969" s="33"/>
      <c r="E969" s="68"/>
      <c r="G969" s="51"/>
      <c r="H969" s="176"/>
      <c r="I969" s="51"/>
      <c r="K969" s="51"/>
      <c r="L969" s="43"/>
    </row>
    <row r="970" spans="2:12" s="32" customFormat="1" x14ac:dyDescent="0.55000000000000004">
      <c r="B970" s="27"/>
      <c r="D970" s="33"/>
      <c r="E970" s="68"/>
      <c r="G970" s="51"/>
      <c r="H970" s="176"/>
      <c r="I970" s="51"/>
      <c r="K970" s="51"/>
      <c r="L970" s="43"/>
    </row>
    <row r="971" spans="2:12" s="32" customFormat="1" x14ac:dyDescent="0.55000000000000004">
      <c r="B971" s="27"/>
      <c r="D971" s="33"/>
      <c r="E971" s="68"/>
      <c r="G971" s="51"/>
      <c r="H971" s="176"/>
      <c r="I971" s="51"/>
      <c r="K971" s="51"/>
      <c r="L971" s="43"/>
    </row>
    <row r="972" spans="2:12" s="32" customFormat="1" x14ac:dyDescent="0.55000000000000004">
      <c r="B972" s="27"/>
      <c r="D972" s="33"/>
      <c r="E972" s="68"/>
      <c r="G972" s="51"/>
      <c r="H972" s="176"/>
      <c r="I972" s="51"/>
      <c r="K972" s="51"/>
      <c r="L972" s="43"/>
    </row>
    <row r="973" spans="2:12" s="32" customFormat="1" x14ac:dyDescent="0.55000000000000004">
      <c r="B973" s="27"/>
      <c r="D973" s="33"/>
      <c r="E973" s="68"/>
      <c r="G973" s="51"/>
      <c r="H973" s="176"/>
      <c r="I973" s="51"/>
      <c r="K973" s="51"/>
      <c r="L973" s="43"/>
    </row>
    <row r="974" spans="2:12" s="32" customFormat="1" x14ac:dyDescent="0.55000000000000004">
      <c r="B974" s="27"/>
      <c r="D974" s="33"/>
      <c r="E974" s="68"/>
      <c r="G974" s="51"/>
      <c r="H974" s="176"/>
      <c r="I974" s="51"/>
      <c r="K974" s="51"/>
      <c r="L974" s="43"/>
    </row>
    <row r="975" spans="2:12" s="32" customFormat="1" x14ac:dyDescent="0.55000000000000004">
      <c r="B975" s="27"/>
      <c r="D975" s="33"/>
      <c r="E975" s="68"/>
      <c r="G975" s="51"/>
      <c r="H975" s="176"/>
      <c r="I975" s="51"/>
      <c r="K975" s="51"/>
      <c r="L975" s="43"/>
    </row>
    <row r="976" spans="2:12" s="32" customFormat="1" x14ac:dyDescent="0.55000000000000004">
      <c r="B976" s="27"/>
      <c r="D976" s="33"/>
      <c r="E976" s="68"/>
      <c r="G976" s="51"/>
      <c r="H976" s="176"/>
      <c r="I976" s="51"/>
      <c r="K976" s="51"/>
      <c r="L976" s="43"/>
    </row>
    <row r="977" spans="2:12" s="32" customFormat="1" x14ac:dyDescent="0.55000000000000004">
      <c r="B977" s="27"/>
      <c r="D977" s="33"/>
      <c r="E977" s="68"/>
      <c r="G977" s="51"/>
      <c r="H977" s="176"/>
      <c r="I977" s="51"/>
      <c r="K977" s="51"/>
      <c r="L977" s="43"/>
    </row>
    <row r="978" spans="2:12" s="32" customFormat="1" x14ac:dyDescent="0.55000000000000004">
      <c r="B978" s="27"/>
      <c r="D978" s="33"/>
      <c r="E978" s="68"/>
      <c r="G978" s="51"/>
      <c r="H978" s="176"/>
      <c r="I978" s="51"/>
      <c r="K978" s="51"/>
      <c r="L978" s="43"/>
    </row>
    <row r="979" spans="2:12" s="32" customFormat="1" x14ac:dyDescent="0.55000000000000004">
      <c r="B979" s="27"/>
      <c r="D979" s="33"/>
      <c r="E979" s="68"/>
      <c r="G979" s="51"/>
      <c r="H979" s="176"/>
      <c r="I979" s="51"/>
      <c r="K979" s="51"/>
      <c r="L979" s="43"/>
    </row>
    <row r="980" spans="2:12" s="32" customFormat="1" x14ac:dyDescent="0.55000000000000004">
      <c r="B980" s="27"/>
      <c r="D980" s="33"/>
      <c r="E980" s="68"/>
      <c r="G980" s="51"/>
      <c r="H980" s="176"/>
      <c r="I980" s="51"/>
      <c r="K980" s="51"/>
      <c r="L980" s="43"/>
    </row>
    <row r="981" spans="2:12" s="32" customFormat="1" x14ac:dyDescent="0.55000000000000004">
      <c r="B981" s="27"/>
      <c r="D981" s="33"/>
      <c r="E981" s="68"/>
      <c r="G981" s="51"/>
      <c r="H981" s="176"/>
      <c r="I981" s="51"/>
      <c r="K981" s="51"/>
      <c r="L981" s="43"/>
    </row>
    <row r="982" spans="2:12" s="32" customFormat="1" x14ac:dyDescent="0.55000000000000004">
      <c r="B982" s="27"/>
      <c r="D982" s="33"/>
      <c r="E982" s="68"/>
      <c r="G982" s="51"/>
      <c r="H982" s="176"/>
      <c r="I982" s="51"/>
      <c r="K982" s="51"/>
      <c r="L982" s="43"/>
    </row>
    <row r="983" spans="2:12" s="32" customFormat="1" x14ac:dyDescent="0.55000000000000004">
      <c r="B983" s="27"/>
      <c r="D983" s="33"/>
      <c r="E983" s="68"/>
      <c r="G983" s="51"/>
      <c r="H983" s="176"/>
      <c r="I983" s="51"/>
      <c r="K983" s="51"/>
      <c r="L983" s="43"/>
    </row>
    <row r="984" spans="2:12" s="32" customFormat="1" x14ac:dyDescent="0.55000000000000004">
      <c r="B984" s="27"/>
      <c r="D984" s="33"/>
      <c r="E984" s="68"/>
      <c r="G984" s="51"/>
      <c r="H984" s="176"/>
      <c r="I984" s="51"/>
      <c r="K984" s="51"/>
      <c r="L984" s="43"/>
    </row>
    <row r="985" spans="2:12" s="32" customFormat="1" x14ac:dyDescent="0.55000000000000004">
      <c r="B985" s="27"/>
      <c r="D985" s="33"/>
      <c r="E985" s="68"/>
      <c r="G985" s="51"/>
      <c r="H985" s="176"/>
      <c r="I985" s="51"/>
      <c r="K985" s="51"/>
      <c r="L985" s="43"/>
    </row>
    <row r="986" spans="2:12" s="32" customFormat="1" x14ac:dyDescent="0.55000000000000004">
      <c r="B986" s="27"/>
      <c r="D986" s="33"/>
      <c r="E986" s="68"/>
      <c r="G986" s="51"/>
      <c r="H986" s="176"/>
      <c r="I986" s="51"/>
      <c r="K986" s="51"/>
      <c r="L986" s="43"/>
    </row>
    <row r="987" spans="2:12" s="32" customFormat="1" x14ac:dyDescent="0.55000000000000004">
      <c r="B987" s="27"/>
      <c r="D987" s="33"/>
      <c r="E987" s="68"/>
      <c r="G987" s="51"/>
      <c r="H987" s="176"/>
      <c r="I987" s="51"/>
      <c r="K987" s="51"/>
      <c r="L987" s="43"/>
    </row>
    <row r="988" spans="2:12" s="32" customFormat="1" x14ac:dyDescent="0.55000000000000004">
      <c r="B988" s="27"/>
      <c r="D988" s="33"/>
      <c r="E988" s="68"/>
      <c r="G988" s="51"/>
      <c r="H988" s="176"/>
      <c r="I988" s="51"/>
      <c r="K988" s="51"/>
      <c r="L988" s="43"/>
    </row>
    <row r="989" spans="2:12" s="32" customFormat="1" x14ac:dyDescent="0.55000000000000004">
      <c r="B989" s="27"/>
      <c r="D989" s="33"/>
      <c r="E989" s="68"/>
      <c r="G989" s="51"/>
      <c r="H989" s="176"/>
      <c r="I989" s="51"/>
      <c r="K989" s="51"/>
      <c r="L989" s="43"/>
    </row>
    <row r="990" spans="2:12" s="32" customFormat="1" x14ac:dyDescent="0.55000000000000004">
      <c r="B990" s="27"/>
      <c r="D990" s="33"/>
      <c r="E990" s="68"/>
      <c r="G990" s="51"/>
      <c r="H990" s="176"/>
      <c r="I990" s="51"/>
      <c r="K990" s="51"/>
      <c r="L990" s="43"/>
    </row>
    <row r="991" spans="2:12" s="32" customFormat="1" x14ac:dyDescent="0.55000000000000004">
      <c r="B991" s="27"/>
      <c r="D991" s="33"/>
      <c r="E991" s="68"/>
      <c r="G991" s="51"/>
      <c r="H991" s="176"/>
      <c r="I991" s="51"/>
      <c r="K991" s="51"/>
      <c r="L991" s="43"/>
    </row>
    <row r="992" spans="2:12" s="32" customFormat="1" x14ac:dyDescent="0.55000000000000004">
      <c r="B992" s="27"/>
      <c r="D992" s="33"/>
      <c r="E992" s="68"/>
      <c r="G992" s="51"/>
      <c r="H992" s="176"/>
      <c r="I992" s="51"/>
      <c r="K992" s="51"/>
      <c r="L992" s="43"/>
    </row>
    <row r="993" spans="2:12" s="32" customFormat="1" x14ac:dyDescent="0.55000000000000004">
      <c r="B993" s="27"/>
      <c r="D993" s="33"/>
      <c r="E993" s="68"/>
      <c r="G993" s="51"/>
      <c r="H993" s="176"/>
      <c r="I993" s="51"/>
      <c r="K993" s="51"/>
      <c r="L993" s="43"/>
    </row>
    <row r="994" spans="2:12" s="32" customFormat="1" x14ac:dyDescent="0.55000000000000004">
      <c r="B994" s="27"/>
      <c r="D994" s="33"/>
      <c r="E994" s="68"/>
      <c r="G994" s="51"/>
      <c r="H994" s="176"/>
      <c r="I994" s="51"/>
      <c r="K994" s="51"/>
      <c r="L994" s="43"/>
    </row>
    <row r="995" spans="2:12" s="32" customFormat="1" x14ac:dyDescent="0.55000000000000004">
      <c r="B995" s="27"/>
      <c r="D995" s="33"/>
      <c r="E995" s="68"/>
      <c r="G995" s="51"/>
      <c r="H995" s="176"/>
      <c r="I995" s="51"/>
      <c r="K995" s="51"/>
      <c r="L995" s="43"/>
    </row>
    <row r="996" spans="2:12" s="32" customFormat="1" x14ac:dyDescent="0.55000000000000004">
      <c r="B996" s="27"/>
      <c r="D996" s="33"/>
      <c r="E996" s="68"/>
      <c r="G996" s="51"/>
      <c r="H996" s="176"/>
      <c r="I996" s="51"/>
      <c r="K996" s="51"/>
      <c r="L996" s="43"/>
    </row>
    <row r="997" spans="2:12" s="32" customFormat="1" x14ac:dyDescent="0.55000000000000004">
      <c r="B997" s="27"/>
      <c r="D997" s="33"/>
      <c r="E997" s="68"/>
      <c r="G997" s="51"/>
      <c r="H997" s="176"/>
      <c r="I997" s="51"/>
      <c r="K997" s="51"/>
      <c r="L997" s="43"/>
    </row>
    <row r="998" spans="2:12" s="32" customFormat="1" x14ac:dyDescent="0.55000000000000004">
      <c r="B998" s="27"/>
      <c r="D998" s="33"/>
      <c r="E998" s="68"/>
      <c r="G998" s="51"/>
      <c r="H998" s="176"/>
      <c r="I998" s="51"/>
      <c r="K998" s="51"/>
      <c r="L998" s="43"/>
    </row>
    <row r="999" spans="2:12" s="32" customFormat="1" x14ac:dyDescent="0.55000000000000004">
      <c r="B999" s="27"/>
      <c r="D999" s="33"/>
      <c r="E999" s="68"/>
      <c r="G999" s="51"/>
      <c r="H999" s="176"/>
      <c r="I999" s="51"/>
      <c r="K999" s="51"/>
      <c r="L999" s="43"/>
    </row>
    <row r="1000" spans="2:12" s="32" customFormat="1" x14ac:dyDescent="0.55000000000000004">
      <c r="B1000" s="27"/>
      <c r="D1000" s="33"/>
      <c r="E1000" s="68"/>
      <c r="G1000" s="51"/>
      <c r="H1000" s="176"/>
      <c r="I1000" s="51"/>
      <c r="K1000" s="51"/>
      <c r="L1000" s="43"/>
    </row>
    <row r="1001" spans="2:12" s="32" customFormat="1" x14ac:dyDescent="0.55000000000000004">
      <c r="B1001" s="27"/>
      <c r="D1001" s="33"/>
      <c r="E1001" s="68"/>
      <c r="G1001" s="51"/>
      <c r="H1001" s="176"/>
      <c r="I1001" s="51"/>
      <c r="K1001" s="51"/>
      <c r="L1001" s="43"/>
    </row>
    <row r="1002" spans="2:12" s="32" customFormat="1" x14ac:dyDescent="0.55000000000000004">
      <c r="B1002" s="27"/>
      <c r="D1002" s="33"/>
      <c r="E1002" s="68"/>
      <c r="G1002" s="51"/>
      <c r="H1002" s="176"/>
      <c r="I1002" s="51"/>
      <c r="K1002" s="51"/>
      <c r="L1002" s="43"/>
    </row>
    <row r="1003" spans="2:12" s="32" customFormat="1" x14ac:dyDescent="0.55000000000000004">
      <c r="B1003" s="27"/>
      <c r="D1003" s="33"/>
      <c r="E1003" s="68"/>
      <c r="G1003" s="51"/>
      <c r="H1003" s="176"/>
      <c r="I1003" s="51"/>
      <c r="K1003" s="51"/>
      <c r="L1003" s="43"/>
    </row>
    <row r="1004" spans="2:12" s="32" customFormat="1" x14ac:dyDescent="0.55000000000000004">
      <c r="B1004" s="27"/>
      <c r="D1004" s="33"/>
      <c r="E1004" s="68"/>
      <c r="G1004" s="51"/>
      <c r="H1004" s="176"/>
      <c r="I1004" s="51"/>
      <c r="K1004" s="51"/>
      <c r="L1004" s="43"/>
    </row>
    <row r="1005" spans="2:12" s="32" customFormat="1" x14ac:dyDescent="0.55000000000000004">
      <c r="B1005" s="27"/>
      <c r="D1005" s="33"/>
      <c r="E1005" s="68"/>
      <c r="G1005" s="51"/>
      <c r="H1005" s="176"/>
      <c r="I1005" s="51"/>
      <c r="K1005" s="51"/>
      <c r="L1005" s="43"/>
    </row>
    <row r="1006" spans="2:12" s="32" customFormat="1" x14ac:dyDescent="0.55000000000000004">
      <c r="B1006" s="27"/>
      <c r="D1006" s="33"/>
      <c r="E1006" s="68"/>
      <c r="G1006" s="51"/>
      <c r="H1006" s="176"/>
      <c r="I1006" s="51"/>
      <c r="K1006" s="51"/>
      <c r="L1006" s="43"/>
    </row>
    <row r="1007" spans="2:12" s="32" customFormat="1" x14ac:dyDescent="0.55000000000000004">
      <c r="B1007" s="27"/>
      <c r="D1007" s="33"/>
      <c r="E1007" s="68"/>
      <c r="G1007" s="51"/>
      <c r="H1007" s="176"/>
      <c r="I1007" s="51"/>
      <c r="K1007" s="51"/>
      <c r="L1007" s="43"/>
    </row>
    <row r="1008" spans="2:12" s="32" customFormat="1" x14ac:dyDescent="0.55000000000000004">
      <c r="B1008" s="27"/>
      <c r="D1008" s="33"/>
      <c r="E1008" s="68"/>
      <c r="G1008" s="51"/>
      <c r="H1008" s="176"/>
      <c r="I1008" s="51"/>
      <c r="K1008" s="51"/>
      <c r="L1008" s="43"/>
    </row>
    <row r="1009" spans="2:12" s="32" customFormat="1" x14ac:dyDescent="0.55000000000000004">
      <c r="B1009" s="27"/>
      <c r="D1009" s="33"/>
      <c r="E1009" s="68"/>
      <c r="G1009" s="51"/>
      <c r="H1009" s="176"/>
      <c r="I1009" s="51"/>
      <c r="K1009" s="51"/>
      <c r="L1009" s="43"/>
    </row>
    <row r="1010" spans="2:12" s="32" customFormat="1" x14ac:dyDescent="0.55000000000000004">
      <c r="B1010" s="27"/>
      <c r="D1010" s="33"/>
      <c r="E1010" s="68"/>
      <c r="G1010" s="51"/>
      <c r="H1010" s="176"/>
      <c r="I1010" s="51"/>
      <c r="K1010" s="51"/>
      <c r="L1010" s="43"/>
    </row>
    <row r="1011" spans="2:12" s="32" customFormat="1" x14ac:dyDescent="0.55000000000000004">
      <c r="B1011" s="27"/>
      <c r="D1011" s="33"/>
      <c r="E1011" s="68"/>
      <c r="G1011" s="51"/>
      <c r="H1011" s="176"/>
      <c r="I1011" s="51"/>
      <c r="K1011" s="51"/>
      <c r="L1011" s="43"/>
    </row>
    <row r="1012" spans="2:12" s="32" customFormat="1" x14ac:dyDescent="0.55000000000000004">
      <c r="B1012" s="27"/>
      <c r="D1012" s="33"/>
      <c r="E1012" s="68"/>
      <c r="G1012" s="51"/>
      <c r="H1012" s="176"/>
      <c r="I1012" s="51"/>
      <c r="K1012" s="51"/>
      <c r="L1012" s="43"/>
    </row>
    <row r="1013" spans="2:12" s="32" customFormat="1" x14ac:dyDescent="0.55000000000000004">
      <c r="B1013" s="27"/>
      <c r="D1013" s="33"/>
      <c r="E1013" s="68"/>
      <c r="G1013" s="51"/>
      <c r="H1013" s="176"/>
      <c r="I1013" s="51"/>
      <c r="K1013" s="51"/>
      <c r="L1013" s="43"/>
    </row>
    <row r="1014" spans="2:12" s="32" customFormat="1" x14ac:dyDescent="0.55000000000000004">
      <c r="B1014" s="27"/>
      <c r="D1014" s="33"/>
      <c r="E1014" s="68"/>
      <c r="G1014" s="51"/>
      <c r="H1014" s="176"/>
      <c r="I1014" s="51"/>
      <c r="K1014" s="51"/>
      <c r="L1014" s="43"/>
    </row>
    <row r="1015" spans="2:12" s="32" customFormat="1" x14ac:dyDescent="0.55000000000000004">
      <c r="B1015" s="27"/>
      <c r="D1015" s="33"/>
      <c r="E1015" s="68"/>
      <c r="G1015" s="51"/>
      <c r="H1015" s="176"/>
      <c r="I1015" s="51"/>
      <c r="K1015" s="51"/>
      <c r="L1015" s="43"/>
    </row>
    <row r="1016" spans="2:12" s="32" customFormat="1" x14ac:dyDescent="0.55000000000000004">
      <c r="B1016" s="27"/>
      <c r="D1016" s="33"/>
      <c r="E1016" s="68"/>
      <c r="G1016" s="51"/>
      <c r="H1016" s="176"/>
      <c r="I1016" s="51"/>
      <c r="K1016" s="51"/>
      <c r="L1016" s="43"/>
    </row>
    <row r="1017" spans="2:12" s="32" customFormat="1" x14ac:dyDescent="0.55000000000000004">
      <c r="B1017" s="27"/>
      <c r="D1017" s="33"/>
      <c r="E1017" s="68"/>
      <c r="G1017" s="51"/>
      <c r="H1017" s="176"/>
      <c r="I1017" s="51"/>
      <c r="K1017" s="51"/>
      <c r="L1017" s="43"/>
    </row>
    <row r="1018" spans="2:12" s="32" customFormat="1" x14ac:dyDescent="0.55000000000000004">
      <c r="B1018" s="27"/>
      <c r="D1018" s="33"/>
      <c r="E1018" s="68"/>
      <c r="G1018" s="51"/>
      <c r="H1018" s="176"/>
      <c r="I1018" s="51"/>
      <c r="K1018" s="51"/>
      <c r="L1018" s="43"/>
    </row>
    <row r="1019" spans="2:12" s="32" customFormat="1" x14ac:dyDescent="0.55000000000000004">
      <c r="B1019" s="27"/>
      <c r="D1019" s="33"/>
      <c r="E1019" s="68"/>
      <c r="G1019" s="51"/>
      <c r="H1019" s="176"/>
      <c r="I1019" s="51"/>
      <c r="K1019" s="51"/>
      <c r="L1019" s="43"/>
    </row>
    <row r="1020" spans="2:12" s="32" customFormat="1" x14ac:dyDescent="0.55000000000000004">
      <c r="B1020" s="27"/>
      <c r="D1020" s="33"/>
      <c r="E1020" s="68"/>
      <c r="G1020" s="51"/>
      <c r="H1020" s="176"/>
      <c r="I1020" s="51"/>
      <c r="K1020" s="51"/>
      <c r="L1020" s="43"/>
    </row>
    <row r="1021" spans="2:12" s="32" customFormat="1" x14ac:dyDescent="0.55000000000000004">
      <c r="B1021" s="27"/>
      <c r="D1021" s="33"/>
      <c r="E1021" s="68"/>
      <c r="G1021" s="51"/>
      <c r="H1021" s="176"/>
      <c r="I1021" s="51"/>
      <c r="K1021" s="51"/>
      <c r="L1021" s="43"/>
    </row>
    <row r="1022" spans="2:12" s="32" customFormat="1" x14ac:dyDescent="0.55000000000000004">
      <c r="B1022" s="27"/>
      <c r="D1022" s="33"/>
      <c r="E1022" s="68"/>
      <c r="G1022" s="51"/>
      <c r="H1022" s="176"/>
      <c r="I1022" s="51"/>
      <c r="K1022" s="51"/>
      <c r="L1022" s="43"/>
    </row>
    <row r="1023" spans="2:12" s="32" customFormat="1" x14ac:dyDescent="0.55000000000000004">
      <c r="B1023" s="27"/>
      <c r="D1023" s="33"/>
      <c r="E1023" s="68"/>
      <c r="G1023" s="51"/>
      <c r="H1023" s="176"/>
      <c r="I1023" s="51"/>
      <c r="K1023" s="51"/>
      <c r="L1023" s="43"/>
    </row>
    <row r="1024" spans="2:12" s="32" customFormat="1" x14ac:dyDescent="0.55000000000000004">
      <c r="B1024" s="27"/>
      <c r="D1024" s="33"/>
      <c r="E1024" s="68"/>
      <c r="G1024" s="51"/>
      <c r="H1024" s="176"/>
      <c r="I1024" s="51"/>
      <c r="K1024" s="51"/>
      <c r="L1024" s="43"/>
    </row>
    <row r="1025" spans="2:12" s="32" customFormat="1" x14ac:dyDescent="0.55000000000000004">
      <c r="B1025" s="27"/>
      <c r="D1025" s="33"/>
      <c r="E1025" s="68"/>
      <c r="G1025" s="51"/>
      <c r="H1025" s="176"/>
      <c r="I1025" s="51"/>
      <c r="K1025" s="51"/>
      <c r="L1025" s="43"/>
    </row>
    <row r="1026" spans="2:12" s="32" customFormat="1" x14ac:dyDescent="0.55000000000000004">
      <c r="B1026" s="27"/>
      <c r="D1026" s="33"/>
      <c r="E1026" s="68"/>
      <c r="G1026" s="51"/>
      <c r="H1026" s="176"/>
      <c r="I1026" s="51"/>
      <c r="K1026" s="51"/>
      <c r="L1026" s="43"/>
    </row>
    <row r="1027" spans="2:12" s="32" customFormat="1" x14ac:dyDescent="0.55000000000000004">
      <c r="B1027" s="27"/>
      <c r="D1027" s="33"/>
      <c r="E1027" s="68"/>
      <c r="G1027" s="51"/>
      <c r="H1027" s="176"/>
      <c r="I1027" s="51"/>
      <c r="K1027" s="51"/>
      <c r="L1027" s="43"/>
    </row>
    <row r="1028" spans="2:12" s="32" customFormat="1" x14ac:dyDescent="0.55000000000000004">
      <c r="B1028" s="27"/>
      <c r="D1028" s="33"/>
      <c r="E1028" s="68"/>
      <c r="G1028" s="51"/>
      <c r="H1028" s="176"/>
      <c r="I1028" s="51"/>
      <c r="K1028" s="51"/>
      <c r="L1028" s="43"/>
    </row>
    <row r="1029" spans="2:12" s="32" customFormat="1" x14ac:dyDescent="0.55000000000000004">
      <c r="B1029" s="27"/>
      <c r="D1029" s="33"/>
      <c r="E1029" s="68"/>
      <c r="G1029" s="51"/>
      <c r="H1029" s="176"/>
      <c r="I1029" s="51"/>
      <c r="K1029" s="51"/>
      <c r="L1029" s="43"/>
    </row>
    <row r="1030" spans="2:12" s="32" customFormat="1" x14ac:dyDescent="0.55000000000000004">
      <c r="B1030" s="27"/>
      <c r="D1030" s="33"/>
      <c r="E1030" s="68"/>
      <c r="G1030" s="51"/>
      <c r="H1030" s="176"/>
      <c r="I1030" s="51"/>
      <c r="K1030" s="51"/>
      <c r="L1030" s="43"/>
    </row>
    <row r="1031" spans="2:12" s="32" customFormat="1" x14ac:dyDescent="0.55000000000000004">
      <c r="B1031" s="27"/>
      <c r="D1031" s="33"/>
      <c r="E1031" s="68"/>
      <c r="G1031" s="51"/>
      <c r="H1031" s="176"/>
      <c r="I1031" s="51"/>
      <c r="K1031" s="51"/>
      <c r="L1031" s="43"/>
    </row>
    <row r="1032" spans="2:12" s="32" customFormat="1" x14ac:dyDescent="0.55000000000000004">
      <c r="B1032" s="27"/>
      <c r="D1032" s="33"/>
      <c r="E1032" s="68"/>
      <c r="G1032" s="51"/>
      <c r="H1032" s="176"/>
      <c r="I1032" s="51"/>
      <c r="K1032" s="51"/>
      <c r="L1032" s="43"/>
    </row>
    <row r="1033" spans="2:12" s="32" customFormat="1" x14ac:dyDescent="0.55000000000000004">
      <c r="B1033" s="27"/>
      <c r="D1033" s="33"/>
      <c r="E1033" s="68"/>
      <c r="G1033" s="51"/>
      <c r="H1033" s="176"/>
      <c r="I1033" s="51"/>
      <c r="K1033" s="51"/>
      <c r="L1033" s="43"/>
    </row>
    <row r="1034" spans="2:12" s="32" customFormat="1" x14ac:dyDescent="0.55000000000000004">
      <c r="B1034" s="27"/>
      <c r="D1034" s="33"/>
      <c r="E1034" s="68"/>
      <c r="G1034" s="51"/>
      <c r="H1034" s="176"/>
      <c r="I1034" s="51"/>
      <c r="K1034" s="51"/>
      <c r="L1034" s="43"/>
    </row>
    <row r="1035" spans="2:12" s="32" customFormat="1" x14ac:dyDescent="0.55000000000000004">
      <c r="B1035" s="27"/>
      <c r="D1035" s="33"/>
      <c r="E1035" s="68"/>
      <c r="G1035" s="51"/>
      <c r="H1035" s="176"/>
      <c r="I1035" s="51"/>
      <c r="K1035" s="51"/>
      <c r="L1035" s="43"/>
    </row>
    <row r="1036" spans="2:12" s="32" customFormat="1" x14ac:dyDescent="0.55000000000000004">
      <c r="B1036" s="27"/>
      <c r="D1036" s="33"/>
      <c r="E1036" s="68"/>
      <c r="G1036" s="51"/>
      <c r="H1036" s="176"/>
      <c r="I1036" s="51"/>
      <c r="K1036" s="51"/>
      <c r="L1036" s="43"/>
    </row>
    <row r="1037" spans="2:12" s="32" customFormat="1" x14ac:dyDescent="0.55000000000000004">
      <c r="B1037" s="27"/>
      <c r="D1037" s="33"/>
      <c r="E1037" s="68"/>
      <c r="G1037" s="51"/>
      <c r="H1037" s="176"/>
      <c r="I1037" s="51"/>
      <c r="K1037" s="51"/>
      <c r="L1037" s="43"/>
    </row>
    <row r="1038" spans="2:12" s="32" customFormat="1" x14ac:dyDescent="0.55000000000000004">
      <c r="B1038" s="27"/>
      <c r="D1038" s="33"/>
      <c r="E1038" s="68"/>
      <c r="G1038" s="51"/>
      <c r="H1038" s="176"/>
      <c r="I1038" s="51"/>
      <c r="K1038" s="51"/>
      <c r="L1038" s="43"/>
    </row>
    <row r="1039" spans="2:12" s="32" customFormat="1" x14ac:dyDescent="0.55000000000000004">
      <c r="B1039" s="27"/>
      <c r="D1039" s="33"/>
      <c r="E1039" s="68"/>
      <c r="G1039" s="51"/>
      <c r="H1039" s="176"/>
      <c r="I1039" s="51"/>
      <c r="K1039" s="51"/>
      <c r="L1039" s="43"/>
    </row>
    <row r="1040" spans="2:12" s="32" customFormat="1" x14ac:dyDescent="0.55000000000000004">
      <c r="B1040" s="27"/>
      <c r="D1040" s="33"/>
      <c r="E1040" s="68"/>
      <c r="G1040" s="51"/>
      <c r="H1040" s="176"/>
      <c r="I1040" s="51"/>
      <c r="K1040" s="51"/>
      <c r="L1040" s="43"/>
    </row>
    <row r="1041" spans="2:12" s="32" customFormat="1" x14ac:dyDescent="0.55000000000000004">
      <c r="B1041" s="27"/>
      <c r="D1041" s="33"/>
      <c r="E1041" s="68"/>
      <c r="G1041" s="51"/>
      <c r="H1041" s="176"/>
      <c r="I1041" s="51"/>
      <c r="K1041" s="51"/>
      <c r="L1041" s="43"/>
    </row>
    <row r="1042" spans="2:12" s="32" customFormat="1" x14ac:dyDescent="0.55000000000000004">
      <c r="B1042" s="27"/>
      <c r="D1042" s="33"/>
      <c r="E1042" s="68"/>
      <c r="G1042" s="51"/>
      <c r="H1042" s="176"/>
      <c r="I1042" s="51"/>
      <c r="K1042" s="51"/>
      <c r="L1042" s="43"/>
    </row>
    <row r="1043" spans="2:12" s="32" customFormat="1" x14ac:dyDescent="0.55000000000000004">
      <c r="B1043" s="27"/>
      <c r="D1043" s="33"/>
      <c r="E1043" s="68"/>
      <c r="G1043" s="51"/>
      <c r="H1043" s="176"/>
      <c r="I1043" s="51"/>
      <c r="K1043" s="51"/>
      <c r="L1043" s="43"/>
    </row>
    <row r="1044" spans="2:12" s="32" customFormat="1" x14ac:dyDescent="0.55000000000000004">
      <c r="B1044" s="27"/>
      <c r="D1044" s="33"/>
      <c r="E1044" s="68"/>
      <c r="G1044" s="51"/>
      <c r="H1044" s="176"/>
      <c r="I1044" s="51"/>
      <c r="K1044" s="51"/>
      <c r="L1044" s="43"/>
    </row>
    <row r="1045" spans="2:12" s="32" customFormat="1" x14ac:dyDescent="0.55000000000000004">
      <c r="B1045" s="27"/>
      <c r="D1045" s="33"/>
      <c r="E1045" s="68"/>
      <c r="G1045" s="51"/>
      <c r="H1045" s="176"/>
      <c r="I1045" s="51"/>
      <c r="K1045" s="51"/>
      <c r="L1045" s="43"/>
    </row>
    <row r="1046" spans="2:12" s="32" customFormat="1" x14ac:dyDescent="0.55000000000000004">
      <c r="B1046" s="27"/>
      <c r="D1046" s="33"/>
      <c r="E1046" s="68"/>
      <c r="G1046" s="51"/>
      <c r="H1046" s="176"/>
      <c r="I1046" s="51"/>
      <c r="K1046" s="51"/>
      <c r="L1046" s="43"/>
    </row>
    <row r="1047" spans="2:12" s="32" customFormat="1" x14ac:dyDescent="0.55000000000000004">
      <c r="B1047" s="27"/>
      <c r="D1047" s="33"/>
      <c r="E1047" s="68"/>
      <c r="G1047" s="51"/>
      <c r="H1047" s="176"/>
      <c r="I1047" s="51"/>
      <c r="K1047" s="51"/>
      <c r="L1047" s="43"/>
    </row>
    <row r="1048" spans="2:12" s="32" customFormat="1" x14ac:dyDescent="0.55000000000000004">
      <c r="B1048" s="27"/>
      <c r="D1048" s="33"/>
      <c r="E1048" s="68"/>
      <c r="G1048" s="51"/>
      <c r="H1048" s="176"/>
      <c r="I1048" s="51"/>
      <c r="K1048" s="51"/>
      <c r="L1048" s="43"/>
    </row>
    <row r="1049" spans="2:12" s="32" customFormat="1" x14ac:dyDescent="0.55000000000000004">
      <c r="B1049" s="27"/>
      <c r="D1049" s="33"/>
      <c r="E1049" s="68"/>
      <c r="G1049" s="51"/>
      <c r="H1049" s="176"/>
      <c r="I1049" s="51"/>
      <c r="K1049" s="51"/>
      <c r="L1049" s="43"/>
    </row>
    <row r="1050" spans="2:12" s="32" customFormat="1" x14ac:dyDescent="0.55000000000000004">
      <c r="B1050" s="27"/>
      <c r="D1050" s="33"/>
      <c r="E1050" s="68"/>
      <c r="G1050" s="51"/>
      <c r="H1050" s="176"/>
      <c r="I1050" s="51"/>
      <c r="K1050" s="51"/>
      <c r="L1050" s="43"/>
    </row>
    <row r="1051" spans="2:12" s="32" customFormat="1" x14ac:dyDescent="0.55000000000000004">
      <c r="B1051" s="27"/>
      <c r="D1051" s="33"/>
      <c r="E1051" s="68"/>
      <c r="G1051" s="51"/>
      <c r="H1051" s="176"/>
      <c r="I1051" s="51"/>
      <c r="K1051" s="51"/>
      <c r="L1051" s="43"/>
    </row>
    <row r="1052" spans="2:12" s="32" customFormat="1" x14ac:dyDescent="0.55000000000000004">
      <c r="B1052" s="27"/>
      <c r="D1052" s="33"/>
      <c r="E1052" s="68"/>
      <c r="G1052" s="51"/>
      <c r="H1052" s="176"/>
      <c r="I1052" s="51"/>
      <c r="K1052" s="51"/>
      <c r="L1052" s="43"/>
    </row>
    <row r="1053" spans="2:12" s="32" customFormat="1" x14ac:dyDescent="0.55000000000000004">
      <c r="B1053" s="27"/>
      <c r="D1053" s="33"/>
      <c r="E1053" s="68"/>
      <c r="G1053" s="51"/>
      <c r="H1053" s="176"/>
      <c r="I1053" s="51"/>
      <c r="K1053" s="51"/>
      <c r="L1053" s="43"/>
    </row>
    <row r="1054" spans="2:12" s="32" customFormat="1" x14ac:dyDescent="0.55000000000000004">
      <c r="B1054" s="27"/>
      <c r="D1054" s="33"/>
      <c r="E1054" s="68"/>
      <c r="G1054" s="51"/>
      <c r="H1054" s="176"/>
      <c r="I1054" s="51"/>
      <c r="K1054" s="51"/>
      <c r="L1054" s="43"/>
    </row>
    <row r="1055" spans="2:12" s="32" customFormat="1" x14ac:dyDescent="0.55000000000000004">
      <c r="B1055" s="27"/>
      <c r="D1055" s="33"/>
      <c r="E1055" s="68"/>
      <c r="G1055" s="51"/>
      <c r="H1055" s="176"/>
      <c r="I1055" s="51"/>
      <c r="K1055" s="51"/>
      <c r="L1055" s="43"/>
    </row>
    <row r="1056" spans="2:12" s="32" customFormat="1" x14ac:dyDescent="0.55000000000000004">
      <c r="B1056" s="27"/>
      <c r="D1056" s="33"/>
      <c r="E1056" s="68"/>
      <c r="G1056" s="51"/>
      <c r="H1056" s="176"/>
      <c r="I1056" s="51"/>
      <c r="K1056" s="51"/>
      <c r="L1056" s="43"/>
    </row>
    <row r="1057" spans="2:12" s="32" customFormat="1" x14ac:dyDescent="0.55000000000000004">
      <c r="B1057" s="27"/>
      <c r="D1057" s="33"/>
      <c r="E1057" s="68"/>
      <c r="G1057" s="51"/>
      <c r="H1057" s="176"/>
      <c r="I1057" s="51"/>
      <c r="K1057" s="51"/>
      <c r="L1057" s="43"/>
    </row>
    <row r="1058" spans="2:12" s="32" customFormat="1" x14ac:dyDescent="0.55000000000000004">
      <c r="B1058" s="27"/>
      <c r="D1058" s="33"/>
      <c r="E1058" s="68"/>
      <c r="G1058" s="51"/>
      <c r="H1058" s="176"/>
      <c r="I1058" s="51"/>
      <c r="K1058" s="51"/>
      <c r="L1058" s="43"/>
    </row>
    <row r="1059" spans="2:12" s="32" customFormat="1" x14ac:dyDescent="0.55000000000000004">
      <c r="B1059" s="27"/>
      <c r="D1059" s="33"/>
      <c r="E1059" s="68"/>
      <c r="G1059" s="51"/>
      <c r="H1059" s="176"/>
      <c r="I1059" s="51"/>
      <c r="K1059" s="51"/>
      <c r="L1059" s="43"/>
    </row>
    <row r="1060" spans="2:12" s="32" customFormat="1" x14ac:dyDescent="0.55000000000000004">
      <c r="B1060" s="27"/>
      <c r="D1060" s="33"/>
      <c r="E1060" s="68"/>
      <c r="G1060" s="51"/>
      <c r="H1060" s="176"/>
      <c r="I1060" s="51"/>
      <c r="K1060" s="51"/>
      <c r="L1060" s="43"/>
    </row>
    <row r="1061" spans="2:12" s="32" customFormat="1" x14ac:dyDescent="0.55000000000000004">
      <c r="B1061" s="27"/>
      <c r="D1061" s="33"/>
      <c r="E1061" s="68"/>
      <c r="G1061" s="51"/>
      <c r="H1061" s="176"/>
      <c r="I1061" s="51"/>
      <c r="K1061" s="51"/>
      <c r="L1061" s="43"/>
    </row>
    <row r="1062" spans="2:12" s="32" customFormat="1" x14ac:dyDescent="0.55000000000000004">
      <c r="B1062" s="27"/>
      <c r="D1062" s="33"/>
      <c r="E1062" s="68"/>
      <c r="G1062" s="51"/>
      <c r="H1062" s="176"/>
      <c r="I1062" s="51"/>
      <c r="K1062" s="51"/>
      <c r="L1062" s="43"/>
    </row>
    <row r="1063" spans="2:12" s="32" customFormat="1" x14ac:dyDescent="0.55000000000000004">
      <c r="B1063" s="27"/>
      <c r="D1063" s="33"/>
      <c r="E1063" s="68"/>
      <c r="G1063" s="51"/>
      <c r="H1063" s="176"/>
      <c r="I1063" s="51"/>
      <c r="K1063" s="51"/>
      <c r="L1063" s="43"/>
    </row>
    <row r="1064" spans="2:12" s="32" customFormat="1" x14ac:dyDescent="0.55000000000000004">
      <c r="B1064" s="27"/>
      <c r="D1064" s="33"/>
      <c r="E1064" s="68"/>
      <c r="G1064" s="51"/>
      <c r="H1064" s="176"/>
      <c r="I1064" s="51"/>
      <c r="K1064" s="51"/>
      <c r="L1064" s="43"/>
    </row>
    <row r="1065" spans="2:12" s="32" customFormat="1" x14ac:dyDescent="0.55000000000000004">
      <c r="B1065" s="27"/>
      <c r="D1065" s="33"/>
      <c r="E1065" s="68"/>
      <c r="G1065" s="51"/>
      <c r="H1065" s="176"/>
      <c r="I1065" s="51"/>
      <c r="K1065" s="51"/>
      <c r="L1065" s="43"/>
    </row>
    <row r="1066" spans="2:12" s="32" customFormat="1" x14ac:dyDescent="0.55000000000000004">
      <c r="B1066" s="27"/>
      <c r="D1066" s="33"/>
      <c r="E1066" s="68"/>
      <c r="G1066" s="51"/>
      <c r="H1066" s="176"/>
      <c r="I1066" s="51"/>
      <c r="K1066" s="51"/>
      <c r="L1066" s="43"/>
    </row>
    <row r="1067" spans="2:12" s="32" customFormat="1" x14ac:dyDescent="0.55000000000000004">
      <c r="B1067" s="27"/>
      <c r="D1067" s="33"/>
      <c r="E1067" s="68"/>
      <c r="G1067" s="51"/>
      <c r="H1067" s="176"/>
      <c r="I1067" s="51"/>
      <c r="K1067" s="51"/>
      <c r="L1067" s="43"/>
    </row>
    <row r="1068" spans="2:12" s="32" customFormat="1" x14ac:dyDescent="0.55000000000000004">
      <c r="B1068" s="27"/>
      <c r="D1068" s="33"/>
      <c r="E1068" s="68"/>
      <c r="G1068" s="51"/>
      <c r="H1068" s="176"/>
      <c r="I1068" s="51"/>
      <c r="K1068" s="51"/>
      <c r="L1068" s="43"/>
    </row>
    <row r="1069" spans="2:12" s="32" customFormat="1" x14ac:dyDescent="0.55000000000000004">
      <c r="B1069" s="27"/>
      <c r="D1069" s="33"/>
      <c r="E1069" s="68"/>
      <c r="G1069" s="51"/>
      <c r="H1069" s="176"/>
      <c r="I1069" s="51"/>
      <c r="K1069" s="51"/>
      <c r="L1069" s="43"/>
    </row>
    <row r="1070" spans="2:12" s="32" customFormat="1" x14ac:dyDescent="0.55000000000000004">
      <c r="B1070" s="27"/>
      <c r="D1070" s="33"/>
      <c r="E1070" s="68"/>
      <c r="G1070" s="51"/>
      <c r="H1070" s="176"/>
      <c r="I1070" s="51"/>
      <c r="K1070" s="51"/>
      <c r="L1070" s="43"/>
    </row>
    <row r="1071" spans="2:12" s="32" customFormat="1" x14ac:dyDescent="0.55000000000000004">
      <c r="B1071" s="27"/>
      <c r="D1071" s="33"/>
      <c r="E1071" s="68"/>
      <c r="G1071" s="51"/>
      <c r="H1071" s="176"/>
      <c r="I1071" s="51"/>
      <c r="K1071" s="51"/>
      <c r="L1071" s="43"/>
    </row>
    <row r="1072" spans="2:12" s="32" customFormat="1" x14ac:dyDescent="0.55000000000000004">
      <c r="B1072" s="27"/>
      <c r="D1072" s="33"/>
      <c r="E1072" s="68"/>
      <c r="G1072" s="51"/>
      <c r="H1072" s="176"/>
      <c r="I1072" s="51"/>
      <c r="K1072" s="51"/>
      <c r="L1072" s="43"/>
    </row>
    <row r="1073" spans="2:12" s="32" customFormat="1" x14ac:dyDescent="0.55000000000000004">
      <c r="B1073" s="27"/>
      <c r="D1073" s="33"/>
      <c r="E1073" s="68"/>
      <c r="G1073" s="51"/>
      <c r="H1073" s="176"/>
      <c r="I1073" s="51"/>
      <c r="K1073" s="51"/>
      <c r="L1073" s="43"/>
    </row>
    <row r="1074" spans="2:12" s="32" customFormat="1" x14ac:dyDescent="0.55000000000000004">
      <c r="B1074" s="27"/>
      <c r="D1074" s="33"/>
      <c r="E1074" s="68"/>
      <c r="G1074" s="51"/>
      <c r="H1074" s="176"/>
      <c r="I1074" s="51"/>
      <c r="K1074" s="51"/>
      <c r="L1074" s="43"/>
    </row>
    <row r="1075" spans="2:12" s="32" customFormat="1" x14ac:dyDescent="0.55000000000000004">
      <c r="B1075" s="27"/>
      <c r="D1075" s="33"/>
      <c r="E1075" s="68"/>
      <c r="G1075" s="51"/>
      <c r="H1075" s="176"/>
      <c r="I1075" s="51"/>
      <c r="K1075" s="51"/>
      <c r="L1075" s="43"/>
    </row>
    <row r="1076" spans="2:12" s="32" customFormat="1" x14ac:dyDescent="0.55000000000000004">
      <c r="B1076" s="27"/>
      <c r="D1076" s="33"/>
      <c r="E1076" s="68"/>
      <c r="G1076" s="51"/>
      <c r="H1076" s="176"/>
      <c r="I1076" s="51"/>
      <c r="K1076" s="51"/>
      <c r="L1076" s="43"/>
    </row>
    <row r="1077" spans="2:12" s="32" customFormat="1" x14ac:dyDescent="0.55000000000000004">
      <c r="B1077" s="27"/>
      <c r="D1077" s="33"/>
      <c r="E1077" s="68"/>
      <c r="G1077" s="51"/>
      <c r="H1077" s="176"/>
      <c r="I1077" s="51"/>
      <c r="K1077" s="51"/>
      <c r="L1077" s="43"/>
    </row>
    <row r="1078" spans="2:12" s="32" customFormat="1" x14ac:dyDescent="0.55000000000000004">
      <c r="B1078" s="27"/>
      <c r="D1078" s="33"/>
      <c r="E1078" s="68"/>
      <c r="G1078" s="51"/>
      <c r="H1078" s="176"/>
      <c r="I1078" s="51"/>
      <c r="K1078" s="51"/>
      <c r="L1078" s="43"/>
    </row>
    <row r="1079" spans="2:12" s="32" customFormat="1" x14ac:dyDescent="0.55000000000000004">
      <c r="B1079" s="27"/>
      <c r="D1079" s="33"/>
      <c r="E1079" s="68"/>
      <c r="G1079" s="51"/>
      <c r="H1079" s="176"/>
      <c r="I1079" s="51"/>
      <c r="K1079" s="51"/>
      <c r="L1079" s="43"/>
    </row>
    <row r="1080" spans="2:12" s="32" customFormat="1" x14ac:dyDescent="0.55000000000000004">
      <c r="B1080" s="27"/>
      <c r="D1080" s="33"/>
      <c r="E1080" s="68"/>
      <c r="G1080" s="51"/>
      <c r="H1080" s="176"/>
      <c r="I1080" s="51"/>
      <c r="K1080" s="51"/>
      <c r="L1080" s="43"/>
    </row>
    <row r="1081" spans="2:12" s="32" customFormat="1" x14ac:dyDescent="0.55000000000000004">
      <c r="B1081" s="27"/>
      <c r="D1081" s="33"/>
      <c r="E1081" s="68"/>
      <c r="G1081" s="51"/>
      <c r="H1081" s="176"/>
      <c r="I1081" s="51"/>
      <c r="K1081" s="51"/>
      <c r="L1081" s="43"/>
    </row>
    <row r="1082" spans="2:12" s="32" customFormat="1" x14ac:dyDescent="0.55000000000000004">
      <c r="B1082" s="27"/>
      <c r="D1082" s="33"/>
      <c r="E1082" s="68"/>
      <c r="G1082" s="51"/>
      <c r="H1082" s="176"/>
      <c r="I1082" s="51"/>
      <c r="K1082" s="51"/>
      <c r="L1082" s="43"/>
    </row>
    <row r="1083" spans="2:12" s="32" customFormat="1" x14ac:dyDescent="0.55000000000000004">
      <c r="B1083" s="27"/>
      <c r="D1083" s="33"/>
      <c r="E1083" s="68"/>
      <c r="G1083" s="51"/>
      <c r="H1083" s="176"/>
      <c r="I1083" s="51"/>
      <c r="K1083" s="51"/>
      <c r="L1083" s="43"/>
    </row>
    <row r="1084" spans="2:12" s="32" customFormat="1" x14ac:dyDescent="0.55000000000000004">
      <c r="B1084" s="27"/>
      <c r="D1084" s="33"/>
      <c r="E1084" s="68"/>
      <c r="G1084" s="51"/>
      <c r="H1084" s="176"/>
      <c r="I1084" s="51"/>
      <c r="K1084" s="51"/>
      <c r="L1084" s="43"/>
    </row>
    <row r="1085" spans="2:12" s="32" customFormat="1" x14ac:dyDescent="0.55000000000000004">
      <c r="B1085" s="27"/>
      <c r="D1085" s="33"/>
      <c r="E1085" s="68"/>
      <c r="G1085" s="51"/>
      <c r="H1085" s="176"/>
      <c r="I1085" s="51"/>
      <c r="K1085" s="51"/>
      <c r="L1085" s="43"/>
    </row>
    <row r="1086" spans="2:12" s="32" customFormat="1" x14ac:dyDescent="0.55000000000000004">
      <c r="B1086" s="27"/>
      <c r="D1086" s="33"/>
      <c r="E1086" s="68"/>
      <c r="G1086" s="51"/>
      <c r="H1086" s="176"/>
      <c r="I1086" s="51"/>
      <c r="K1086" s="51"/>
      <c r="L1086" s="43"/>
    </row>
    <row r="1087" spans="2:12" s="32" customFormat="1" x14ac:dyDescent="0.55000000000000004">
      <c r="B1087" s="27"/>
      <c r="D1087" s="33"/>
      <c r="E1087" s="68"/>
      <c r="G1087" s="51"/>
      <c r="H1087" s="176"/>
      <c r="I1087" s="51"/>
      <c r="K1087" s="51"/>
      <c r="L1087" s="43"/>
    </row>
    <row r="1088" spans="2:12" s="32" customFormat="1" x14ac:dyDescent="0.55000000000000004">
      <c r="B1088" s="27"/>
      <c r="D1088" s="33"/>
      <c r="E1088" s="68"/>
      <c r="G1088" s="51"/>
      <c r="H1088" s="176"/>
      <c r="I1088" s="51"/>
      <c r="K1088" s="51"/>
      <c r="L1088" s="43"/>
    </row>
    <row r="1089" spans="2:12" s="32" customFormat="1" x14ac:dyDescent="0.55000000000000004">
      <c r="B1089" s="27"/>
      <c r="D1089" s="33"/>
      <c r="E1089" s="68"/>
      <c r="G1089" s="51"/>
      <c r="H1089" s="176"/>
      <c r="I1089" s="51"/>
      <c r="K1089" s="51"/>
      <c r="L1089" s="43"/>
    </row>
    <row r="1090" spans="2:12" s="32" customFormat="1" x14ac:dyDescent="0.55000000000000004">
      <c r="B1090" s="27"/>
      <c r="D1090" s="33"/>
      <c r="E1090" s="68"/>
      <c r="G1090" s="51"/>
      <c r="H1090" s="176"/>
      <c r="I1090" s="51"/>
      <c r="K1090" s="51"/>
      <c r="L1090" s="43"/>
    </row>
    <row r="1091" spans="2:12" s="32" customFormat="1" x14ac:dyDescent="0.55000000000000004">
      <c r="B1091" s="27"/>
      <c r="D1091" s="33"/>
      <c r="E1091" s="68"/>
      <c r="G1091" s="51"/>
      <c r="H1091" s="176"/>
      <c r="I1091" s="51"/>
      <c r="K1091" s="51"/>
      <c r="L1091" s="43"/>
    </row>
    <row r="1092" spans="2:12" s="32" customFormat="1" x14ac:dyDescent="0.55000000000000004">
      <c r="B1092" s="27"/>
      <c r="D1092" s="33"/>
      <c r="E1092" s="68"/>
      <c r="G1092" s="51"/>
      <c r="H1092" s="176"/>
      <c r="I1092" s="51"/>
      <c r="K1092" s="51"/>
      <c r="L1092" s="43"/>
    </row>
    <row r="1093" spans="2:12" s="32" customFormat="1" x14ac:dyDescent="0.55000000000000004">
      <c r="B1093" s="27"/>
      <c r="D1093" s="33"/>
      <c r="E1093" s="68"/>
      <c r="G1093" s="51"/>
      <c r="H1093" s="176"/>
      <c r="I1093" s="51"/>
      <c r="K1093" s="51"/>
      <c r="L1093" s="43"/>
    </row>
    <row r="1094" spans="2:12" s="32" customFormat="1" x14ac:dyDescent="0.55000000000000004">
      <c r="B1094" s="27"/>
      <c r="D1094" s="33"/>
      <c r="E1094" s="68"/>
      <c r="G1094" s="51"/>
      <c r="H1094" s="176"/>
      <c r="I1094" s="51"/>
      <c r="K1094" s="51"/>
      <c r="L1094" s="43"/>
    </row>
    <row r="1095" spans="2:12" s="32" customFormat="1" x14ac:dyDescent="0.55000000000000004">
      <c r="B1095" s="27"/>
      <c r="D1095" s="33"/>
      <c r="E1095" s="68"/>
      <c r="G1095" s="51"/>
      <c r="H1095" s="176"/>
      <c r="I1095" s="51"/>
      <c r="K1095" s="51"/>
      <c r="L1095" s="43"/>
    </row>
    <row r="1096" spans="2:12" s="32" customFormat="1" x14ac:dyDescent="0.55000000000000004">
      <c r="B1096" s="27"/>
      <c r="D1096" s="33"/>
      <c r="E1096" s="68"/>
      <c r="G1096" s="51"/>
      <c r="H1096" s="176"/>
      <c r="I1096" s="51"/>
      <c r="K1096" s="51"/>
      <c r="L1096" s="43"/>
    </row>
    <row r="1097" spans="2:12" s="32" customFormat="1" x14ac:dyDescent="0.55000000000000004">
      <c r="B1097" s="27"/>
      <c r="D1097" s="33"/>
      <c r="E1097" s="68"/>
      <c r="G1097" s="51"/>
      <c r="H1097" s="176"/>
      <c r="I1097" s="51"/>
      <c r="K1097" s="51"/>
      <c r="L1097" s="43"/>
    </row>
    <row r="1098" spans="2:12" s="32" customFormat="1" x14ac:dyDescent="0.55000000000000004">
      <c r="B1098" s="27"/>
      <c r="D1098" s="33"/>
      <c r="E1098" s="68"/>
      <c r="G1098" s="51"/>
      <c r="H1098" s="176"/>
      <c r="I1098" s="51"/>
      <c r="K1098" s="51"/>
      <c r="L1098" s="43"/>
    </row>
    <row r="1099" spans="2:12" s="32" customFormat="1" x14ac:dyDescent="0.55000000000000004">
      <c r="B1099" s="27"/>
      <c r="D1099" s="33"/>
      <c r="E1099" s="68"/>
      <c r="G1099" s="51"/>
      <c r="H1099" s="176"/>
      <c r="I1099" s="51"/>
      <c r="K1099" s="51"/>
      <c r="L1099" s="43"/>
    </row>
    <row r="1100" spans="2:12" s="32" customFormat="1" x14ac:dyDescent="0.55000000000000004">
      <c r="B1100" s="27"/>
      <c r="D1100" s="33"/>
      <c r="E1100" s="68"/>
      <c r="G1100" s="51"/>
      <c r="H1100" s="176"/>
      <c r="I1100" s="51"/>
      <c r="K1100" s="51"/>
      <c r="L1100" s="43"/>
    </row>
    <row r="1101" spans="2:12" s="32" customFormat="1" x14ac:dyDescent="0.55000000000000004">
      <c r="B1101" s="27"/>
      <c r="D1101" s="33"/>
      <c r="E1101" s="68"/>
      <c r="G1101" s="51"/>
      <c r="H1101" s="176"/>
      <c r="I1101" s="51"/>
      <c r="K1101" s="51"/>
      <c r="L1101" s="43"/>
    </row>
    <row r="1102" spans="2:12" s="32" customFormat="1" x14ac:dyDescent="0.55000000000000004">
      <c r="B1102" s="27"/>
      <c r="D1102" s="33"/>
      <c r="E1102" s="68"/>
      <c r="G1102" s="51"/>
      <c r="H1102" s="176"/>
      <c r="I1102" s="51"/>
      <c r="K1102" s="51"/>
      <c r="L1102" s="43"/>
    </row>
    <row r="1103" spans="2:12" s="32" customFormat="1" x14ac:dyDescent="0.55000000000000004">
      <c r="B1103" s="27"/>
      <c r="D1103" s="33"/>
      <c r="E1103" s="68"/>
      <c r="G1103" s="51"/>
      <c r="H1103" s="176"/>
      <c r="I1103" s="51"/>
      <c r="K1103" s="51"/>
      <c r="L1103" s="43"/>
    </row>
    <row r="1104" spans="2:12" s="32" customFormat="1" x14ac:dyDescent="0.55000000000000004">
      <c r="B1104" s="27"/>
      <c r="D1104" s="33"/>
      <c r="E1104" s="68"/>
      <c r="G1104" s="51"/>
      <c r="H1104" s="176"/>
      <c r="I1104" s="51"/>
      <c r="K1104" s="51"/>
      <c r="L1104" s="43"/>
    </row>
    <row r="1105" spans="2:12" s="32" customFormat="1" x14ac:dyDescent="0.55000000000000004">
      <c r="B1105" s="27"/>
      <c r="D1105" s="33"/>
      <c r="E1105" s="68"/>
      <c r="G1105" s="51"/>
      <c r="H1105" s="176"/>
      <c r="I1105" s="51"/>
      <c r="K1105" s="51"/>
      <c r="L1105" s="43"/>
    </row>
    <row r="1106" spans="2:12" s="32" customFormat="1" x14ac:dyDescent="0.55000000000000004">
      <c r="B1106" s="27"/>
      <c r="D1106" s="33"/>
      <c r="E1106" s="68"/>
      <c r="G1106" s="51"/>
      <c r="H1106" s="176"/>
      <c r="I1106" s="51"/>
      <c r="K1106" s="51"/>
      <c r="L1106" s="43"/>
    </row>
    <row r="1107" spans="2:12" s="32" customFormat="1" x14ac:dyDescent="0.55000000000000004">
      <c r="B1107" s="27"/>
      <c r="D1107" s="33"/>
      <c r="E1107" s="68"/>
      <c r="G1107" s="51"/>
      <c r="H1107" s="176"/>
      <c r="I1107" s="51"/>
      <c r="K1107" s="51"/>
      <c r="L1107" s="43"/>
    </row>
    <row r="1108" spans="2:12" s="32" customFormat="1" x14ac:dyDescent="0.55000000000000004">
      <c r="B1108" s="27"/>
      <c r="D1108" s="33"/>
      <c r="E1108" s="68"/>
      <c r="G1108" s="51"/>
      <c r="H1108" s="176"/>
      <c r="I1108" s="51"/>
      <c r="K1108" s="51"/>
      <c r="L1108" s="43"/>
    </row>
    <row r="1109" spans="2:12" s="32" customFormat="1" x14ac:dyDescent="0.55000000000000004">
      <c r="B1109" s="27"/>
      <c r="D1109" s="33"/>
      <c r="E1109" s="68"/>
      <c r="G1109" s="51"/>
      <c r="H1109" s="176"/>
      <c r="I1109" s="51"/>
      <c r="K1109" s="51"/>
      <c r="L1109" s="43"/>
    </row>
    <row r="1110" spans="2:12" s="32" customFormat="1" x14ac:dyDescent="0.55000000000000004">
      <c r="B1110" s="27"/>
      <c r="D1110" s="33"/>
      <c r="E1110" s="68"/>
      <c r="G1110" s="51"/>
      <c r="H1110" s="176"/>
      <c r="I1110" s="51"/>
      <c r="K1110" s="51"/>
      <c r="L1110" s="43"/>
    </row>
    <row r="1111" spans="2:12" s="32" customFormat="1" x14ac:dyDescent="0.55000000000000004">
      <c r="B1111" s="27"/>
      <c r="D1111" s="33"/>
      <c r="E1111" s="68"/>
      <c r="G1111" s="51"/>
      <c r="H1111" s="176"/>
      <c r="I1111" s="51"/>
      <c r="K1111" s="51"/>
      <c r="L1111" s="43"/>
    </row>
    <row r="1112" spans="2:12" s="32" customFormat="1" x14ac:dyDescent="0.55000000000000004">
      <c r="B1112" s="27"/>
      <c r="D1112" s="33"/>
      <c r="E1112" s="68"/>
      <c r="G1112" s="51"/>
      <c r="H1112" s="176"/>
      <c r="I1112" s="51"/>
      <c r="K1112" s="51"/>
      <c r="L1112" s="43"/>
    </row>
    <row r="1113" spans="2:12" s="32" customFormat="1" x14ac:dyDescent="0.55000000000000004">
      <c r="B1113" s="27"/>
      <c r="D1113" s="33"/>
      <c r="E1113" s="68"/>
      <c r="G1113" s="51"/>
      <c r="H1113" s="176"/>
      <c r="I1113" s="51"/>
      <c r="K1113" s="51"/>
      <c r="L1113" s="43"/>
    </row>
    <row r="1114" spans="2:12" s="32" customFormat="1" x14ac:dyDescent="0.55000000000000004">
      <c r="B1114" s="27"/>
      <c r="D1114" s="33"/>
      <c r="E1114" s="68"/>
      <c r="G1114" s="51"/>
      <c r="H1114" s="176"/>
      <c r="I1114" s="51"/>
      <c r="K1114" s="51"/>
      <c r="L1114" s="43"/>
    </row>
    <row r="1115" spans="2:12" s="32" customFormat="1" x14ac:dyDescent="0.55000000000000004">
      <c r="B1115" s="27"/>
      <c r="D1115" s="33"/>
      <c r="E1115" s="68"/>
      <c r="G1115" s="51"/>
      <c r="H1115" s="176"/>
      <c r="I1115" s="51"/>
      <c r="K1115" s="51"/>
      <c r="L1115" s="43"/>
    </row>
    <row r="1116" spans="2:12" s="32" customFormat="1" x14ac:dyDescent="0.55000000000000004">
      <c r="B1116" s="27"/>
      <c r="D1116" s="33"/>
      <c r="E1116" s="68"/>
      <c r="G1116" s="51"/>
      <c r="H1116" s="176"/>
      <c r="I1116" s="51"/>
      <c r="K1116" s="51"/>
      <c r="L1116" s="43"/>
    </row>
    <row r="1117" spans="2:12" s="32" customFormat="1" x14ac:dyDescent="0.55000000000000004">
      <c r="B1117" s="27"/>
      <c r="D1117" s="33"/>
      <c r="E1117" s="68"/>
      <c r="G1117" s="51"/>
      <c r="H1117" s="176"/>
      <c r="I1117" s="51"/>
      <c r="K1117" s="51"/>
      <c r="L1117" s="43"/>
    </row>
    <row r="1118" spans="2:12" s="32" customFormat="1" x14ac:dyDescent="0.55000000000000004">
      <c r="B1118" s="27"/>
      <c r="D1118" s="33"/>
      <c r="E1118" s="68"/>
      <c r="G1118" s="51"/>
      <c r="H1118" s="176"/>
      <c r="I1118" s="51"/>
      <c r="K1118" s="51"/>
      <c r="L1118" s="43"/>
    </row>
    <row r="1119" spans="2:12" s="32" customFormat="1" x14ac:dyDescent="0.55000000000000004">
      <c r="B1119" s="27"/>
      <c r="D1119" s="33"/>
      <c r="E1119" s="68"/>
      <c r="G1119" s="51"/>
      <c r="H1119" s="176"/>
      <c r="I1119" s="51"/>
      <c r="K1119" s="51"/>
      <c r="L1119" s="43"/>
    </row>
    <row r="1120" spans="2:12" s="32" customFormat="1" x14ac:dyDescent="0.55000000000000004">
      <c r="B1120" s="27"/>
      <c r="D1120" s="33"/>
      <c r="E1120" s="68"/>
      <c r="G1120" s="51"/>
      <c r="H1120" s="176"/>
      <c r="I1120" s="51"/>
      <c r="K1120" s="51"/>
      <c r="L1120" s="43"/>
    </row>
    <row r="1121" spans="2:12" s="32" customFormat="1" x14ac:dyDescent="0.55000000000000004">
      <c r="B1121" s="27"/>
      <c r="D1121" s="33"/>
      <c r="E1121" s="68"/>
      <c r="G1121" s="51"/>
      <c r="H1121" s="176"/>
      <c r="I1121" s="51"/>
      <c r="K1121" s="51"/>
      <c r="L1121" s="43"/>
    </row>
    <row r="1122" spans="2:12" s="32" customFormat="1" x14ac:dyDescent="0.55000000000000004">
      <c r="B1122" s="27"/>
      <c r="D1122" s="33"/>
      <c r="E1122" s="68"/>
      <c r="G1122" s="51"/>
      <c r="H1122" s="176"/>
      <c r="I1122" s="51"/>
      <c r="K1122" s="51"/>
      <c r="L1122" s="43"/>
    </row>
    <row r="1123" spans="2:12" s="32" customFormat="1" x14ac:dyDescent="0.55000000000000004">
      <c r="B1123" s="27"/>
      <c r="D1123" s="33"/>
      <c r="E1123" s="68"/>
      <c r="G1123" s="51"/>
      <c r="H1123" s="176"/>
      <c r="I1123" s="51"/>
      <c r="K1123" s="51"/>
      <c r="L1123" s="43"/>
    </row>
    <row r="1124" spans="2:12" s="32" customFormat="1" x14ac:dyDescent="0.55000000000000004">
      <c r="B1124" s="27"/>
      <c r="D1124" s="33"/>
      <c r="E1124" s="68"/>
      <c r="G1124" s="51"/>
      <c r="H1124" s="176"/>
      <c r="I1124" s="51"/>
      <c r="K1124" s="51"/>
      <c r="L1124" s="43"/>
    </row>
    <row r="1125" spans="2:12" s="32" customFormat="1" x14ac:dyDescent="0.55000000000000004">
      <c r="B1125" s="27"/>
      <c r="D1125" s="33"/>
      <c r="E1125" s="68"/>
      <c r="G1125" s="51"/>
      <c r="H1125" s="176"/>
      <c r="I1125" s="51"/>
      <c r="K1125" s="51"/>
      <c r="L1125" s="43"/>
    </row>
    <row r="1126" spans="2:12" s="32" customFormat="1" x14ac:dyDescent="0.55000000000000004">
      <c r="B1126" s="27"/>
      <c r="D1126" s="33"/>
      <c r="E1126" s="68"/>
      <c r="G1126" s="51"/>
      <c r="H1126" s="176"/>
      <c r="I1126" s="51"/>
      <c r="K1126" s="51"/>
      <c r="L1126" s="43"/>
    </row>
    <row r="1127" spans="2:12" s="32" customFormat="1" x14ac:dyDescent="0.55000000000000004">
      <c r="B1127" s="27"/>
      <c r="D1127" s="33"/>
      <c r="E1127" s="68"/>
      <c r="G1127" s="51"/>
      <c r="H1127" s="176"/>
      <c r="I1127" s="51"/>
      <c r="K1127" s="51"/>
      <c r="L1127" s="43"/>
    </row>
    <row r="1128" spans="2:12" s="32" customFormat="1" x14ac:dyDescent="0.55000000000000004">
      <c r="B1128" s="27"/>
      <c r="D1128" s="33"/>
      <c r="E1128" s="68"/>
      <c r="G1128" s="51"/>
      <c r="H1128" s="176"/>
      <c r="I1128" s="51"/>
      <c r="K1128" s="51"/>
      <c r="L1128" s="43"/>
    </row>
    <row r="1129" spans="2:12" s="32" customFormat="1" x14ac:dyDescent="0.55000000000000004">
      <c r="B1129" s="27"/>
      <c r="D1129" s="33"/>
      <c r="E1129" s="68"/>
      <c r="G1129" s="51"/>
      <c r="H1129" s="176"/>
      <c r="I1129" s="51"/>
      <c r="K1129" s="51"/>
      <c r="L1129" s="43"/>
    </row>
    <row r="1130" spans="2:12" s="32" customFormat="1" x14ac:dyDescent="0.55000000000000004">
      <c r="B1130" s="27"/>
      <c r="D1130" s="33"/>
      <c r="E1130" s="68"/>
      <c r="G1130" s="51"/>
      <c r="H1130" s="176"/>
      <c r="I1130" s="51"/>
      <c r="K1130" s="51"/>
      <c r="L1130" s="43"/>
    </row>
    <row r="1131" spans="2:12" s="32" customFormat="1" x14ac:dyDescent="0.55000000000000004">
      <c r="B1131" s="27"/>
      <c r="D1131" s="33"/>
      <c r="E1131" s="68"/>
      <c r="G1131" s="51"/>
      <c r="H1131" s="176"/>
      <c r="I1131" s="51"/>
      <c r="K1131" s="51"/>
      <c r="L1131" s="43"/>
    </row>
    <row r="1132" spans="2:12" s="32" customFormat="1" x14ac:dyDescent="0.55000000000000004">
      <c r="B1132" s="27"/>
      <c r="D1132" s="33"/>
      <c r="E1132" s="68"/>
      <c r="G1132" s="51"/>
      <c r="H1132" s="176"/>
      <c r="I1132" s="51"/>
      <c r="K1132" s="51"/>
      <c r="L1132" s="43"/>
    </row>
    <row r="1133" spans="2:12" s="32" customFormat="1" x14ac:dyDescent="0.55000000000000004">
      <c r="B1133" s="27"/>
      <c r="D1133" s="33"/>
      <c r="E1133" s="68"/>
      <c r="G1133" s="51"/>
      <c r="H1133" s="176"/>
      <c r="I1133" s="51"/>
      <c r="K1133" s="51"/>
      <c r="L1133" s="43"/>
    </row>
    <row r="1134" spans="2:12" s="32" customFormat="1" x14ac:dyDescent="0.55000000000000004">
      <c r="B1134" s="27"/>
      <c r="D1134" s="33"/>
      <c r="E1134" s="68"/>
      <c r="G1134" s="51"/>
      <c r="H1134" s="176"/>
      <c r="I1134" s="51"/>
      <c r="K1134" s="51"/>
      <c r="L1134" s="43"/>
    </row>
    <row r="1135" spans="2:12" s="32" customFormat="1" x14ac:dyDescent="0.55000000000000004">
      <c r="B1135" s="27"/>
      <c r="D1135" s="33"/>
      <c r="E1135" s="68"/>
      <c r="G1135" s="51"/>
      <c r="H1135" s="176"/>
      <c r="I1135" s="51"/>
      <c r="K1135" s="51"/>
      <c r="L1135" s="43"/>
    </row>
    <row r="1136" spans="2:12" s="32" customFormat="1" x14ac:dyDescent="0.55000000000000004">
      <c r="B1136" s="27"/>
      <c r="D1136" s="33"/>
      <c r="E1136" s="68"/>
      <c r="G1136" s="51"/>
      <c r="H1136" s="176"/>
      <c r="I1136" s="51"/>
      <c r="K1136" s="51"/>
      <c r="L1136" s="43"/>
    </row>
    <row r="1137" spans="2:12" s="32" customFormat="1" x14ac:dyDescent="0.55000000000000004">
      <c r="B1137" s="27"/>
      <c r="D1137" s="33"/>
      <c r="E1137" s="68"/>
      <c r="G1137" s="51"/>
      <c r="H1137" s="176"/>
      <c r="I1137" s="51"/>
      <c r="K1137" s="51"/>
      <c r="L1137" s="43"/>
    </row>
    <row r="1138" spans="2:12" s="32" customFormat="1" x14ac:dyDescent="0.55000000000000004">
      <c r="B1138" s="27"/>
      <c r="D1138" s="33"/>
      <c r="E1138" s="68"/>
      <c r="G1138" s="51"/>
      <c r="H1138" s="176"/>
      <c r="I1138" s="51"/>
      <c r="K1138" s="51"/>
      <c r="L1138" s="43"/>
    </row>
    <row r="1139" spans="2:12" s="32" customFormat="1" x14ac:dyDescent="0.55000000000000004">
      <c r="B1139" s="27"/>
      <c r="D1139" s="33"/>
      <c r="E1139" s="68"/>
      <c r="G1139" s="51"/>
      <c r="H1139" s="176"/>
      <c r="I1139" s="51"/>
      <c r="K1139" s="51"/>
      <c r="L1139" s="43"/>
    </row>
    <row r="1140" spans="2:12" s="32" customFormat="1" x14ac:dyDescent="0.55000000000000004">
      <c r="B1140" s="27"/>
      <c r="D1140" s="33"/>
      <c r="E1140" s="68"/>
      <c r="G1140" s="51"/>
      <c r="H1140" s="176"/>
      <c r="I1140" s="51"/>
      <c r="K1140" s="51"/>
      <c r="L1140" s="43"/>
    </row>
    <row r="1141" spans="2:12" s="32" customFormat="1" x14ac:dyDescent="0.55000000000000004">
      <c r="B1141" s="27"/>
      <c r="D1141" s="33"/>
      <c r="E1141" s="68"/>
      <c r="G1141" s="51"/>
      <c r="H1141" s="176"/>
      <c r="I1141" s="51"/>
      <c r="K1141" s="51"/>
      <c r="L1141" s="43"/>
    </row>
    <row r="1142" spans="2:12" s="32" customFormat="1" x14ac:dyDescent="0.55000000000000004">
      <c r="B1142" s="27"/>
      <c r="D1142" s="33"/>
      <c r="E1142" s="68"/>
      <c r="G1142" s="51"/>
      <c r="H1142" s="176"/>
      <c r="I1142" s="51"/>
      <c r="K1142" s="51"/>
      <c r="L1142" s="43"/>
    </row>
    <row r="1143" spans="2:12" s="32" customFormat="1" x14ac:dyDescent="0.55000000000000004">
      <c r="B1143" s="27"/>
      <c r="D1143" s="33"/>
      <c r="E1143" s="68"/>
      <c r="G1143" s="51"/>
      <c r="H1143" s="176"/>
      <c r="I1143" s="51"/>
      <c r="K1143" s="51"/>
      <c r="L1143" s="43"/>
    </row>
    <row r="1144" spans="2:12" s="32" customFormat="1" x14ac:dyDescent="0.55000000000000004">
      <c r="B1144" s="27"/>
      <c r="D1144" s="33"/>
      <c r="E1144" s="68"/>
      <c r="G1144" s="51"/>
      <c r="H1144" s="176"/>
      <c r="I1144" s="51"/>
      <c r="K1144" s="51"/>
      <c r="L1144" s="43"/>
    </row>
    <row r="1145" spans="2:12" s="32" customFormat="1" x14ac:dyDescent="0.55000000000000004">
      <c r="B1145" s="27"/>
      <c r="D1145" s="33"/>
      <c r="E1145" s="68"/>
      <c r="G1145" s="51"/>
      <c r="H1145" s="176"/>
      <c r="I1145" s="51"/>
      <c r="K1145" s="51"/>
      <c r="L1145" s="43"/>
    </row>
    <row r="1146" spans="2:12" s="32" customFormat="1" x14ac:dyDescent="0.55000000000000004">
      <c r="B1146" s="27"/>
      <c r="D1146" s="33"/>
      <c r="E1146" s="68"/>
      <c r="G1146" s="51"/>
      <c r="H1146" s="176"/>
      <c r="I1146" s="51"/>
      <c r="K1146" s="51"/>
      <c r="L1146" s="43"/>
    </row>
    <row r="1147" spans="2:12" s="32" customFormat="1" x14ac:dyDescent="0.55000000000000004">
      <c r="B1147" s="27"/>
      <c r="D1147" s="33"/>
      <c r="E1147" s="68"/>
      <c r="G1147" s="51"/>
      <c r="H1147" s="176"/>
      <c r="I1147" s="51"/>
      <c r="K1147" s="51"/>
      <c r="L1147" s="43"/>
    </row>
    <row r="1148" spans="2:12" s="32" customFormat="1" x14ac:dyDescent="0.55000000000000004">
      <c r="B1148" s="27"/>
      <c r="D1148" s="33"/>
      <c r="E1148" s="68"/>
      <c r="G1148" s="51"/>
      <c r="H1148" s="176"/>
      <c r="I1148" s="51"/>
      <c r="K1148" s="51"/>
      <c r="L1148" s="43"/>
    </row>
    <row r="1149" spans="2:12" s="32" customFormat="1" x14ac:dyDescent="0.55000000000000004">
      <c r="B1149" s="27"/>
      <c r="D1149" s="33"/>
      <c r="E1149" s="68"/>
      <c r="G1149" s="51"/>
      <c r="H1149" s="176"/>
      <c r="I1149" s="51"/>
      <c r="K1149" s="51"/>
      <c r="L1149" s="43"/>
    </row>
    <row r="1150" spans="2:12" s="32" customFormat="1" x14ac:dyDescent="0.55000000000000004">
      <c r="B1150" s="27"/>
      <c r="D1150" s="33"/>
      <c r="E1150" s="68"/>
      <c r="G1150" s="51"/>
      <c r="H1150" s="176"/>
      <c r="I1150" s="51"/>
      <c r="K1150" s="51"/>
      <c r="L1150" s="43"/>
    </row>
    <row r="1151" spans="2:12" s="32" customFormat="1" x14ac:dyDescent="0.55000000000000004">
      <c r="B1151" s="27"/>
      <c r="D1151" s="33"/>
      <c r="E1151" s="68"/>
      <c r="G1151" s="51"/>
      <c r="H1151" s="176"/>
      <c r="I1151" s="51"/>
      <c r="K1151" s="51"/>
      <c r="L1151" s="43"/>
    </row>
    <row r="1152" spans="2:12" s="32" customFormat="1" x14ac:dyDescent="0.55000000000000004">
      <c r="B1152" s="27"/>
      <c r="D1152" s="33"/>
      <c r="E1152" s="68"/>
      <c r="G1152" s="51"/>
      <c r="H1152" s="176"/>
      <c r="I1152" s="51"/>
      <c r="K1152" s="51"/>
      <c r="L1152" s="43"/>
    </row>
    <row r="1153" spans="2:12" s="32" customFormat="1" x14ac:dyDescent="0.55000000000000004">
      <c r="B1153" s="27"/>
      <c r="D1153" s="33"/>
      <c r="E1153" s="68"/>
      <c r="G1153" s="51"/>
      <c r="H1153" s="176"/>
      <c r="I1153" s="51"/>
      <c r="K1153" s="51"/>
      <c r="L1153" s="43"/>
    </row>
    <row r="1154" spans="2:12" s="32" customFormat="1" x14ac:dyDescent="0.55000000000000004">
      <c r="B1154" s="27"/>
      <c r="D1154" s="33"/>
      <c r="E1154" s="68"/>
      <c r="G1154" s="51"/>
      <c r="H1154" s="176"/>
      <c r="I1154" s="51"/>
      <c r="K1154" s="51"/>
      <c r="L1154" s="43"/>
    </row>
    <row r="1155" spans="2:12" s="32" customFormat="1" x14ac:dyDescent="0.55000000000000004">
      <c r="B1155" s="27"/>
      <c r="D1155" s="33"/>
      <c r="E1155" s="68"/>
      <c r="G1155" s="51"/>
      <c r="H1155" s="176"/>
      <c r="I1155" s="51"/>
      <c r="K1155" s="51"/>
      <c r="L1155" s="43"/>
    </row>
    <row r="1156" spans="2:12" s="32" customFormat="1" x14ac:dyDescent="0.55000000000000004">
      <c r="B1156" s="27"/>
      <c r="D1156" s="33"/>
      <c r="E1156" s="68"/>
      <c r="G1156" s="51"/>
      <c r="H1156" s="176"/>
      <c r="I1156" s="51"/>
      <c r="K1156" s="51"/>
      <c r="L1156" s="43"/>
    </row>
    <row r="1157" spans="2:12" s="32" customFormat="1" x14ac:dyDescent="0.55000000000000004">
      <c r="B1157" s="27"/>
      <c r="D1157" s="33"/>
      <c r="E1157" s="68"/>
      <c r="G1157" s="51"/>
      <c r="H1157" s="176"/>
      <c r="I1157" s="51"/>
      <c r="K1157" s="51"/>
      <c r="L1157" s="43"/>
    </row>
    <row r="1158" spans="2:12" s="32" customFormat="1" x14ac:dyDescent="0.55000000000000004">
      <c r="B1158" s="27"/>
      <c r="D1158" s="33"/>
      <c r="E1158" s="68"/>
      <c r="G1158" s="51"/>
      <c r="H1158" s="176"/>
      <c r="I1158" s="51"/>
      <c r="K1158" s="51"/>
      <c r="L1158" s="43"/>
    </row>
    <row r="1159" spans="2:12" s="32" customFormat="1" x14ac:dyDescent="0.55000000000000004">
      <c r="B1159" s="27"/>
      <c r="D1159" s="33"/>
      <c r="E1159" s="68"/>
      <c r="G1159" s="51"/>
      <c r="H1159" s="176"/>
      <c r="I1159" s="51"/>
      <c r="K1159" s="51"/>
      <c r="L1159" s="43"/>
    </row>
    <row r="1160" spans="2:12" s="32" customFormat="1" x14ac:dyDescent="0.55000000000000004">
      <c r="B1160" s="27"/>
      <c r="D1160" s="33"/>
      <c r="E1160" s="68"/>
      <c r="G1160" s="51"/>
      <c r="H1160" s="176"/>
      <c r="I1160" s="51"/>
      <c r="K1160" s="51"/>
      <c r="L1160" s="43"/>
    </row>
    <row r="1161" spans="2:12" s="32" customFormat="1" x14ac:dyDescent="0.55000000000000004">
      <c r="B1161" s="27"/>
      <c r="D1161" s="33"/>
      <c r="E1161" s="68"/>
      <c r="G1161" s="51"/>
      <c r="H1161" s="176"/>
      <c r="I1161" s="51"/>
      <c r="K1161" s="51"/>
      <c r="L1161" s="43"/>
    </row>
    <row r="1162" spans="2:12" s="32" customFormat="1" x14ac:dyDescent="0.55000000000000004">
      <c r="B1162" s="27"/>
      <c r="D1162" s="33"/>
      <c r="E1162" s="68"/>
      <c r="G1162" s="51"/>
      <c r="H1162" s="176"/>
      <c r="I1162" s="51"/>
      <c r="K1162" s="51"/>
      <c r="L1162" s="43"/>
    </row>
    <row r="1163" spans="2:12" s="32" customFormat="1" x14ac:dyDescent="0.55000000000000004">
      <c r="B1163" s="27"/>
      <c r="D1163" s="33"/>
      <c r="E1163" s="68"/>
      <c r="G1163" s="51"/>
      <c r="H1163" s="176"/>
      <c r="I1163" s="51"/>
      <c r="K1163" s="51"/>
      <c r="L1163" s="43"/>
    </row>
    <row r="1164" spans="2:12" s="32" customFormat="1" x14ac:dyDescent="0.55000000000000004">
      <c r="B1164" s="27"/>
      <c r="D1164" s="33"/>
      <c r="E1164" s="68"/>
      <c r="G1164" s="51"/>
      <c r="H1164" s="176"/>
      <c r="I1164" s="51"/>
      <c r="K1164" s="51"/>
      <c r="L1164" s="43"/>
    </row>
    <row r="1165" spans="2:12" s="32" customFormat="1" x14ac:dyDescent="0.55000000000000004">
      <c r="B1165" s="27"/>
      <c r="D1165" s="33"/>
      <c r="E1165" s="68"/>
      <c r="G1165" s="51"/>
      <c r="H1165" s="176"/>
      <c r="I1165" s="51"/>
      <c r="K1165" s="51"/>
      <c r="L1165" s="43"/>
    </row>
    <row r="1166" spans="2:12" s="32" customFormat="1" x14ac:dyDescent="0.55000000000000004">
      <c r="B1166" s="27"/>
      <c r="D1166" s="33"/>
      <c r="E1166" s="68"/>
      <c r="G1166" s="51"/>
      <c r="H1166" s="176"/>
      <c r="I1166" s="51"/>
      <c r="K1166" s="51"/>
      <c r="L1166" s="43"/>
    </row>
    <row r="1167" spans="2:12" s="32" customFormat="1" x14ac:dyDescent="0.55000000000000004">
      <c r="B1167" s="27"/>
      <c r="D1167" s="33"/>
      <c r="E1167" s="68"/>
      <c r="G1167" s="51"/>
      <c r="H1167" s="176"/>
      <c r="I1167" s="51"/>
      <c r="K1167" s="51"/>
      <c r="L1167" s="43"/>
    </row>
    <row r="1168" spans="2:12" s="32" customFormat="1" x14ac:dyDescent="0.55000000000000004">
      <c r="B1168" s="27"/>
      <c r="D1168" s="33"/>
      <c r="E1168" s="68"/>
      <c r="G1168" s="51"/>
      <c r="H1168" s="176"/>
      <c r="I1168" s="51"/>
      <c r="K1168" s="51"/>
      <c r="L1168" s="43"/>
    </row>
    <row r="1169" spans="2:12" s="32" customFormat="1" x14ac:dyDescent="0.55000000000000004">
      <c r="B1169" s="27"/>
      <c r="D1169" s="33"/>
      <c r="E1169" s="68"/>
      <c r="G1169" s="51"/>
      <c r="H1169" s="176"/>
      <c r="I1169" s="51"/>
      <c r="K1169" s="51"/>
      <c r="L1169" s="43"/>
    </row>
    <row r="1170" spans="2:12" s="32" customFormat="1" x14ac:dyDescent="0.55000000000000004">
      <c r="B1170" s="27"/>
      <c r="D1170" s="33"/>
      <c r="E1170" s="68"/>
      <c r="G1170" s="51"/>
      <c r="H1170" s="176"/>
      <c r="I1170" s="51"/>
      <c r="K1170" s="51"/>
      <c r="L1170" s="43"/>
    </row>
    <row r="1171" spans="2:12" s="32" customFormat="1" x14ac:dyDescent="0.55000000000000004">
      <c r="B1171" s="27"/>
      <c r="D1171" s="33"/>
      <c r="E1171" s="68"/>
      <c r="G1171" s="51"/>
      <c r="H1171" s="176"/>
      <c r="I1171" s="51"/>
      <c r="K1171" s="51"/>
      <c r="L1171" s="43"/>
    </row>
    <row r="1172" spans="2:12" s="32" customFormat="1" x14ac:dyDescent="0.55000000000000004">
      <c r="B1172" s="27"/>
      <c r="D1172" s="33"/>
      <c r="E1172" s="68"/>
      <c r="G1172" s="51"/>
      <c r="H1172" s="176"/>
      <c r="I1172" s="51"/>
      <c r="K1172" s="51"/>
      <c r="L1172" s="43"/>
    </row>
    <row r="1173" spans="2:12" s="32" customFormat="1" x14ac:dyDescent="0.55000000000000004">
      <c r="B1173" s="27"/>
      <c r="D1173" s="33"/>
      <c r="E1173" s="68"/>
      <c r="G1173" s="51"/>
      <c r="H1173" s="176"/>
      <c r="I1173" s="51"/>
      <c r="K1173" s="51"/>
      <c r="L1173" s="43"/>
    </row>
    <row r="1174" spans="2:12" s="32" customFormat="1" x14ac:dyDescent="0.55000000000000004">
      <c r="B1174" s="27"/>
      <c r="D1174" s="33"/>
      <c r="E1174" s="68"/>
      <c r="G1174" s="51"/>
      <c r="H1174" s="176"/>
      <c r="I1174" s="51"/>
      <c r="K1174" s="51"/>
      <c r="L1174" s="43"/>
    </row>
    <row r="1175" spans="2:12" s="32" customFormat="1" x14ac:dyDescent="0.55000000000000004">
      <c r="B1175" s="27"/>
      <c r="D1175" s="33"/>
      <c r="E1175" s="68"/>
      <c r="G1175" s="51"/>
      <c r="H1175" s="176"/>
      <c r="I1175" s="51"/>
      <c r="K1175" s="51"/>
      <c r="L1175" s="43"/>
    </row>
    <row r="1176" spans="2:12" s="32" customFormat="1" x14ac:dyDescent="0.55000000000000004">
      <c r="B1176" s="27"/>
      <c r="D1176" s="33"/>
      <c r="E1176" s="68"/>
      <c r="G1176" s="51"/>
      <c r="H1176" s="176"/>
      <c r="I1176" s="51"/>
      <c r="K1176" s="51"/>
      <c r="L1176" s="43"/>
    </row>
    <row r="1177" spans="2:12" s="32" customFormat="1" x14ac:dyDescent="0.55000000000000004">
      <c r="B1177" s="27"/>
      <c r="D1177" s="33"/>
      <c r="E1177" s="68"/>
      <c r="G1177" s="51"/>
      <c r="H1177" s="176"/>
      <c r="I1177" s="51"/>
      <c r="K1177" s="51"/>
      <c r="L1177" s="43"/>
    </row>
    <row r="1178" spans="2:12" s="32" customFormat="1" x14ac:dyDescent="0.55000000000000004">
      <c r="B1178" s="27"/>
      <c r="D1178" s="33"/>
      <c r="E1178" s="68"/>
      <c r="G1178" s="51"/>
      <c r="H1178" s="176"/>
      <c r="I1178" s="51"/>
      <c r="K1178" s="51"/>
      <c r="L1178" s="43"/>
    </row>
    <row r="1179" spans="2:12" s="32" customFormat="1" x14ac:dyDescent="0.55000000000000004">
      <c r="B1179" s="27"/>
      <c r="D1179" s="33"/>
      <c r="E1179" s="68"/>
      <c r="G1179" s="51"/>
      <c r="H1179" s="176"/>
      <c r="I1179" s="51"/>
      <c r="K1179" s="51"/>
      <c r="L1179" s="43"/>
    </row>
    <row r="1180" spans="2:12" s="32" customFormat="1" x14ac:dyDescent="0.55000000000000004">
      <c r="B1180" s="27"/>
      <c r="D1180" s="33"/>
      <c r="E1180" s="68"/>
      <c r="G1180" s="51"/>
      <c r="H1180" s="176"/>
      <c r="I1180" s="51"/>
      <c r="K1180" s="51"/>
      <c r="L1180" s="43"/>
    </row>
    <row r="1181" spans="2:12" s="32" customFormat="1" x14ac:dyDescent="0.55000000000000004">
      <c r="B1181" s="27"/>
      <c r="D1181" s="33"/>
      <c r="E1181" s="68"/>
      <c r="G1181" s="51"/>
      <c r="H1181" s="176"/>
      <c r="I1181" s="51"/>
      <c r="K1181" s="51"/>
      <c r="L1181" s="43"/>
    </row>
    <row r="1182" spans="2:12" s="32" customFormat="1" x14ac:dyDescent="0.55000000000000004">
      <c r="B1182" s="27"/>
      <c r="D1182" s="33"/>
      <c r="E1182" s="68"/>
      <c r="G1182" s="51"/>
      <c r="H1182" s="176"/>
      <c r="I1182" s="51"/>
      <c r="K1182" s="51"/>
      <c r="L1182" s="43"/>
    </row>
    <row r="1183" spans="2:12" s="32" customFormat="1" x14ac:dyDescent="0.55000000000000004">
      <c r="B1183" s="27"/>
      <c r="D1183" s="33"/>
      <c r="E1183" s="68"/>
      <c r="G1183" s="51"/>
      <c r="H1183" s="176"/>
      <c r="I1183" s="51"/>
      <c r="K1183" s="51"/>
      <c r="L1183" s="43"/>
    </row>
    <row r="1184" spans="2:12" s="32" customFormat="1" x14ac:dyDescent="0.55000000000000004">
      <c r="B1184" s="27"/>
      <c r="D1184" s="33"/>
      <c r="E1184" s="68"/>
      <c r="G1184" s="51"/>
      <c r="H1184" s="176"/>
      <c r="I1184" s="51"/>
      <c r="K1184" s="51"/>
      <c r="L1184" s="43"/>
    </row>
    <row r="1185" spans="2:12" s="32" customFormat="1" x14ac:dyDescent="0.55000000000000004">
      <c r="B1185" s="27"/>
      <c r="D1185" s="33"/>
      <c r="E1185" s="68"/>
      <c r="G1185" s="51"/>
      <c r="H1185" s="176"/>
      <c r="I1185" s="51"/>
      <c r="K1185" s="51"/>
      <c r="L1185" s="43"/>
    </row>
    <row r="1186" spans="2:12" s="32" customFormat="1" x14ac:dyDescent="0.55000000000000004">
      <c r="B1186" s="27"/>
      <c r="D1186" s="33"/>
      <c r="E1186" s="68"/>
      <c r="G1186" s="51"/>
      <c r="H1186" s="176"/>
      <c r="I1186" s="51"/>
      <c r="K1186" s="51"/>
      <c r="L1186" s="43"/>
    </row>
    <row r="1187" spans="2:12" s="32" customFormat="1" x14ac:dyDescent="0.55000000000000004">
      <c r="B1187" s="27"/>
      <c r="D1187" s="33"/>
      <c r="E1187" s="68"/>
      <c r="G1187" s="51"/>
      <c r="H1187" s="176"/>
      <c r="I1187" s="51"/>
      <c r="K1187" s="51"/>
      <c r="L1187" s="43"/>
    </row>
    <row r="1188" spans="2:12" s="32" customFormat="1" x14ac:dyDescent="0.55000000000000004">
      <c r="B1188" s="27"/>
      <c r="D1188" s="33"/>
      <c r="E1188" s="68"/>
      <c r="G1188" s="51"/>
      <c r="H1188" s="176"/>
      <c r="I1188" s="51"/>
      <c r="K1188" s="51"/>
      <c r="L1188" s="43"/>
    </row>
    <row r="1189" spans="2:12" s="32" customFormat="1" x14ac:dyDescent="0.55000000000000004">
      <c r="B1189" s="27"/>
      <c r="D1189" s="33"/>
      <c r="E1189" s="68"/>
      <c r="G1189" s="51"/>
      <c r="H1189" s="176"/>
      <c r="I1189" s="51"/>
      <c r="K1189" s="51"/>
      <c r="L1189" s="43"/>
    </row>
    <row r="1190" spans="2:12" s="32" customFormat="1" x14ac:dyDescent="0.55000000000000004">
      <c r="B1190" s="27"/>
      <c r="D1190" s="33"/>
      <c r="E1190" s="68"/>
      <c r="G1190" s="51"/>
      <c r="H1190" s="176"/>
      <c r="I1190" s="51"/>
      <c r="K1190" s="51"/>
      <c r="L1190" s="43"/>
    </row>
    <row r="1191" spans="2:12" s="32" customFormat="1" x14ac:dyDescent="0.55000000000000004">
      <c r="B1191" s="27"/>
      <c r="D1191" s="33"/>
      <c r="E1191" s="68"/>
      <c r="G1191" s="51"/>
      <c r="H1191" s="176"/>
      <c r="I1191" s="51"/>
      <c r="K1191" s="51"/>
      <c r="L1191" s="43"/>
    </row>
    <row r="1192" spans="2:12" s="32" customFormat="1" x14ac:dyDescent="0.55000000000000004">
      <c r="B1192" s="27"/>
      <c r="D1192" s="33"/>
      <c r="E1192" s="68"/>
      <c r="G1192" s="51"/>
      <c r="H1192" s="176"/>
      <c r="I1192" s="51"/>
      <c r="K1192" s="51"/>
      <c r="L1192" s="43"/>
    </row>
    <row r="1193" spans="2:12" s="32" customFormat="1" x14ac:dyDescent="0.55000000000000004">
      <c r="B1193" s="27"/>
      <c r="D1193" s="33"/>
      <c r="E1193" s="68"/>
      <c r="G1193" s="51"/>
      <c r="H1193" s="176"/>
      <c r="I1193" s="51"/>
      <c r="K1193" s="51"/>
      <c r="L1193" s="43"/>
    </row>
    <row r="1194" spans="2:12" s="32" customFormat="1" x14ac:dyDescent="0.55000000000000004">
      <c r="B1194" s="27"/>
      <c r="D1194" s="33"/>
      <c r="E1194" s="68"/>
      <c r="G1194" s="51"/>
      <c r="H1194" s="176"/>
      <c r="I1194" s="51"/>
      <c r="K1194" s="51"/>
      <c r="L1194" s="43"/>
    </row>
    <row r="1195" spans="2:12" s="32" customFormat="1" x14ac:dyDescent="0.55000000000000004">
      <c r="B1195" s="27"/>
      <c r="D1195" s="33"/>
      <c r="E1195" s="68"/>
      <c r="G1195" s="51"/>
      <c r="H1195" s="176"/>
      <c r="I1195" s="51"/>
      <c r="K1195" s="51"/>
      <c r="L1195" s="43"/>
    </row>
    <row r="1196" spans="2:12" s="32" customFormat="1" x14ac:dyDescent="0.55000000000000004">
      <c r="B1196" s="27"/>
      <c r="D1196" s="33"/>
      <c r="E1196" s="68"/>
      <c r="G1196" s="51"/>
      <c r="H1196" s="176"/>
      <c r="I1196" s="51"/>
      <c r="K1196" s="51"/>
      <c r="L1196" s="43"/>
    </row>
    <row r="1197" spans="2:12" s="32" customFormat="1" x14ac:dyDescent="0.55000000000000004">
      <c r="B1197" s="27"/>
      <c r="D1197" s="33"/>
      <c r="E1197" s="68"/>
      <c r="G1197" s="51"/>
      <c r="H1197" s="176"/>
      <c r="I1197" s="51"/>
      <c r="K1197" s="51"/>
      <c r="L1197" s="43"/>
    </row>
    <row r="1198" spans="2:12" s="32" customFormat="1" x14ac:dyDescent="0.55000000000000004">
      <c r="B1198" s="27"/>
      <c r="D1198" s="33"/>
      <c r="E1198" s="68"/>
      <c r="G1198" s="51"/>
      <c r="H1198" s="176"/>
      <c r="I1198" s="51"/>
      <c r="K1198" s="51"/>
      <c r="L1198" s="43"/>
    </row>
    <row r="1199" spans="2:12" s="32" customFormat="1" x14ac:dyDescent="0.55000000000000004">
      <c r="B1199" s="27"/>
      <c r="D1199" s="33"/>
      <c r="E1199" s="68"/>
      <c r="G1199" s="51"/>
      <c r="H1199" s="176"/>
      <c r="I1199" s="51"/>
      <c r="K1199" s="51"/>
      <c r="L1199" s="43"/>
    </row>
    <row r="1200" spans="2:12" s="32" customFormat="1" x14ac:dyDescent="0.55000000000000004">
      <c r="B1200" s="27"/>
      <c r="D1200" s="33"/>
      <c r="E1200" s="68"/>
      <c r="G1200" s="51"/>
      <c r="H1200" s="176"/>
      <c r="I1200" s="51"/>
      <c r="K1200" s="51"/>
      <c r="L1200" s="43"/>
    </row>
    <row r="1201" spans="2:12" s="32" customFormat="1" x14ac:dyDescent="0.55000000000000004">
      <c r="B1201" s="27"/>
      <c r="D1201" s="33"/>
      <c r="E1201" s="68"/>
      <c r="G1201" s="51"/>
      <c r="H1201" s="176"/>
      <c r="I1201" s="51"/>
      <c r="K1201" s="51"/>
      <c r="L1201" s="43"/>
    </row>
    <row r="1202" spans="2:12" s="32" customFormat="1" x14ac:dyDescent="0.55000000000000004">
      <c r="B1202" s="27"/>
      <c r="D1202" s="33"/>
      <c r="E1202" s="68"/>
      <c r="G1202" s="51"/>
      <c r="H1202" s="176"/>
      <c r="I1202" s="51"/>
      <c r="K1202" s="51"/>
      <c r="L1202" s="43"/>
    </row>
    <row r="1203" spans="2:12" s="32" customFormat="1" x14ac:dyDescent="0.55000000000000004">
      <c r="B1203" s="27"/>
      <c r="D1203" s="33"/>
      <c r="E1203" s="68"/>
      <c r="G1203" s="51"/>
      <c r="H1203" s="176"/>
      <c r="I1203" s="51"/>
      <c r="K1203" s="51"/>
      <c r="L1203" s="43"/>
    </row>
    <row r="1204" spans="2:12" s="32" customFormat="1" x14ac:dyDescent="0.55000000000000004">
      <c r="B1204" s="27"/>
      <c r="D1204" s="33"/>
      <c r="E1204" s="68"/>
      <c r="G1204" s="51"/>
      <c r="H1204" s="176"/>
      <c r="I1204" s="51"/>
      <c r="K1204" s="51"/>
      <c r="L1204" s="43"/>
    </row>
    <row r="1205" spans="2:12" s="32" customFormat="1" x14ac:dyDescent="0.55000000000000004">
      <c r="B1205" s="27"/>
      <c r="D1205" s="33"/>
      <c r="E1205" s="68"/>
      <c r="G1205" s="51"/>
      <c r="H1205" s="176"/>
      <c r="I1205" s="51"/>
      <c r="K1205" s="51"/>
      <c r="L1205" s="43"/>
    </row>
    <row r="1206" spans="2:12" s="32" customFormat="1" x14ac:dyDescent="0.55000000000000004">
      <c r="B1206" s="27"/>
      <c r="D1206" s="33"/>
      <c r="E1206" s="68"/>
      <c r="G1206" s="51"/>
      <c r="H1206" s="176"/>
      <c r="I1206" s="51"/>
      <c r="K1206" s="51"/>
      <c r="L1206" s="43"/>
    </row>
    <row r="1207" spans="2:12" s="32" customFormat="1" x14ac:dyDescent="0.55000000000000004">
      <c r="B1207" s="27"/>
      <c r="D1207" s="33"/>
      <c r="E1207" s="68"/>
      <c r="G1207" s="51"/>
      <c r="H1207" s="176"/>
      <c r="I1207" s="51"/>
      <c r="K1207" s="51"/>
      <c r="L1207" s="43"/>
    </row>
    <row r="1208" spans="2:12" s="32" customFormat="1" x14ac:dyDescent="0.55000000000000004">
      <c r="B1208" s="27"/>
      <c r="D1208" s="33"/>
      <c r="E1208" s="68"/>
      <c r="G1208" s="51"/>
      <c r="H1208" s="176"/>
      <c r="I1208" s="51"/>
      <c r="K1208" s="51"/>
      <c r="L1208" s="43"/>
    </row>
    <row r="1209" spans="2:12" s="32" customFormat="1" x14ac:dyDescent="0.55000000000000004">
      <c r="B1209" s="27"/>
      <c r="D1209" s="33"/>
      <c r="E1209" s="68"/>
      <c r="G1209" s="51"/>
      <c r="H1209" s="176"/>
      <c r="I1209" s="51"/>
      <c r="K1209" s="51"/>
      <c r="L1209" s="43"/>
    </row>
    <row r="1210" spans="2:12" s="32" customFormat="1" x14ac:dyDescent="0.55000000000000004">
      <c r="B1210" s="27"/>
      <c r="D1210" s="33"/>
      <c r="E1210" s="68"/>
      <c r="G1210" s="51"/>
      <c r="H1210" s="176"/>
      <c r="I1210" s="51"/>
      <c r="K1210" s="51"/>
      <c r="L1210" s="43"/>
    </row>
    <row r="1211" spans="2:12" s="32" customFormat="1" x14ac:dyDescent="0.55000000000000004">
      <c r="B1211" s="27"/>
      <c r="D1211" s="33"/>
      <c r="E1211" s="68"/>
      <c r="G1211" s="51"/>
      <c r="H1211" s="176"/>
      <c r="I1211" s="51"/>
      <c r="K1211" s="51"/>
      <c r="L1211" s="43"/>
    </row>
    <row r="1212" spans="2:12" s="32" customFormat="1" x14ac:dyDescent="0.55000000000000004">
      <c r="B1212" s="27"/>
      <c r="D1212" s="33"/>
      <c r="E1212" s="68"/>
      <c r="G1212" s="51"/>
      <c r="H1212" s="176"/>
      <c r="I1212" s="51"/>
      <c r="K1212" s="51"/>
      <c r="L1212" s="43"/>
    </row>
    <row r="1213" spans="2:12" s="32" customFormat="1" x14ac:dyDescent="0.55000000000000004">
      <c r="B1213" s="27"/>
      <c r="D1213" s="33"/>
      <c r="E1213" s="68"/>
      <c r="G1213" s="51"/>
      <c r="H1213" s="176"/>
      <c r="I1213" s="51"/>
      <c r="K1213" s="51"/>
      <c r="L1213" s="43"/>
    </row>
    <row r="1214" spans="2:12" s="32" customFormat="1" x14ac:dyDescent="0.55000000000000004">
      <c r="B1214" s="27"/>
      <c r="D1214" s="33"/>
      <c r="E1214" s="68"/>
      <c r="G1214" s="51"/>
      <c r="H1214" s="176"/>
      <c r="I1214" s="51"/>
      <c r="K1214" s="51"/>
      <c r="L1214" s="43"/>
    </row>
    <row r="1215" spans="2:12" s="32" customFormat="1" x14ac:dyDescent="0.55000000000000004">
      <c r="B1215" s="27"/>
      <c r="D1215" s="33"/>
      <c r="E1215" s="68"/>
      <c r="G1215" s="51"/>
      <c r="H1215" s="176"/>
      <c r="I1215" s="51"/>
      <c r="K1215" s="51"/>
      <c r="L1215" s="43"/>
    </row>
    <row r="1216" spans="2:12" s="32" customFormat="1" x14ac:dyDescent="0.55000000000000004">
      <c r="B1216" s="27"/>
      <c r="D1216" s="33"/>
      <c r="E1216" s="68"/>
      <c r="G1216" s="51"/>
      <c r="H1216" s="176"/>
      <c r="I1216" s="51"/>
      <c r="K1216" s="51"/>
      <c r="L1216" s="43"/>
    </row>
    <row r="1217" spans="2:12" s="32" customFormat="1" x14ac:dyDescent="0.55000000000000004">
      <c r="B1217" s="27"/>
      <c r="D1217" s="33"/>
      <c r="E1217" s="68"/>
      <c r="G1217" s="51"/>
      <c r="H1217" s="176"/>
      <c r="I1217" s="51"/>
      <c r="K1217" s="51"/>
      <c r="L1217" s="43"/>
    </row>
    <row r="1218" spans="2:12" s="32" customFormat="1" x14ac:dyDescent="0.55000000000000004">
      <c r="B1218" s="27"/>
      <c r="D1218" s="33"/>
      <c r="E1218" s="68"/>
      <c r="G1218" s="51"/>
      <c r="H1218" s="176"/>
      <c r="I1218" s="51"/>
      <c r="K1218" s="51"/>
      <c r="L1218" s="43"/>
    </row>
    <row r="1219" spans="2:12" s="32" customFormat="1" x14ac:dyDescent="0.55000000000000004">
      <c r="B1219" s="27"/>
      <c r="D1219" s="33"/>
      <c r="E1219" s="68"/>
      <c r="G1219" s="51"/>
      <c r="H1219" s="176"/>
      <c r="I1219" s="51"/>
      <c r="K1219" s="51"/>
      <c r="L1219" s="43"/>
    </row>
    <row r="1220" spans="2:12" s="32" customFormat="1" x14ac:dyDescent="0.55000000000000004">
      <c r="B1220" s="27"/>
      <c r="D1220" s="33"/>
      <c r="E1220" s="68"/>
      <c r="G1220" s="51"/>
      <c r="H1220" s="176"/>
      <c r="I1220" s="51"/>
      <c r="K1220" s="51"/>
      <c r="L1220" s="43"/>
    </row>
    <row r="1221" spans="2:12" s="32" customFormat="1" x14ac:dyDescent="0.55000000000000004">
      <c r="B1221" s="27"/>
      <c r="D1221" s="33"/>
      <c r="E1221" s="68"/>
      <c r="G1221" s="51"/>
      <c r="H1221" s="176"/>
      <c r="I1221" s="51"/>
      <c r="K1221" s="51"/>
      <c r="L1221" s="43"/>
    </row>
    <row r="1222" spans="2:12" s="32" customFormat="1" x14ac:dyDescent="0.55000000000000004">
      <c r="B1222" s="27"/>
      <c r="D1222" s="33"/>
      <c r="E1222" s="68"/>
      <c r="G1222" s="51"/>
      <c r="H1222" s="176"/>
      <c r="I1222" s="51"/>
      <c r="K1222" s="51"/>
      <c r="L1222" s="43"/>
    </row>
    <row r="1223" spans="2:12" s="32" customFormat="1" x14ac:dyDescent="0.55000000000000004">
      <c r="B1223" s="27"/>
      <c r="D1223" s="33"/>
      <c r="E1223" s="68"/>
      <c r="G1223" s="51"/>
      <c r="H1223" s="176"/>
      <c r="I1223" s="51"/>
      <c r="K1223" s="51"/>
      <c r="L1223" s="43"/>
    </row>
    <row r="1224" spans="2:12" s="32" customFormat="1" x14ac:dyDescent="0.55000000000000004">
      <c r="B1224" s="27"/>
      <c r="D1224" s="33"/>
      <c r="E1224" s="68"/>
      <c r="G1224" s="51"/>
      <c r="H1224" s="176"/>
      <c r="I1224" s="51"/>
      <c r="K1224" s="51"/>
      <c r="L1224" s="43"/>
    </row>
    <row r="1225" spans="2:12" s="32" customFormat="1" x14ac:dyDescent="0.55000000000000004">
      <c r="B1225" s="27"/>
      <c r="D1225" s="33"/>
      <c r="E1225" s="68"/>
      <c r="G1225" s="51"/>
      <c r="H1225" s="176"/>
      <c r="I1225" s="51"/>
      <c r="K1225" s="51"/>
      <c r="L1225" s="43"/>
    </row>
    <row r="1226" spans="2:12" s="32" customFormat="1" x14ac:dyDescent="0.55000000000000004">
      <c r="B1226" s="27"/>
      <c r="D1226" s="33"/>
      <c r="E1226" s="68"/>
      <c r="G1226" s="51"/>
      <c r="H1226" s="176"/>
      <c r="I1226" s="51"/>
      <c r="K1226" s="51"/>
      <c r="L1226" s="43"/>
    </row>
    <row r="1227" spans="2:12" s="32" customFormat="1" x14ac:dyDescent="0.55000000000000004">
      <c r="B1227" s="27"/>
      <c r="D1227" s="33"/>
      <c r="E1227" s="68"/>
      <c r="G1227" s="51"/>
      <c r="H1227" s="176"/>
      <c r="I1227" s="51"/>
      <c r="K1227" s="51"/>
      <c r="L1227" s="43"/>
    </row>
    <row r="1228" spans="2:12" s="32" customFormat="1" x14ac:dyDescent="0.55000000000000004">
      <c r="B1228" s="27"/>
      <c r="D1228" s="33"/>
      <c r="E1228" s="68"/>
      <c r="G1228" s="51"/>
      <c r="H1228" s="176"/>
      <c r="I1228" s="51"/>
      <c r="K1228" s="51"/>
      <c r="L1228" s="43"/>
    </row>
    <row r="1229" spans="2:12" s="32" customFormat="1" x14ac:dyDescent="0.55000000000000004">
      <c r="B1229" s="27"/>
      <c r="D1229" s="33"/>
      <c r="E1229" s="68"/>
      <c r="G1229" s="51"/>
      <c r="H1229" s="176"/>
      <c r="I1229" s="51"/>
      <c r="K1229" s="51"/>
      <c r="L1229" s="43"/>
    </row>
    <row r="1230" spans="2:12" s="32" customFormat="1" x14ac:dyDescent="0.55000000000000004">
      <c r="B1230" s="27"/>
      <c r="D1230" s="33"/>
      <c r="E1230" s="68"/>
      <c r="G1230" s="51"/>
      <c r="H1230" s="176"/>
      <c r="I1230" s="51"/>
      <c r="K1230" s="51"/>
      <c r="L1230" s="43"/>
    </row>
    <row r="1231" spans="2:12" s="32" customFormat="1" x14ac:dyDescent="0.55000000000000004">
      <c r="B1231" s="27"/>
      <c r="D1231" s="33"/>
      <c r="E1231" s="68"/>
      <c r="G1231" s="51"/>
      <c r="H1231" s="176"/>
      <c r="I1231" s="51"/>
      <c r="K1231" s="51"/>
      <c r="L1231" s="43"/>
    </row>
    <row r="1232" spans="2:12" s="32" customFormat="1" x14ac:dyDescent="0.55000000000000004">
      <c r="B1232" s="27"/>
      <c r="D1232" s="33"/>
      <c r="E1232" s="68"/>
      <c r="G1232" s="51"/>
      <c r="H1232" s="176"/>
      <c r="I1232" s="51"/>
      <c r="K1232" s="51"/>
      <c r="L1232" s="43"/>
    </row>
    <row r="1233" spans="2:12" s="32" customFormat="1" x14ac:dyDescent="0.55000000000000004">
      <c r="B1233" s="27"/>
      <c r="D1233" s="33"/>
      <c r="E1233" s="68"/>
      <c r="G1233" s="51"/>
      <c r="H1233" s="176"/>
      <c r="I1233" s="51"/>
      <c r="K1233" s="51"/>
      <c r="L1233" s="43"/>
    </row>
    <row r="1234" spans="2:12" s="32" customFormat="1" x14ac:dyDescent="0.55000000000000004">
      <c r="B1234" s="27"/>
      <c r="D1234" s="33"/>
      <c r="E1234" s="68"/>
      <c r="G1234" s="51"/>
      <c r="H1234" s="176"/>
      <c r="I1234" s="51"/>
      <c r="K1234" s="51"/>
      <c r="L1234" s="43"/>
    </row>
    <row r="1235" spans="2:12" s="32" customFormat="1" x14ac:dyDescent="0.55000000000000004">
      <c r="B1235" s="27"/>
      <c r="D1235" s="33"/>
      <c r="E1235" s="68"/>
      <c r="G1235" s="51"/>
      <c r="H1235" s="176"/>
      <c r="I1235" s="51"/>
      <c r="K1235" s="51"/>
      <c r="L1235" s="43"/>
    </row>
    <row r="1236" spans="2:12" s="32" customFormat="1" x14ac:dyDescent="0.55000000000000004">
      <c r="B1236" s="27"/>
      <c r="D1236" s="33"/>
      <c r="E1236" s="68"/>
      <c r="G1236" s="51"/>
      <c r="H1236" s="176"/>
      <c r="I1236" s="51"/>
      <c r="K1236" s="51"/>
      <c r="L1236" s="43"/>
    </row>
    <row r="1237" spans="2:12" s="32" customFormat="1" x14ac:dyDescent="0.55000000000000004">
      <c r="B1237" s="27"/>
      <c r="D1237" s="33"/>
      <c r="E1237" s="68"/>
      <c r="G1237" s="51"/>
      <c r="H1237" s="176"/>
      <c r="I1237" s="51"/>
      <c r="K1237" s="51"/>
      <c r="L1237" s="43"/>
    </row>
    <row r="1238" spans="2:12" s="32" customFormat="1" x14ac:dyDescent="0.55000000000000004">
      <c r="B1238" s="27"/>
      <c r="D1238" s="33"/>
      <c r="E1238" s="68"/>
      <c r="G1238" s="51"/>
      <c r="H1238" s="176"/>
      <c r="I1238" s="51"/>
      <c r="K1238" s="51"/>
      <c r="L1238" s="43"/>
    </row>
    <row r="1239" spans="2:12" s="32" customFormat="1" x14ac:dyDescent="0.55000000000000004">
      <c r="B1239" s="27"/>
      <c r="D1239" s="33"/>
      <c r="E1239" s="68"/>
      <c r="G1239" s="51"/>
      <c r="H1239" s="176"/>
      <c r="I1239" s="51"/>
      <c r="K1239" s="51"/>
      <c r="L1239" s="43"/>
    </row>
    <row r="1240" spans="2:12" s="32" customFormat="1" x14ac:dyDescent="0.55000000000000004">
      <c r="B1240" s="27"/>
      <c r="D1240" s="33"/>
      <c r="E1240" s="68"/>
      <c r="G1240" s="51"/>
      <c r="H1240" s="176"/>
      <c r="I1240" s="51"/>
      <c r="K1240" s="51"/>
      <c r="L1240" s="43"/>
    </row>
    <row r="1241" spans="2:12" s="32" customFormat="1" x14ac:dyDescent="0.55000000000000004">
      <c r="B1241" s="27"/>
      <c r="D1241" s="33"/>
      <c r="E1241" s="68"/>
      <c r="G1241" s="51"/>
      <c r="H1241" s="176"/>
      <c r="I1241" s="51"/>
      <c r="K1241" s="51"/>
      <c r="L1241" s="43"/>
    </row>
    <row r="1242" spans="2:12" s="32" customFormat="1" x14ac:dyDescent="0.55000000000000004">
      <c r="B1242" s="27"/>
      <c r="D1242" s="33"/>
      <c r="E1242" s="68"/>
      <c r="G1242" s="51"/>
      <c r="H1242" s="176"/>
      <c r="I1242" s="51"/>
      <c r="K1242" s="51"/>
      <c r="L1242" s="43"/>
    </row>
    <row r="1243" spans="2:12" s="32" customFormat="1" x14ac:dyDescent="0.55000000000000004">
      <c r="B1243" s="27"/>
      <c r="D1243" s="33"/>
      <c r="E1243" s="68"/>
      <c r="G1243" s="51"/>
      <c r="H1243" s="176"/>
      <c r="I1243" s="51"/>
      <c r="K1243" s="51"/>
      <c r="L1243" s="43"/>
    </row>
    <row r="1244" spans="2:12" s="32" customFormat="1" x14ac:dyDescent="0.55000000000000004">
      <c r="B1244" s="27"/>
      <c r="D1244" s="33"/>
      <c r="E1244" s="68"/>
      <c r="G1244" s="51"/>
      <c r="H1244" s="176"/>
      <c r="I1244" s="51"/>
      <c r="K1244" s="51"/>
      <c r="L1244" s="43"/>
    </row>
    <row r="1245" spans="2:12" s="32" customFormat="1" x14ac:dyDescent="0.55000000000000004">
      <c r="B1245" s="27"/>
      <c r="D1245" s="33"/>
      <c r="E1245" s="68"/>
      <c r="G1245" s="51"/>
      <c r="H1245" s="176"/>
      <c r="I1245" s="51"/>
      <c r="K1245" s="51"/>
      <c r="L1245" s="43"/>
    </row>
    <row r="1246" spans="2:12" s="32" customFormat="1" x14ac:dyDescent="0.55000000000000004">
      <c r="B1246" s="27"/>
      <c r="D1246" s="33"/>
      <c r="E1246" s="68"/>
      <c r="G1246" s="51"/>
      <c r="H1246" s="176"/>
      <c r="I1246" s="51"/>
      <c r="K1246" s="51"/>
      <c r="L1246" s="43"/>
    </row>
    <row r="1247" spans="2:12" s="32" customFormat="1" x14ac:dyDescent="0.55000000000000004">
      <c r="B1247" s="27"/>
      <c r="D1247" s="33"/>
      <c r="E1247" s="68"/>
      <c r="G1247" s="51"/>
      <c r="H1247" s="176"/>
      <c r="I1247" s="51"/>
      <c r="K1247" s="51"/>
      <c r="L1247" s="43"/>
    </row>
    <row r="1248" spans="2:12" s="32" customFormat="1" x14ac:dyDescent="0.55000000000000004">
      <c r="B1248" s="27"/>
      <c r="D1248" s="33"/>
      <c r="E1248" s="68"/>
      <c r="G1248" s="51"/>
      <c r="H1248" s="176"/>
      <c r="I1248" s="51"/>
      <c r="K1248" s="51"/>
      <c r="L1248" s="43"/>
    </row>
    <row r="1249" spans="2:12" s="32" customFormat="1" x14ac:dyDescent="0.55000000000000004">
      <c r="B1249" s="27"/>
      <c r="D1249" s="33"/>
      <c r="E1249" s="68"/>
      <c r="G1249" s="51"/>
      <c r="H1249" s="176"/>
      <c r="I1249" s="51"/>
      <c r="K1249" s="51"/>
      <c r="L1249" s="43"/>
    </row>
    <row r="1250" spans="2:12" s="32" customFormat="1" x14ac:dyDescent="0.55000000000000004">
      <c r="B1250" s="27"/>
      <c r="D1250" s="33"/>
      <c r="E1250" s="68"/>
      <c r="G1250" s="51"/>
      <c r="H1250" s="176"/>
      <c r="I1250" s="51"/>
      <c r="K1250" s="51"/>
      <c r="L1250" s="43"/>
    </row>
    <row r="1251" spans="2:12" s="32" customFormat="1" x14ac:dyDescent="0.55000000000000004">
      <c r="B1251" s="27"/>
      <c r="D1251" s="33"/>
      <c r="E1251" s="68"/>
      <c r="G1251" s="51"/>
      <c r="H1251" s="176"/>
      <c r="I1251" s="51"/>
      <c r="K1251" s="51"/>
      <c r="L1251" s="43"/>
    </row>
    <row r="1252" spans="2:12" s="32" customFormat="1" x14ac:dyDescent="0.55000000000000004">
      <c r="B1252" s="27"/>
      <c r="D1252" s="33"/>
      <c r="E1252" s="68"/>
      <c r="G1252" s="51"/>
      <c r="H1252" s="176"/>
      <c r="I1252" s="51"/>
      <c r="K1252" s="51"/>
      <c r="L1252" s="43"/>
    </row>
    <row r="1253" spans="2:12" s="32" customFormat="1" x14ac:dyDescent="0.55000000000000004">
      <c r="B1253" s="27"/>
      <c r="D1253" s="33"/>
      <c r="E1253" s="68"/>
      <c r="G1253" s="51"/>
      <c r="H1253" s="176"/>
      <c r="I1253" s="51"/>
      <c r="K1253" s="51"/>
      <c r="L1253" s="43"/>
    </row>
    <row r="1254" spans="2:12" s="32" customFormat="1" x14ac:dyDescent="0.55000000000000004">
      <c r="B1254" s="27"/>
      <c r="D1254" s="33"/>
      <c r="E1254" s="68"/>
      <c r="G1254" s="51"/>
      <c r="H1254" s="176"/>
      <c r="I1254" s="51"/>
      <c r="K1254" s="51"/>
      <c r="L1254" s="43"/>
    </row>
    <row r="1255" spans="2:12" s="32" customFormat="1" x14ac:dyDescent="0.55000000000000004">
      <c r="B1255" s="27"/>
      <c r="D1255" s="33"/>
      <c r="E1255" s="68"/>
      <c r="G1255" s="51"/>
      <c r="H1255" s="176"/>
      <c r="I1255" s="51"/>
      <c r="K1255" s="51"/>
      <c r="L1255" s="43"/>
    </row>
    <row r="1256" spans="2:12" s="32" customFormat="1" x14ac:dyDescent="0.55000000000000004">
      <c r="B1256" s="27"/>
      <c r="D1256" s="33"/>
      <c r="E1256" s="68"/>
      <c r="G1256" s="51"/>
      <c r="H1256" s="176"/>
      <c r="I1256" s="51"/>
      <c r="K1256" s="51"/>
      <c r="L1256" s="43"/>
    </row>
    <row r="1257" spans="2:12" s="32" customFormat="1" x14ac:dyDescent="0.55000000000000004">
      <c r="B1257" s="27"/>
      <c r="D1257" s="33"/>
      <c r="E1257" s="68"/>
      <c r="G1257" s="51"/>
      <c r="H1257" s="176"/>
      <c r="I1257" s="51"/>
      <c r="K1257" s="51"/>
      <c r="L1257" s="43"/>
    </row>
    <row r="1258" spans="2:12" s="32" customFormat="1" x14ac:dyDescent="0.55000000000000004">
      <c r="B1258" s="27"/>
      <c r="D1258" s="33"/>
      <c r="E1258" s="68"/>
      <c r="G1258" s="51"/>
      <c r="H1258" s="176"/>
      <c r="I1258" s="51"/>
      <c r="K1258" s="51"/>
      <c r="L1258" s="43"/>
    </row>
    <row r="1259" spans="2:12" s="32" customFormat="1" x14ac:dyDescent="0.55000000000000004">
      <c r="B1259" s="27"/>
      <c r="D1259" s="33"/>
      <c r="E1259" s="68"/>
      <c r="G1259" s="51"/>
      <c r="H1259" s="176"/>
      <c r="I1259" s="51"/>
      <c r="K1259" s="51"/>
      <c r="L1259" s="43"/>
    </row>
    <row r="1260" spans="2:12" s="32" customFormat="1" x14ac:dyDescent="0.55000000000000004">
      <c r="B1260" s="27"/>
      <c r="D1260" s="33"/>
      <c r="E1260" s="68"/>
      <c r="G1260" s="51"/>
      <c r="H1260" s="176"/>
      <c r="I1260" s="51"/>
      <c r="K1260" s="51"/>
      <c r="L1260" s="43"/>
    </row>
    <row r="1261" spans="2:12" s="32" customFormat="1" x14ac:dyDescent="0.55000000000000004">
      <c r="B1261" s="27"/>
      <c r="D1261" s="33"/>
      <c r="E1261" s="68"/>
      <c r="G1261" s="51"/>
      <c r="H1261" s="176"/>
      <c r="I1261" s="51"/>
      <c r="K1261" s="51"/>
      <c r="L1261" s="43"/>
    </row>
    <row r="1262" spans="2:12" s="32" customFormat="1" x14ac:dyDescent="0.55000000000000004">
      <c r="B1262" s="27"/>
      <c r="D1262" s="33"/>
      <c r="E1262" s="68"/>
      <c r="G1262" s="51"/>
      <c r="H1262" s="176"/>
      <c r="I1262" s="51"/>
      <c r="K1262" s="51"/>
      <c r="L1262" s="43"/>
    </row>
    <row r="1263" spans="2:12" s="32" customFormat="1" x14ac:dyDescent="0.55000000000000004">
      <c r="B1263" s="27"/>
      <c r="D1263" s="33"/>
      <c r="E1263" s="68"/>
      <c r="G1263" s="51"/>
      <c r="H1263" s="176"/>
      <c r="I1263" s="51"/>
      <c r="K1263" s="51"/>
      <c r="L1263" s="43"/>
    </row>
    <row r="1264" spans="2:12" s="32" customFormat="1" x14ac:dyDescent="0.55000000000000004">
      <c r="B1264" s="27"/>
      <c r="D1264" s="33"/>
      <c r="E1264" s="68"/>
      <c r="G1264" s="51"/>
      <c r="H1264" s="176"/>
      <c r="I1264" s="51"/>
      <c r="K1264" s="51"/>
      <c r="L1264" s="43"/>
    </row>
    <row r="1265" spans="2:12" s="32" customFormat="1" x14ac:dyDescent="0.55000000000000004">
      <c r="B1265" s="27"/>
      <c r="D1265" s="33"/>
      <c r="E1265" s="68"/>
      <c r="G1265" s="51"/>
      <c r="H1265" s="176"/>
      <c r="I1265" s="51"/>
      <c r="K1265" s="51"/>
      <c r="L1265" s="43"/>
    </row>
    <row r="1266" spans="2:12" s="32" customFormat="1" x14ac:dyDescent="0.55000000000000004">
      <c r="B1266" s="27"/>
      <c r="D1266" s="33"/>
      <c r="E1266" s="68"/>
      <c r="G1266" s="51"/>
      <c r="H1266" s="176"/>
      <c r="I1266" s="51"/>
      <c r="K1266" s="51"/>
      <c r="L1266" s="43"/>
    </row>
    <row r="1267" spans="2:12" s="32" customFormat="1" x14ac:dyDescent="0.55000000000000004">
      <c r="B1267" s="27"/>
      <c r="D1267" s="33"/>
      <c r="E1267" s="68"/>
      <c r="G1267" s="51"/>
      <c r="H1267" s="176"/>
      <c r="I1267" s="51"/>
      <c r="K1267" s="51"/>
      <c r="L1267" s="43"/>
    </row>
    <row r="1268" spans="2:12" s="32" customFormat="1" x14ac:dyDescent="0.55000000000000004">
      <c r="B1268" s="27"/>
      <c r="D1268" s="33"/>
      <c r="E1268" s="68"/>
      <c r="G1268" s="51"/>
      <c r="H1268" s="176"/>
      <c r="I1268" s="51"/>
      <c r="K1268" s="51"/>
      <c r="L1268" s="43"/>
    </row>
    <row r="1269" spans="2:12" s="32" customFormat="1" x14ac:dyDescent="0.55000000000000004">
      <c r="B1269" s="27"/>
      <c r="D1269" s="33"/>
      <c r="E1269" s="68"/>
      <c r="G1269" s="51"/>
      <c r="H1269" s="176"/>
      <c r="I1269" s="51"/>
      <c r="K1269" s="51"/>
      <c r="L1269" s="43"/>
    </row>
    <row r="1270" spans="2:12" s="32" customFormat="1" x14ac:dyDescent="0.55000000000000004">
      <c r="B1270" s="27"/>
      <c r="D1270" s="33"/>
      <c r="E1270" s="68"/>
      <c r="G1270" s="51"/>
      <c r="H1270" s="176"/>
      <c r="I1270" s="51"/>
      <c r="K1270" s="51"/>
      <c r="L1270" s="43"/>
    </row>
    <row r="1271" spans="2:12" s="32" customFormat="1" x14ac:dyDescent="0.55000000000000004">
      <c r="B1271" s="27"/>
      <c r="D1271" s="33"/>
      <c r="E1271" s="68"/>
      <c r="G1271" s="51"/>
      <c r="H1271" s="176"/>
      <c r="I1271" s="51"/>
      <c r="K1271" s="51"/>
      <c r="L1271" s="43"/>
    </row>
    <row r="1272" spans="2:12" s="32" customFormat="1" x14ac:dyDescent="0.55000000000000004">
      <c r="B1272" s="27"/>
      <c r="D1272" s="33"/>
      <c r="E1272" s="68"/>
      <c r="G1272" s="51"/>
      <c r="H1272" s="176"/>
      <c r="I1272" s="51"/>
      <c r="K1272" s="51"/>
      <c r="L1272" s="43"/>
    </row>
    <row r="1273" spans="2:12" s="32" customFormat="1" x14ac:dyDescent="0.55000000000000004">
      <c r="B1273" s="27"/>
      <c r="D1273" s="33"/>
      <c r="E1273" s="68"/>
      <c r="G1273" s="51"/>
      <c r="H1273" s="176"/>
      <c r="I1273" s="51"/>
      <c r="K1273" s="51"/>
      <c r="L1273" s="43"/>
    </row>
    <row r="1274" spans="2:12" s="32" customFormat="1" x14ac:dyDescent="0.55000000000000004">
      <c r="B1274" s="27"/>
      <c r="D1274" s="33"/>
      <c r="E1274" s="68"/>
      <c r="G1274" s="51"/>
      <c r="H1274" s="176"/>
      <c r="I1274" s="51"/>
      <c r="K1274" s="51"/>
      <c r="L1274" s="43"/>
    </row>
    <row r="1275" spans="2:12" s="32" customFormat="1" x14ac:dyDescent="0.55000000000000004">
      <c r="B1275" s="27"/>
      <c r="D1275" s="33"/>
      <c r="E1275" s="68"/>
      <c r="G1275" s="51"/>
      <c r="H1275" s="176"/>
      <c r="I1275" s="51"/>
      <c r="K1275" s="51"/>
      <c r="L1275" s="43"/>
    </row>
    <row r="1276" spans="2:12" s="32" customFormat="1" x14ac:dyDescent="0.55000000000000004">
      <c r="B1276" s="27"/>
      <c r="D1276" s="33"/>
      <c r="E1276" s="68"/>
      <c r="G1276" s="51"/>
      <c r="H1276" s="176"/>
      <c r="I1276" s="51"/>
      <c r="K1276" s="51"/>
      <c r="L1276" s="43"/>
    </row>
    <row r="1277" spans="2:12" s="32" customFormat="1" x14ac:dyDescent="0.55000000000000004">
      <c r="B1277" s="27"/>
      <c r="D1277" s="33"/>
      <c r="E1277" s="68"/>
      <c r="G1277" s="51"/>
      <c r="H1277" s="176"/>
      <c r="I1277" s="51"/>
      <c r="K1277" s="51"/>
      <c r="L1277" s="43"/>
    </row>
    <row r="1278" spans="2:12" s="32" customFormat="1" x14ac:dyDescent="0.55000000000000004">
      <c r="B1278" s="27"/>
      <c r="D1278" s="33"/>
      <c r="E1278" s="68"/>
      <c r="G1278" s="51"/>
      <c r="H1278" s="176"/>
      <c r="I1278" s="51"/>
      <c r="K1278" s="51"/>
      <c r="L1278" s="43"/>
    </row>
    <row r="1279" spans="2:12" s="32" customFormat="1" x14ac:dyDescent="0.55000000000000004">
      <c r="B1279" s="27"/>
      <c r="D1279" s="33"/>
      <c r="E1279" s="68"/>
      <c r="G1279" s="51"/>
      <c r="H1279" s="176"/>
      <c r="I1279" s="51"/>
      <c r="K1279" s="51"/>
      <c r="L1279" s="43"/>
    </row>
    <row r="1280" spans="2:12" s="32" customFormat="1" x14ac:dyDescent="0.55000000000000004">
      <c r="B1280" s="27"/>
      <c r="D1280" s="33"/>
      <c r="E1280" s="68"/>
      <c r="G1280" s="51"/>
      <c r="H1280" s="176"/>
      <c r="I1280" s="51"/>
      <c r="K1280" s="51"/>
      <c r="L1280" s="43"/>
    </row>
    <row r="1281" spans="2:12" s="32" customFormat="1" x14ac:dyDescent="0.55000000000000004">
      <c r="B1281" s="27"/>
      <c r="D1281" s="33"/>
      <c r="E1281" s="68"/>
      <c r="G1281" s="51"/>
      <c r="H1281" s="176"/>
      <c r="I1281" s="51"/>
      <c r="K1281" s="51"/>
      <c r="L1281" s="43"/>
    </row>
    <row r="1282" spans="2:12" s="32" customFormat="1" x14ac:dyDescent="0.55000000000000004">
      <c r="B1282" s="27"/>
      <c r="D1282" s="33"/>
      <c r="E1282" s="68"/>
      <c r="G1282" s="51"/>
      <c r="H1282" s="176"/>
      <c r="I1282" s="51"/>
      <c r="K1282" s="51"/>
      <c r="L1282" s="43"/>
    </row>
    <row r="1283" spans="2:12" s="32" customFormat="1" x14ac:dyDescent="0.55000000000000004">
      <c r="B1283" s="27"/>
      <c r="D1283" s="33"/>
      <c r="E1283" s="68"/>
      <c r="G1283" s="51"/>
      <c r="H1283" s="176"/>
      <c r="I1283" s="51"/>
      <c r="K1283" s="51"/>
      <c r="L1283" s="43"/>
    </row>
    <row r="1284" spans="2:12" s="32" customFormat="1" x14ac:dyDescent="0.55000000000000004">
      <c r="B1284" s="27"/>
      <c r="D1284" s="33"/>
      <c r="E1284" s="68"/>
      <c r="G1284" s="51"/>
      <c r="H1284" s="176"/>
      <c r="I1284" s="51"/>
      <c r="K1284" s="51"/>
      <c r="L1284" s="43"/>
    </row>
    <row r="1285" spans="2:12" s="32" customFormat="1" x14ac:dyDescent="0.55000000000000004">
      <c r="B1285" s="27"/>
      <c r="D1285" s="33"/>
      <c r="E1285" s="68"/>
      <c r="G1285" s="51"/>
      <c r="H1285" s="176"/>
      <c r="I1285" s="51"/>
      <c r="K1285" s="51"/>
      <c r="L1285" s="43"/>
    </row>
    <row r="1286" spans="2:12" s="32" customFormat="1" x14ac:dyDescent="0.55000000000000004">
      <c r="B1286" s="27"/>
      <c r="D1286" s="33"/>
      <c r="E1286" s="68"/>
      <c r="G1286" s="51"/>
      <c r="H1286" s="176"/>
      <c r="I1286" s="51"/>
      <c r="K1286" s="51"/>
      <c r="L1286" s="43"/>
    </row>
    <row r="1287" spans="2:12" s="32" customFormat="1" x14ac:dyDescent="0.55000000000000004">
      <c r="B1287" s="27"/>
      <c r="D1287" s="33"/>
      <c r="E1287" s="68"/>
      <c r="G1287" s="51"/>
      <c r="H1287" s="176"/>
      <c r="I1287" s="51"/>
      <c r="K1287" s="51"/>
      <c r="L1287" s="43"/>
    </row>
    <row r="1288" spans="2:12" s="32" customFormat="1" x14ac:dyDescent="0.55000000000000004">
      <c r="B1288" s="27"/>
      <c r="D1288" s="33"/>
      <c r="E1288" s="68"/>
      <c r="G1288" s="51"/>
      <c r="H1288" s="176"/>
      <c r="I1288" s="51"/>
      <c r="K1288" s="51"/>
      <c r="L1288" s="43"/>
    </row>
    <row r="1289" spans="2:12" s="32" customFormat="1" x14ac:dyDescent="0.55000000000000004">
      <c r="B1289" s="27"/>
      <c r="D1289" s="33"/>
      <c r="E1289" s="68"/>
      <c r="G1289" s="51"/>
      <c r="H1289" s="176"/>
      <c r="I1289" s="51"/>
      <c r="K1289" s="51"/>
      <c r="L1289" s="43"/>
    </row>
    <row r="1290" spans="2:12" s="32" customFormat="1" x14ac:dyDescent="0.55000000000000004">
      <c r="B1290" s="27"/>
      <c r="D1290" s="33"/>
      <c r="E1290" s="68"/>
      <c r="G1290" s="51"/>
      <c r="H1290" s="176"/>
      <c r="I1290" s="51"/>
      <c r="K1290" s="51"/>
      <c r="L1290" s="43"/>
    </row>
    <row r="1291" spans="2:12" s="32" customFormat="1" x14ac:dyDescent="0.55000000000000004">
      <c r="B1291" s="27"/>
      <c r="D1291" s="33"/>
      <c r="E1291" s="68"/>
      <c r="G1291" s="51"/>
      <c r="H1291" s="176"/>
      <c r="I1291" s="51"/>
      <c r="K1291" s="51"/>
      <c r="L1291" s="43"/>
    </row>
    <row r="1292" spans="2:12" s="32" customFormat="1" x14ac:dyDescent="0.55000000000000004">
      <c r="B1292" s="27"/>
      <c r="D1292" s="33"/>
      <c r="E1292" s="68"/>
      <c r="G1292" s="51"/>
      <c r="H1292" s="176"/>
      <c r="I1292" s="51"/>
      <c r="K1292" s="51"/>
      <c r="L1292" s="43"/>
    </row>
    <row r="1293" spans="2:12" s="32" customFormat="1" x14ac:dyDescent="0.55000000000000004">
      <c r="B1293" s="27"/>
      <c r="D1293" s="33"/>
      <c r="E1293" s="68"/>
      <c r="G1293" s="51"/>
      <c r="H1293" s="176"/>
      <c r="I1293" s="51"/>
      <c r="K1293" s="51"/>
      <c r="L1293" s="43"/>
    </row>
    <row r="1294" spans="2:12" s="32" customFormat="1" x14ac:dyDescent="0.55000000000000004">
      <c r="B1294" s="27"/>
      <c r="D1294" s="33"/>
      <c r="E1294" s="68"/>
      <c r="G1294" s="51"/>
      <c r="H1294" s="176"/>
      <c r="I1294" s="51"/>
      <c r="K1294" s="51"/>
      <c r="L1294" s="43"/>
    </row>
    <row r="1295" spans="2:12" s="32" customFormat="1" x14ac:dyDescent="0.55000000000000004">
      <c r="B1295" s="27"/>
      <c r="D1295" s="33"/>
      <c r="E1295" s="68"/>
      <c r="G1295" s="51"/>
      <c r="H1295" s="176"/>
      <c r="I1295" s="51"/>
      <c r="K1295" s="51"/>
      <c r="L1295" s="43"/>
    </row>
    <row r="1296" spans="2:12" s="32" customFormat="1" x14ac:dyDescent="0.55000000000000004">
      <c r="B1296" s="27"/>
      <c r="D1296" s="33"/>
      <c r="E1296" s="68"/>
      <c r="G1296" s="51"/>
      <c r="H1296" s="176"/>
      <c r="I1296" s="51"/>
      <c r="K1296" s="51"/>
      <c r="L1296" s="43"/>
    </row>
    <row r="1297" spans="2:12" s="32" customFormat="1" x14ac:dyDescent="0.55000000000000004">
      <c r="B1297" s="27"/>
      <c r="D1297" s="33"/>
      <c r="E1297" s="68"/>
      <c r="G1297" s="51"/>
      <c r="H1297" s="176"/>
      <c r="I1297" s="51"/>
      <c r="K1297" s="51"/>
      <c r="L1297" s="43"/>
    </row>
    <row r="1298" spans="2:12" s="32" customFormat="1" x14ac:dyDescent="0.55000000000000004">
      <c r="B1298" s="27"/>
      <c r="D1298" s="33"/>
      <c r="E1298" s="68"/>
      <c r="G1298" s="51"/>
      <c r="H1298" s="176"/>
      <c r="I1298" s="51"/>
      <c r="K1298" s="51"/>
      <c r="L1298" s="43"/>
    </row>
    <row r="1299" spans="2:12" s="32" customFormat="1" x14ac:dyDescent="0.55000000000000004">
      <c r="B1299" s="27"/>
      <c r="D1299" s="33"/>
      <c r="E1299" s="68"/>
      <c r="G1299" s="51"/>
      <c r="H1299" s="176"/>
      <c r="I1299" s="51"/>
      <c r="K1299" s="51"/>
      <c r="L1299" s="43"/>
    </row>
    <row r="1300" spans="2:12" s="32" customFormat="1" x14ac:dyDescent="0.55000000000000004">
      <c r="B1300" s="27"/>
      <c r="D1300" s="33"/>
      <c r="E1300" s="68"/>
      <c r="G1300" s="51"/>
      <c r="H1300" s="176"/>
      <c r="I1300" s="51"/>
      <c r="K1300" s="51"/>
      <c r="L1300" s="43"/>
    </row>
    <row r="1301" spans="2:12" s="32" customFormat="1" x14ac:dyDescent="0.55000000000000004">
      <c r="B1301" s="27"/>
      <c r="D1301" s="33"/>
      <c r="E1301" s="68"/>
      <c r="G1301" s="51"/>
      <c r="H1301" s="176"/>
      <c r="I1301" s="51"/>
      <c r="K1301" s="51"/>
      <c r="L1301" s="43"/>
    </row>
    <row r="1302" spans="2:12" s="32" customFormat="1" x14ac:dyDescent="0.55000000000000004">
      <c r="B1302" s="27"/>
      <c r="D1302" s="33"/>
      <c r="E1302" s="68"/>
      <c r="G1302" s="51"/>
      <c r="H1302" s="176"/>
      <c r="I1302" s="51"/>
      <c r="K1302" s="51"/>
      <c r="L1302" s="43"/>
    </row>
    <row r="1303" spans="2:12" s="32" customFormat="1" x14ac:dyDescent="0.55000000000000004">
      <c r="B1303" s="27"/>
      <c r="D1303" s="33"/>
      <c r="E1303" s="68"/>
      <c r="G1303" s="51"/>
      <c r="H1303" s="176"/>
      <c r="I1303" s="51"/>
      <c r="K1303" s="51"/>
      <c r="L1303" s="43"/>
    </row>
    <row r="1304" spans="2:12" s="32" customFormat="1" x14ac:dyDescent="0.55000000000000004">
      <c r="B1304" s="27"/>
      <c r="D1304" s="33"/>
      <c r="E1304" s="68"/>
      <c r="G1304" s="51"/>
      <c r="H1304" s="176"/>
      <c r="I1304" s="51"/>
      <c r="K1304" s="51"/>
      <c r="L1304" s="43"/>
    </row>
    <row r="1305" spans="2:12" s="32" customFormat="1" x14ac:dyDescent="0.55000000000000004">
      <c r="B1305" s="27"/>
      <c r="D1305" s="33"/>
      <c r="E1305" s="68"/>
      <c r="G1305" s="51"/>
      <c r="H1305" s="176"/>
      <c r="I1305" s="51"/>
      <c r="K1305" s="51"/>
      <c r="L1305" s="43"/>
    </row>
    <row r="1306" spans="2:12" s="32" customFormat="1" x14ac:dyDescent="0.55000000000000004">
      <c r="B1306" s="27"/>
      <c r="D1306" s="33"/>
      <c r="E1306" s="68"/>
      <c r="G1306" s="51"/>
      <c r="H1306" s="176"/>
      <c r="I1306" s="51"/>
      <c r="K1306" s="51"/>
      <c r="L1306" s="43"/>
    </row>
    <row r="1307" spans="2:12" s="32" customFormat="1" x14ac:dyDescent="0.55000000000000004">
      <c r="B1307" s="27"/>
      <c r="D1307" s="33"/>
      <c r="E1307" s="68"/>
      <c r="G1307" s="51"/>
      <c r="H1307" s="176"/>
      <c r="I1307" s="51"/>
      <c r="K1307" s="51"/>
      <c r="L1307" s="43"/>
    </row>
    <row r="1308" spans="2:12" s="32" customFormat="1" x14ac:dyDescent="0.55000000000000004">
      <c r="B1308" s="27"/>
      <c r="D1308" s="33"/>
      <c r="E1308" s="68"/>
      <c r="G1308" s="51"/>
      <c r="H1308" s="176"/>
      <c r="I1308" s="51"/>
      <c r="K1308" s="51"/>
      <c r="L1308" s="43"/>
    </row>
    <row r="1309" spans="2:12" s="32" customFormat="1" x14ac:dyDescent="0.55000000000000004">
      <c r="B1309" s="27"/>
      <c r="D1309" s="33"/>
      <c r="E1309" s="68"/>
      <c r="G1309" s="51"/>
      <c r="H1309" s="176"/>
      <c r="I1309" s="51"/>
      <c r="K1309" s="51"/>
      <c r="L1309" s="43"/>
    </row>
    <row r="1310" spans="2:12" s="32" customFormat="1" x14ac:dyDescent="0.55000000000000004">
      <c r="B1310" s="27"/>
      <c r="D1310" s="33"/>
      <c r="E1310" s="68"/>
      <c r="G1310" s="51"/>
      <c r="H1310" s="176"/>
      <c r="I1310" s="51"/>
      <c r="K1310" s="51"/>
      <c r="L1310" s="43"/>
    </row>
    <row r="1311" spans="2:12" s="32" customFormat="1" x14ac:dyDescent="0.55000000000000004">
      <c r="B1311" s="27"/>
      <c r="D1311" s="33"/>
      <c r="E1311" s="68"/>
      <c r="G1311" s="51"/>
      <c r="H1311" s="176"/>
      <c r="I1311" s="51"/>
      <c r="K1311" s="51"/>
      <c r="L1311" s="43"/>
    </row>
    <row r="1312" spans="2:12" s="32" customFormat="1" x14ac:dyDescent="0.55000000000000004">
      <c r="B1312" s="27"/>
      <c r="D1312" s="33"/>
      <c r="E1312" s="68"/>
      <c r="G1312" s="51"/>
      <c r="H1312" s="176"/>
      <c r="I1312" s="51"/>
      <c r="K1312" s="51"/>
      <c r="L1312" s="43"/>
    </row>
    <row r="1313" spans="2:12" s="32" customFormat="1" x14ac:dyDescent="0.55000000000000004">
      <c r="B1313" s="27"/>
      <c r="D1313" s="33"/>
      <c r="E1313" s="68"/>
      <c r="G1313" s="51"/>
      <c r="H1313" s="176"/>
      <c r="I1313" s="51"/>
      <c r="K1313" s="51"/>
      <c r="L1313" s="43"/>
    </row>
    <row r="1314" spans="2:12" s="32" customFormat="1" x14ac:dyDescent="0.55000000000000004">
      <c r="B1314" s="27"/>
      <c r="D1314" s="33"/>
      <c r="E1314" s="68"/>
      <c r="G1314" s="51"/>
      <c r="H1314" s="176"/>
      <c r="I1314" s="51"/>
      <c r="K1314" s="51"/>
      <c r="L1314" s="43"/>
    </row>
    <row r="1315" spans="2:12" s="32" customFormat="1" x14ac:dyDescent="0.55000000000000004">
      <c r="B1315" s="27"/>
      <c r="D1315" s="33"/>
      <c r="E1315" s="68"/>
      <c r="G1315" s="51"/>
      <c r="H1315" s="176"/>
      <c r="I1315" s="51"/>
      <c r="K1315" s="51"/>
      <c r="L1315" s="43"/>
    </row>
    <row r="1316" spans="2:12" s="32" customFormat="1" x14ac:dyDescent="0.55000000000000004">
      <c r="B1316" s="27"/>
      <c r="D1316" s="33"/>
      <c r="E1316" s="68"/>
      <c r="G1316" s="51"/>
      <c r="H1316" s="176"/>
      <c r="I1316" s="51"/>
      <c r="K1316" s="51"/>
      <c r="L1316" s="43"/>
    </row>
    <row r="1317" spans="2:12" s="32" customFormat="1" x14ac:dyDescent="0.55000000000000004">
      <c r="B1317" s="27"/>
      <c r="D1317" s="33"/>
      <c r="E1317" s="68"/>
      <c r="G1317" s="51"/>
      <c r="H1317" s="176"/>
      <c r="I1317" s="51"/>
      <c r="K1317" s="51"/>
      <c r="L1317" s="43"/>
    </row>
    <row r="1318" spans="2:12" s="32" customFormat="1" x14ac:dyDescent="0.55000000000000004">
      <c r="B1318" s="27"/>
      <c r="D1318" s="33"/>
      <c r="E1318" s="68"/>
      <c r="G1318" s="51"/>
      <c r="H1318" s="176"/>
      <c r="I1318" s="51"/>
      <c r="K1318" s="51"/>
      <c r="L1318" s="43"/>
    </row>
    <row r="1319" spans="2:12" s="32" customFormat="1" x14ac:dyDescent="0.55000000000000004">
      <c r="B1319" s="27"/>
      <c r="D1319" s="33"/>
      <c r="E1319" s="68"/>
      <c r="G1319" s="51"/>
      <c r="H1319" s="176"/>
      <c r="I1319" s="51"/>
      <c r="K1319" s="51"/>
      <c r="L1319" s="43"/>
    </row>
    <row r="1320" spans="2:12" s="32" customFormat="1" x14ac:dyDescent="0.55000000000000004">
      <c r="B1320" s="27"/>
      <c r="D1320" s="33"/>
      <c r="E1320" s="68"/>
      <c r="G1320" s="51"/>
      <c r="H1320" s="176"/>
      <c r="I1320" s="51"/>
      <c r="K1320" s="51"/>
      <c r="L1320" s="43"/>
    </row>
    <row r="1321" spans="2:12" s="32" customFormat="1" x14ac:dyDescent="0.55000000000000004">
      <c r="B1321" s="27"/>
      <c r="D1321" s="33"/>
      <c r="E1321" s="68"/>
      <c r="G1321" s="51"/>
      <c r="H1321" s="176"/>
      <c r="I1321" s="51"/>
      <c r="K1321" s="51"/>
      <c r="L1321" s="43"/>
    </row>
    <row r="1322" spans="2:12" s="32" customFormat="1" x14ac:dyDescent="0.55000000000000004">
      <c r="B1322" s="27"/>
      <c r="D1322" s="33"/>
      <c r="E1322" s="68"/>
      <c r="G1322" s="51"/>
      <c r="H1322" s="176"/>
      <c r="I1322" s="51"/>
      <c r="K1322" s="51"/>
      <c r="L1322" s="43"/>
    </row>
    <row r="1323" spans="2:12" s="32" customFormat="1" x14ac:dyDescent="0.55000000000000004">
      <c r="B1323" s="27"/>
      <c r="D1323" s="33"/>
      <c r="E1323" s="68"/>
      <c r="G1323" s="51"/>
      <c r="H1323" s="176"/>
      <c r="I1323" s="51"/>
      <c r="K1323" s="51"/>
      <c r="L1323" s="43"/>
    </row>
    <row r="1324" spans="2:12" s="32" customFormat="1" x14ac:dyDescent="0.55000000000000004">
      <c r="B1324" s="27"/>
      <c r="D1324" s="33"/>
      <c r="E1324" s="68"/>
      <c r="G1324" s="51"/>
      <c r="H1324" s="176"/>
      <c r="I1324" s="51"/>
      <c r="K1324" s="51"/>
      <c r="L1324" s="43"/>
    </row>
    <row r="1325" spans="2:12" s="32" customFormat="1" x14ac:dyDescent="0.55000000000000004">
      <c r="B1325" s="27"/>
      <c r="D1325" s="33"/>
      <c r="E1325" s="68"/>
      <c r="G1325" s="51"/>
      <c r="H1325" s="176"/>
      <c r="I1325" s="51"/>
      <c r="K1325" s="51"/>
      <c r="L1325" s="43"/>
    </row>
    <row r="1326" spans="2:12" s="32" customFormat="1" x14ac:dyDescent="0.55000000000000004">
      <c r="B1326" s="27"/>
      <c r="D1326" s="33"/>
      <c r="E1326" s="68"/>
      <c r="G1326" s="51"/>
      <c r="H1326" s="176"/>
      <c r="I1326" s="51"/>
      <c r="K1326" s="51"/>
      <c r="L1326" s="43"/>
    </row>
    <row r="1327" spans="2:12" s="32" customFormat="1" x14ac:dyDescent="0.55000000000000004">
      <c r="B1327" s="27"/>
      <c r="D1327" s="33"/>
      <c r="E1327" s="68"/>
      <c r="G1327" s="51"/>
      <c r="H1327" s="176"/>
      <c r="I1327" s="51"/>
      <c r="K1327" s="51"/>
      <c r="L1327" s="43"/>
    </row>
    <row r="1328" spans="2:12" s="32" customFormat="1" x14ac:dyDescent="0.55000000000000004">
      <c r="B1328" s="27"/>
      <c r="D1328" s="33"/>
      <c r="E1328" s="68"/>
      <c r="G1328" s="51"/>
      <c r="H1328" s="176"/>
      <c r="I1328" s="51"/>
      <c r="K1328" s="51"/>
      <c r="L1328" s="43"/>
    </row>
    <row r="1329" spans="2:12" s="32" customFormat="1" x14ac:dyDescent="0.55000000000000004">
      <c r="B1329" s="27"/>
      <c r="D1329" s="33"/>
      <c r="E1329" s="68"/>
      <c r="G1329" s="51"/>
      <c r="H1329" s="176"/>
      <c r="I1329" s="51"/>
      <c r="K1329" s="51"/>
      <c r="L1329" s="43"/>
    </row>
    <row r="1330" spans="2:12" s="32" customFormat="1" x14ac:dyDescent="0.55000000000000004">
      <c r="B1330" s="27"/>
      <c r="D1330" s="33"/>
      <c r="E1330" s="68"/>
      <c r="G1330" s="51"/>
      <c r="H1330" s="176"/>
      <c r="I1330" s="51"/>
      <c r="K1330" s="51"/>
      <c r="L1330" s="43"/>
    </row>
    <row r="1331" spans="2:12" s="32" customFormat="1" x14ac:dyDescent="0.55000000000000004">
      <c r="B1331" s="27"/>
      <c r="D1331" s="33"/>
      <c r="E1331" s="68"/>
      <c r="G1331" s="51"/>
      <c r="H1331" s="176"/>
      <c r="I1331" s="51"/>
      <c r="K1331" s="51"/>
      <c r="L1331" s="43"/>
    </row>
    <row r="1332" spans="2:12" s="32" customFormat="1" x14ac:dyDescent="0.55000000000000004">
      <c r="B1332" s="27"/>
      <c r="D1332" s="33"/>
      <c r="E1332" s="68"/>
      <c r="G1332" s="51"/>
      <c r="H1332" s="176"/>
      <c r="I1332" s="51"/>
      <c r="K1332" s="51"/>
      <c r="L1332" s="43"/>
    </row>
    <row r="1333" spans="2:12" s="32" customFormat="1" x14ac:dyDescent="0.55000000000000004">
      <c r="B1333" s="27"/>
      <c r="D1333" s="33"/>
      <c r="E1333" s="68"/>
      <c r="G1333" s="51"/>
      <c r="H1333" s="176"/>
      <c r="I1333" s="51"/>
      <c r="K1333" s="51"/>
      <c r="L1333" s="43"/>
    </row>
    <row r="1334" spans="2:12" s="32" customFormat="1" x14ac:dyDescent="0.55000000000000004">
      <c r="B1334" s="27"/>
      <c r="D1334" s="33"/>
      <c r="E1334" s="68"/>
      <c r="G1334" s="51"/>
      <c r="H1334" s="176"/>
      <c r="I1334" s="51"/>
      <c r="K1334" s="51"/>
      <c r="L1334" s="43"/>
    </row>
    <row r="1335" spans="2:12" s="32" customFormat="1" x14ac:dyDescent="0.55000000000000004">
      <c r="B1335" s="27"/>
      <c r="D1335" s="33"/>
      <c r="E1335" s="68"/>
      <c r="G1335" s="51"/>
      <c r="H1335" s="176"/>
      <c r="I1335" s="51"/>
      <c r="K1335" s="51"/>
      <c r="L1335" s="43"/>
    </row>
    <row r="1336" spans="2:12" s="32" customFormat="1" x14ac:dyDescent="0.55000000000000004">
      <c r="B1336" s="27"/>
      <c r="D1336" s="33"/>
      <c r="E1336" s="68"/>
      <c r="G1336" s="51"/>
      <c r="H1336" s="176"/>
      <c r="I1336" s="51"/>
      <c r="K1336" s="51"/>
      <c r="L1336" s="43"/>
    </row>
    <row r="1337" spans="2:12" s="32" customFormat="1" x14ac:dyDescent="0.55000000000000004">
      <c r="B1337" s="27"/>
      <c r="D1337" s="33"/>
      <c r="E1337" s="68"/>
      <c r="G1337" s="51"/>
      <c r="H1337" s="176"/>
      <c r="I1337" s="51"/>
      <c r="K1337" s="51"/>
      <c r="L1337" s="43"/>
    </row>
    <row r="1338" spans="2:12" s="32" customFormat="1" x14ac:dyDescent="0.55000000000000004">
      <c r="B1338" s="27"/>
      <c r="D1338" s="33"/>
      <c r="E1338" s="68"/>
      <c r="G1338" s="51"/>
      <c r="H1338" s="176"/>
      <c r="I1338" s="51"/>
      <c r="K1338" s="51"/>
      <c r="L1338" s="43"/>
    </row>
    <row r="1339" spans="2:12" s="32" customFormat="1" x14ac:dyDescent="0.55000000000000004">
      <c r="B1339" s="27"/>
      <c r="D1339" s="33"/>
      <c r="E1339" s="68"/>
      <c r="G1339" s="51"/>
      <c r="H1339" s="176"/>
      <c r="I1339" s="51"/>
      <c r="K1339" s="51"/>
      <c r="L1339" s="43"/>
    </row>
    <row r="1340" spans="2:12" s="32" customFormat="1" x14ac:dyDescent="0.55000000000000004">
      <c r="B1340" s="27"/>
      <c r="D1340" s="33"/>
      <c r="E1340" s="68"/>
      <c r="G1340" s="51"/>
      <c r="H1340" s="176"/>
      <c r="I1340" s="51"/>
      <c r="K1340" s="51"/>
      <c r="L1340" s="43"/>
    </row>
    <row r="1341" spans="2:12" s="32" customFormat="1" x14ac:dyDescent="0.55000000000000004">
      <c r="B1341" s="27"/>
      <c r="D1341" s="33"/>
      <c r="E1341" s="68"/>
      <c r="G1341" s="51"/>
      <c r="H1341" s="176"/>
      <c r="I1341" s="51"/>
      <c r="K1341" s="51"/>
      <c r="L1341" s="43"/>
    </row>
    <row r="1342" spans="2:12" s="32" customFormat="1" x14ac:dyDescent="0.55000000000000004">
      <c r="B1342" s="27"/>
      <c r="D1342" s="33"/>
      <c r="E1342" s="68"/>
      <c r="G1342" s="51"/>
      <c r="H1342" s="176"/>
      <c r="I1342" s="51"/>
      <c r="K1342" s="51"/>
      <c r="L1342" s="43"/>
    </row>
    <row r="1343" spans="2:12" s="32" customFormat="1" x14ac:dyDescent="0.55000000000000004">
      <c r="B1343" s="27"/>
      <c r="D1343" s="33"/>
      <c r="E1343" s="68"/>
      <c r="G1343" s="51"/>
      <c r="H1343" s="176"/>
      <c r="I1343" s="51"/>
      <c r="K1343" s="51"/>
      <c r="L1343" s="43"/>
    </row>
    <row r="1344" spans="2:12" s="32" customFormat="1" x14ac:dyDescent="0.55000000000000004">
      <c r="B1344" s="27"/>
      <c r="D1344" s="33"/>
      <c r="E1344" s="68"/>
      <c r="G1344" s="51"/>
      <c r="H1344" s="176"/>
      <c r="I1344" s="51"/>
      <c r="K1344" s="51"/>
      <c r="L1344" s="43"/>
    </row>
    <row r="1345" spans="2:12" s="32" customFormat="1" x14ac:dyDescent="0.55000000000000004">
      <c r="B1345" s="27"/>
      <c r="D1345" s="33"/>
      <c r="E1345" s="68"/>
      <c r="G1345" s="51"/>
      <c r="H1345" s="176"/>
      <c r="I1345" s="51"/>
      <c r="K1345" s="51"/>
      <c r="L1345" s="43"/>
    </row>
    <row r="1346" spans="2:12" s="32" customFormat="1" x14ac:dyDescent="0.55000000000000004">
      <c r="B1346" s="27"/>
      <c r="D1346" s="33"/>
      <c r="E1346" s="68"/>
      <c r="G1346" s="51"/>
      <c r="H1346" s="176"/>
      <c r="I1346" s="51"/>
      <c r="K1346" s="51"/>
      <c r="L1346" s="43"/>
    </row>
    <row r="1347" spans="2:12" s="32" customFormat="1" x14ac:dyDescent="0.55000000000000004">
      <c r="B1347" s="27"/>
      <c r="D1347" s="33"/>
      <c r="E1347" s="68"/>
      <c r="G1347" s="51"/>
      <c r="H1347" s="176"/>
      <c r="I1347" s="51"/>
      <c r="K1347" s="51"/>
      <c r="L1347" s="43"/>
    </row>
    <row r="1348" spans="2:12" s="32" customFormat="1" x14ac:dyDescent="0.55000000000000004">
      <c r="B1348" s="27"/>
      <c r="D1348" s="33"/>
      <c r="E1348" s="68"/>
      <c r="G1348" s="51"/>
      <c r="H1348" s="176"/>
      <c r="I1348" s="51"/>
      <c r="K1348" s="51"/>
      <c r="L1348" s="43"/>
    </row>
    <row r="1349" spans="2:12" s="32" customFormat="1" x14ac:dyDescent="0.55000000000000004">
      <c r="B1349" s="27"/>
      <c r="D1349" s="33"/>
      <c r="E1349" s="68"/>
      <c r="G1349" s="51"/>
      <c r="H1349" s="176"/>
      <c r="I1349" s="51"/>
      <c r="K1349" s="51"/>
      <c r="L1349" s="43"/>
    </row>
    <row r="1350" spans="2:12" s="32" customFormat="1" x14ac:dyDescent="0.55000000000000004">
      <c r="B1350" s="27"/>
      <c r="D1350" s="33"/>
      <c r="E1350" s="68"/>
      <c r="G1350" s="51"/>
      <c r="H1350" s="176"/>
      <c r="I1350" s="51"/>
      <c r="K1350" s="51"/>
      <c r="L1350" s="43"/>
    </row>
    <row r="1351" spans="2:12" s="32" customFormat="1" x14ac:dyDescent="0.55000000000000004">
      <c r="B1351" s="27"/>
      <c r="D1351" s="33"/>
      <c r="E1351" s="68"/>
      <c r="G1351" s="51"/>
      <c r="H1351" s="176"/>
      <c r="I1351" s="51"/>
      <c r="K1351" s="51"/>
      <c r="L1351" s="43"/>
    </row>
    <row r="1352" spans="2:12" s="32" customFormat="1" x14ac:dyDescent="0.55000000000000004">
      <c r="B1352" s="27"/>
      <c r="D1352" s="33"/>
      <c r="E1352" s="68"/>
      <c r="G1352" s="51"/>
      <c r="H1352" s="176"/>
      <c r="I1352" s="51"/>
      <c r="K1352" s="51"/>
      <c r="L1352" s="43"/>
    </row>
    <row r="1353" spans="2:12" s="32" customFormat="1" x14ac:dyDescent="0.55000000000000004">
      <c r="B1353" s="27"/>
      <c r="D1353" s="33"/>
      <c r="E1353" s="68"/>
      <c r="G1353" s="51"/>
      <c r="H1353" s="176"/>
      <c r="I1353" s="51"/>
      <c r="K1353" s="51"/>
      <c r="L1353" s="43"/>
    </row>
    <row r="1354" spans="2:12" s="32" customFormat="1" x14ac:dyDescent="0.55000000000000004">
      <c r="B1354" s="27"/>
      <c r="D1354" s="33"/>
      <c r="E1354" s="68"/>
      <c r="G1354" s="51"/>
      <c r="H1354" s="176"/>
      <c r="I1354" s="51"/>
      <c r="K1354" s="51"/>
      <c r="L1354" s="43"/>
    </row>
    <row r="1355" spans="2:12" s="32" customFormat="1" x14ac:dyDescent="0.55000000000000004">
      <c r="B1355" s="27"/>
      <c r="D1355" s="33"/>
      <c r="E1355" s="68"/>
      <c r="G1355" s="51"/>
      <c r="H1355" s="176"/>
      <c r="I1355" s="51"/>
      <c r="K1355" s="51"/>
      <c r="L1355" s="43"/>
    </row>
    <row r="1356" spans="2:12" s="32" customFormat="1" x14ac:dyDescent="0.55000000000000004">
      <c r="B1356" s="27"/>
      <c r="D1356" s="33"/>
      <c r="E1356" s="68"/>
      <c r="G1356" s="51"/>
      <c r="H1356" s="176"/>
      <c r="I1356" s="51"/>
      <c r="K1356" s="51"/>
      <c r="L1356" s="43"/>
    </row>
    <row r="1357" spans="2:12" s="32" customFormat="1" x14ac:dyDescent="0.55000000000000004">
      <c r="B1357" s="27"/>
      <c r="D1357" s="33"/>
      <c r="E1357" s="68"/>
      <c r="G1357" s="51"/>
      <c r="H1357" s="176"/>
      <c r="I1357" s="51"/>
      <c r="K1357" s="51"/>
      <c r="L1357" s="43"/>
    </row>
    <row r="1358" spans="2:12" s="32" customFormat="1" x14ac:dyDescent="0.55000000000000004">
      <c r="B1358" s="27"/>
      <c r="D1358" s="33"/>
      <c r="E1358" s="68"/>
      <c r="G1358" s="51"/>
      <c r="H1358" s="176"/>
      <c r="I1358" s="51"/>
      <c r="K1358" s="51"/>
      <c r="L1358" s="43"/>
    </row>
    <row r="1359" spans="2:12" s="32" customFormat="1" x14ac:dyDescent="0.55000000000000004">
      <c r="B1359" s="27"/>
      <c r="D1359" s="33"/>
      <c r="E1359" s="68"/>
      <c r="G1359" s="51"/>
      <c r="H1359" s="176"/>
      <c r="I1359" s="51"/>
      <c r="K1359" s="51"/>
      <c r="L1359" s="43"/>
    </row>
    <row r="1360" spans="2:12" s="32" customFormat="1" x14ac:dyDescent="0.55000000000000004">
      <c r="B1360" s="27"/>
      <c r="D1360" s="33"/>
      <c r="E1360" s="68"/>
      <c r="G1360" s="51"/>
      <c r="H1360" s="176"/>
      <c r="I1360" s="51"/>
      <c r="K1360" s="51"/>
      <c r="L1360" s="43"/>
    </row>
    <row r="1361" spans="2:12" s="32" customFormat="1" x14ac:dyDescent="0.55000000000000004">
      <c r="B1361" s="27"/>
      <c r="D1361" s="33"/>
      <c r="E1361" s="68"/>
      <c r="G1361" s="51"/>
      <c r="H1361" s="176"/>
      <c r="I1361" s="51"/>
      <c r="K1361" s="51"/>
      <c r="L1361" s="43"/>
    </row>
    <row r="1362" spans="2:12" s="32" customFormat="1" x14ac:dyDescent="0.55000000000000004">
      <c r="B1362" s="27"/>
      <c r="D1362" s="33"/>
      <c r="E1362" s="68"/>
      <c r="G1362" s="51"/>
      <c r="H1362" s="176"/>
      <c r="I1362" s="51"/>
      <c r="K1362" s="51"/>
      <c r="L1362" s="43"/>
    </row>
    <row r="1363" spans="2:12" s="32" customFormat="1" x14ac:dyDescent="0.55000000000000004">
      <c r="B1363" s="27"/>
      <c r="D1363" s="33"/>
      <c r="E1363" s="68"/>
      <c r="G1363" s="51"/>
      <c r="H1363" s="176"/>
      <c r="I1363" s="51"/>
      <c r="K1363" s="51"/>
      <c r="L1363" s="43"/>
    </row>
    <row r="1364" spans="2:12" s="32" customFormat="1" x14ac:dyDescent="0.55000000000000004">
      <c r="B1364" s="27"/>
      <c r="D1364" s="33"/>
      <c r="E1364" s="68"/>
      <c r="G1364" s="51"/>
      <c r="H1364" s="176"/>
      <c r="I1364" s="51"/>
      <c r="K1364" s="51"/>
      <c r="L1364" s="43"/>
    </row>
    <row r="1365" spans="2:12" s="32" customFormat="1" x14ac:dyDescent="0.55000000000000004">
      <c r="B1365" s="27"/>
      <c r="D1365" s="33"/>
      <c r="E1365" s="68"/>
      <c r="G1365" s="51"/>
      <c r="H1365" s="176"/>
      <c r="I1365" s="51"/>
      <c r="K1365" s="51"/>
      <c r="L1365" s="43"/>
    </row>
    <row r="1366" spans="2:12" s="32" customFormat="1" x14ac:dyDescent="0.55000000000000004">
      <c r="B1366" s="27"/>
      <c r="D1366" s="33"/>
      <c r="E1366" s="68"/>
      <c r="G1366" s="51"/>
      <c r="H1366" s="176"/>
      <c r="I1366" s="51"/>
      <c r="K1366" s="51"/>
      <c r="L1366" s="43"/>
    </row>
    <row r="1367" spans="2:12" s="32" customFormat="1" x14ac:dyDescent="0.55000000000000004">
      <c r="B1367" s="27"/>
      <c r="D1367" s="33"/>
      <c r="E1367" s="68"/>
      <c r="G1367" s="51"/>
      <c r="H1367" s="176"/>
      <c r="I1367" s="51"/>
      <c r="K1367" s="51"/>
      <c r="L1367" s="43"/>
    </row>
    <row r="1368" spans="2:12" s="32" customFormat="1" x14ac:dyDescent="0.55000000000000004">
      <c r="B1368" s="27"/>
      <c r="D1368" s="33"/>
      <c r="E1368" s="68"/>
      <c r="G1368" s="51"/>
      <c r="H1368" s="176"/>
      <c r="I1368" s="51"/>
      <c r="K1368" s="51"/>
      <c r="L1368" s="43"/>
    </row>
    <row r="1369" spans="2:12" s="32" customFormat="1" x14ac:dyDescent="0.55000000000000004">
      <c r="B1369" s="27"/>
      <c r="D1369" s="33"/>
      <c r="E1369" s="68"/>
      <c r="G1369" s="51"/>
      <c r="H1369" s="176"/>
      <c r="I1369" s="51"/>
      <c r="K1369" s="51"/>
      <c r="L1369" s="43"/>
    </row>
    <row r="1370" spans="2:12" s="32" customFormat="1" x14ac:dyDescent="0.55000000000000004">
      <c r="B1370" s="27"/>
      <c r="D1370" s="33"/>
      <c r="E1370" s="68"/>
      <c r="G1370" s="51"/>
      <c r="H1370" s="176"/>
      <c r="I1370" s="51"/>
      <c r="K1370" s="51"/>
      <c r="L1370" s="43"/>
    </row>
    <row r="1371" spans="2:12" s="32" customFormat="1" x14ac:dyDescent="0.55000000000000004">
      <c r="B1371" s="27"/>
      <c r="D1371" s="33"/>
      <c r="E1371" s="68"/>
      <c r="G1371" s="51"/>
      <c r="H1371" s="176"/>
      <c r="I1371" s="51"/>
      <c r="K1371" s="51"/>
      <c r="L1371" s="43"/>
    </row>
    <row r="1372" spans="2:12" s="32" customFormat="1" x14ac:dyDescent="0.55000000000000004">
      <c r="B1372" s="27"/>
      <c r="D1372" s="33"/>
      <c r="E1372" s="68"/>
      <c r="G1372" s="51"/>
      <c r="H1372" s="176"/>
      <c r="I1372" s="51"/>
      <c r="K1372" s="51"/>
      <c r="L1372" s="43"/>
    </row>
    <row r="1373" spans="2:12" s="32" customFormat="1" x14ac:dyDescent="0.55000000000000004">
      <c r="B1373" s="27"/>
      <c r="D1373" s="33"/>
      <c r="E1373" s="68"/>
      <c r="G1373" s="51"/>
      <c r="H1373" s="176"/>
      <c r="I1373" s="51"/>
      <c r="K1373" s="51"/>
      <c r="L1373" s="43"/>
    </row>
    <row r="1374" spans="2:12" s="32" customFormat="1" x14ac:dyDescent="0.55000000000000004">
      <c r="B1374" s="27"/>
      <c r="D1374" s="33"/>
      <c r="E1374" s="68"/>
      <c r="G1374" s="51"/>
      <c r="H1374" s="176"/>
      <c r="I1374" s="51"/>
      <c r="K1374" s="51"/>
      <c r="L1374" s="43"/>
    </row>
    <row r="1375" spans="2:12" s="32" customFormat="1" x14ac:dyDescent="0.55000000000000004">
      <c r="B1375" s="27"/>
      <c r="D1375" s="33"/>
      <c r="E1375" s="68"/>
      <c r="G1375" s="51"/>
      <c r="H1375" s="176"/>
      <c r="I1375" s="51"/>
      <c r="K1375" s="51"/>
      <c r="L1375" s="43"/>
    </row>
    <row r="1376" spans="2:12" s="32" customFormat="1" x14ac:dyDescent="0.55000000000000004">
      <c r="B1376" s="27"/>
      <c r="D1376" s="33"/>
      <c r="E1376" s="68"/>
      <c r="G1376" s="51"/>
      <c r="H1376" s="176"/>
      <c r="I1376" s="51"/>
      <c r="K1376" s="51"/>
      <c r="L1376" s="43"/>
    </row>
    <row r="1377" spans="2:12" s="32" customFormat="1" x14ac:dyDescent="0.55000000000000004">
      <c r="B1377" s="27"/>
      <c r="D1377" s="33"/>
      <c r="E1377" s="68"/>
      <c r="G1377" s="51"/>
      <c r="H1377" s="176"/>
      <c r="I1377" s="51"/>
      <c r="K1377" s="51"/>
      <c r="L1377" s="43"/>
    </row>
    <row r="1378" spans="2:12" s="32" customFormat="1" x14ac:dyDescent="0.55000000000000004">
      <c r="B1378" s="27"/>
      <c r="D1378" s="33"/>
      <c r="E1378" s="68"/>
      <c r="G1378" s="51"/>
      <c r="H1378" s="176"/>
      <c r="I1378" s="51"/>
      <c r="K1378" s="51"/>
      <c r="L1378" s="43"/>
    </row>
    <row r="1379" spans="2:12" s="32" customFormat="1" x14ac:dyDescent="0.55000000000000004">
      <c r="B1379" s="27"/>
      <c r="D1379" s="33"/>
      <c r="E1379" s="68"/>
      <c r="G1379" s="51"/>
      <c r="H1379" s="176"/>
      <c r="I1379" s="51"/>
      <c r="K1379" s="51"/>
      <c r="L1379" s="43"/>
    </row>
    <row r="1380" spans="2:12" s="32" customFormat="1" x14ac:dyDescent="0.55000000000000004">
      <c r="B1380" s="27"/>
      <c r="D1380" s="33"/>
      <c r="E1380" s="68"/>
      <c r="G1380" s="51"/>
      <c r="H1380" s="176"/>
      <c r="I1380" s="51"/>
      <c r="K1380" s="51"/>
      <c r="L1380" s="43"/>
    </row>
    <row r="1381" spans="2:12" s="32" customFormat="1" x14ac:dyDescent="0.55000000000000004">
      <c r="B1381" s="27"/>
      <c r="D1381" s="33"/>
      <c r="E1381" s="68"/>
      <c r="G1381" s="51"/>
      <c r="H1381" s="176"/>
      <c r="I1381" s="51"/>
      <c r="K1381" s="51"/>
      <c r="L1381" s="43"/>
    </row>
    <row r="1382" spans="2:12" s="32" customFormat="1" x14ac:dyDescent="0.55000000000000004">
      <c r="B1382" s="27"/>
      <c r="D1382" s="33"/>
      <c r="E1382" s="68"/>
      <c r="G1382" s="51"/>
      <c r="H1382" s="176"/>
      <c r="I1382" s="51"/>
      <c r="K1382" s="51"/>
      <c r="L1382" s="43"/>
    </row>
    <row r="1383" spans="2:12" s="32" customFormat="1" x14ac:dyDescent="0.55000000000000004">
      <c r="B1383" s="27"/>
      <c r="D1383" s="33"/>
      <c r="E1383" s="68"/>
      <c r="G1383" s="51"/>
      <c r="H1383" s="176"/>
      <c r="I1383" s="51"/>
      <c r="K1383" s="51"/>
      <c r="L1383" s="43"/>
    </row>
    <row r="1384" spans="2:12" s="32" customFormat="1" x14ac:dyDescent="0.55000000000000004">
      <c r="B1384" s="27"/>
      <c r="D1384" s="33"/>
      <c r="E1384" s="68"/>
      <c r="G1384" s="51"/>
      <c r="H1384" s="176"/>
      <c r="I1384" s="51"/>
      <c r="K1384" s="51"/>
      <c r="L1384" s="43"/>
    </row>
    <row r="1385" spans="2:12" s="32" customFormat="1" x14ac:dyDescent="0.55000000000000004">
      <c r="B1385" s="27"/>
      <c r="D1385" s="33"/>
      <c r="E1385" s="68"/>
      <c r="G1385" s="51"/>
      <c r="H1385" s="176"/>
      <c r="I1385" s="51"/>
      <c r="K1385" s="51"/>
      <c r="L1385" s="43"/>
    </row>
    <row r="1386" spans="2:12" s="32" customFormat="1" x14ac:dyDescent="0.55000000000000004">
      <c r="B1386" s="27"/>
      <c r="D1386" s="33"/>
      <c r="E1386" s="68"/>
      <c r="G1386" s="51"/>
      <c r="H1386" s="176"/>
      <c r="I1386" s="51"/>
      <c r="K1386" s="51"/>
      <c r="L1386" s="43"/>
    </row>
    <row r="1387" spans="2:12" s="32" customFormat="1" x14ac:dyDescent="0.55000000000000004">
      <c r="B1387" s="27"/>
      <c r="D1387" s="33"/>
      <c r="E1387" s="68"/>
      <c r="G1387" s="51"/>
      <c r="H1387" s="176"/>
      <c r="I1387" s="51"/>
      <c r="K1387" s="51"/>
      <c r="L1387" s="43"/>
    </row>
    <row r="1388" spans="2:12" s="32" customFormat="1" x14ac:dyDescent="0.55000000000000004">
      <c r="B1388" s="27"/>
      <c r="D1388" s="33"/>
      <c r="E1388" s="68"/>
      <c r="G1388" s="51"/>
      <c r="H1388" s="176"/>
      <c r="I1388" s="51"/>
      <c r="K1388" s="51"/>
      <c r="L1388" s="43"/>
    </row>
    <row r="1389" spans="2:12" s="32" customFormat="1" x14ac:dyDescent="0.55000000000000004">
      <c r="B1389" s="27"/>
      <c r="D1389" s="33"/>
      <c r="E1389" s="68"/>
      <c r="G1389" s="51"/>
      <c r="H1389" s="176"/>
      <c r="I1389" s="51"/>
      <c r="K1389" s="51"/>
      <c r="L1389" s="43"/>
    </row>
    <row r="1390" spans="2:12" s="32" customFormat="1" x14ac:dyDescent="0.55000000000000004">
      <c r="B1390" s="27"/>
      <c r="D1390" s="33"/>
      <c r="E1390" s="68"/>
      <c r="G1390" s="51"/>
      <c r="H1390" s="176"/>
      <c r="I1390" s="51"/>
      <c r="K1390" s="51"/>
      <c r="L1390" s="43"/>
    </row>
    <row r="1391" spans="2:12" s="32" customFormat="1" x14ac:dyDescent="0.55000000000000004">
      <c r="B1391" s="27"/>
      <c r="D1391" s="33"/>
      <c r="E1391" s="68"/>
      <c r="G1391" s="51"/>
      <c r="H1391" s="176"/>
      <c r="I1391" s="51"/>
      <c r="K1391" s="51"/>
      <c r="L1391" s="43"/>
    </row>
    <row r="1392" spans="2:12" s="32" customFormat="1" x14ac:dyDescent="0.55000000000000004">
      <c r="B1392" s="27"/>
      <c r="D1392" s="33"/>
      <c r="E1392" s="68"/>
      <c r="G1392" s="51"/>
      <c r="H1392" s="176"/>
      <c r="I1392" s="51"/>
      <c r="K1392" s="51"/>
      <c r="L1392" s="43"/>
    </row>
    <row r="1393" spans="2:12" s="32" customFormat="1" x14ac:dyDescent="0.55000000000000004">
      <c r="B1393" s="27"/>
      <c r="D1393" s="33"/>
      <c r="E1393" s="68"/>
      <c r="G1393" s="51"/>
      <c r="H1393" s="176"/>
      <c r="I1393" s="51"/>
      <c r="K1393" s="51"/>
      <c r="L1393" s="43"/>
    </row>
    <row r="1394" spans="2:12" s="32" customFormat="1" x14ac:dyDescent="0.55000000000000004">
      <c r="B1394" s="27"/>
      <c r="D1394" s="33"/>
      <c r="E1394" s="68"/>
      <c r="G1394" s="51"/>
      <c r="H1394" s="176"/>
      <c r="I1394" s="51"/>
      <c r="K1394" s="51"/>
      <c r="L1394" s="43"/>
    </row>
    <row r="1395" spans="2:12" s="32" customFormat="1" x14ac:dyDescent="0.55000000000000004">
      <c r="B1395" s="27"/>
      <c r="D1395" s="33"/>
      <c r="E1395" s="68"/>
      <c r="G1395" s="51"/>
      <c r="H1395" s="176"/>
      <c r="I1395" s="51"/>
      <c r="K1395" s="51"/>
      <c r="L1395" s="43"/>
    </row>
    <row r="1396" spans="2:12" s="32" customFormat="1" x14ac:dyDescent="0.55000000000000004">
      <c r="B1396" s="27"/>
      <c r="D1396" s="33"/>
      <c r="E1396" s="68"/>
      <c r="G1396" s="51"/>
      <c r="H1396" s="176"/>
      <c r="I1396" s="51"/>
      <c r="K1396" s="51"/>
      <c r="L1396" s="43"/>
    </row>
    <row r="1397" spans="2:12" s="32" customFormat="1" x14ac:dyDescent="0.55000000000000004">
      <c r="B1397" s="27"/>
      <c r="D1397" s="33"/>
      <c r="E1397" s="68"/>
      <c r="G1397" s="51"/>
      <c r="H1397" s="176"/>
      <c r="I1397" s="51"/>
      <c r="K1397" s="51"/>
      <c r="L1397" s="43"/>
    </row>
    <row r="1398" spans="2:12" s="32" customFormat="1" x14ac:dyDescent="0.55000000000000004">
      <c r="B1398" s="27"/>
      <c r="D1398" s="33"/>
      <c r="E1398" s="68"/>
      <c r="G1398" s="51"/>
      <c r="H1398" s="176"/>
      <c r="I1398" s="51"/>
      <c r="K1398" s="51"/>
      <c r="L1398" s="43"/>
    </row>
    <row r="1399" spans="2:12" s="32" customFormat="1" x14ac:dyDescent="0.55000000000000004">
      <c r="B1399" s="27"/>
      <c r="D1399" s="33"/>
      <c r="E1399" s="68"/>
      <c r="G1399" s="51"/>
      <c r="H1399" s="176"/>
      <c r="I1399" s="51"/>
      <c r="K1399" s="51"/>
      <c r="L1399" s="43"/>
    </row>
    <row r="1400" spans="2:12" s="32" customFormat="1" x14ac:dyDescent="0.55000000000000004">
      <c r="B1400" s="27"/>
      <c r="D1400" s="33"/>
      <c r="E1400" s="68"/>
      <c r="G1400" s="51"/>
      <c r="H1400" s="176"/>
      <c r="I1400" s="51"/>
      <c r="K1400" s="51"/>
      <c r="L1400" s="43"/>
    </row>
    <row r="1401" spans="2:12" s="32" customFormat="1" x14ac:dyDescent="0.55000000000000004">
      <c r="B1401" s="27"/>
      <c r="D1401" s="33"/>
      <c r="E1401" s="68"/>
      <c r="G1401" s="51"/>
      <c r="H1401" s="176"/>
      <c r="I1401" s="51"/>
      <c r="K1401" s="51"/>
      <c r="L1401" s="43"/>
    </row>
    <row r="1402" spans="2:12" s="32" customFormat="1" x14ac:dyDescent="0.55000000000000004">
      <c r="B1402" s="27"/>
      <c r="D1402" s="33"/>
      <c r="E1402" s="68"/>
      <c r="G1402" s="51"/>
      <c r="H1402" s="176"/>
      <c r="I1402" s="51"/>
      <c r="K1402" s="51"/>
      <c r="L1402" s="43"/>
    </row>
    <row r="1403" spans="2:12" s="32" customFormat="1" x14ac:dyDescent="0.55000000000000004">
      <c r="B1403" s="27"/>
      <c r="D1403" s="33"/>
      <c r="E1403" s="68"/>
      <c r="G1403" s="51"/>
      <c r="H1403" s="176"/>
      <c r="I1403" s="51"/>
      <c r="K1403" s="51"/>
      <c r="L1403" s="43"/>
    </row>
    <row r="1404" spans="2:12" s="32" customFormat="1" x14ac:dyDescent="0.55000000000000004">
      <c r="B1404" s="27"/>
      <c r="D1404" s="33"/>
      <c r="E1404" s="68"/>
      <c r="G1404" s="51"/>
      <c r="H1404" s="176"/>
      <c r="I1404" s="51"/>
      <c r="K1404" s="51"/>
      <c r="L1404" s="43"/>
    </row>
    <row r="1405" spans="2:12" s="32" customFormat="1" x14ac:dyDescent="0.55000000000000004">
      <c r="B1405" s="27"/>
      <c r="D1405" s="33"/>
      <c r="E1405" s="68"/>
      <c r="G1405" s="51"/>
      <c r="H1405" s="176"/>
      <c r="I1405" s="51"/>
      <c r="K1405" s="51"/>
      <c r="L1405" s="43"/>
    </row>
    <row r="1406" spans="2:12" s="32" customFormat="1" x14ac:dyDescent="0.55000000000000004">
      <c r="B1406" s="27"/>
      <c r="D1406" s="33"/>
      <c r="E1406" s="68"/>
      <c r="G1406" s="51"/>
      <c r="H1406" s="176"/>
      <c r="I1406" s="51"/>
      <c r="K1406" s="51"/>
      <c r="L1406" s="43"/>
    </row>
    <row r="1407" spans="2:12" s="32" customFormat="1" x14ac:dyDescent="0.55000000000000004">
      <c r="B1407" s="27"/>
      <c r="D1407" s="33"/>
      <c r="E1407" s="68"/>
      <c r="G1407" s="51"/>
      <c r="H1407" s="176"/>
      <c r="I1407" s="51"/>
      <c r="K1407" s="51"/>
      <c r="L1407" s="43"/>
    </row>
    <row r="1408" spans="2:12" s="32" customFormat="1" x14ac:dyDescent="0.55000000000000004">
      <c r="B1408" s="27"/>
      <c r="D1408" s="33"/>
      <c r="E1408" s="68"/>
      <c r="G1408" s="51"/>
      <c r="H1408" s="176"/>
      <c r="I1408" s="51"/>
      <c r="K1408" s="51"/>
      <c r="L1408" s="43"/>
    </row>
    <row r="1409" spans="2:12" s="32" customFormat="1" x14ac:dyDescent="0.55000000000000004">
      <c r="B1409" s="27"/>
      <c r="D1409" s="33"/>
      <c r="E1409" s="68"/>
      <c r="G1409" s="51"/>
      <c r="H1409" s="176"/>
      <c r="I1409" s="51"/>
      <c r="K1409" s="51"/>
      <c r="L1409" s="43"/>
    </row>
    <row r="1410" spans="2:12" s="32" customFormat="1" x14ac:dyDescent="0.55000000000000004">
      <c r="B1410" s="27"/>
      <c r="D1410" s="33"/>
      <c r="E1410" s="68"/>
      <c r="G1410" s="51"/>
      <c r="H1410" s="176"/>
      <c r="I1410" s="51"/>
      <c r="K1410" s="51"/>
      <c r="L1410" s="43"/>
    </row>
    <row r="1411" spans="2:12" s="32" customFormat="1" x14ac:dyDescent="0.55000000000000004">
      <c r="B1411" s="27"/>
      <c r="D1411" s="33"/>
      <c r="E1411" s="68"/>
      <c r="G1411" s="51"/>
      <c r="H1411" s="176"/>
      <c r="I1411" s="51"/>
      <c r="K1411" s="51"/>
      <c r="L1411" s="43"/>
    </row>
    <row r="1412" spans="2:12" s="32" customFormat="1" x14ac:dyDescent="0.55000000000000004">
      <c r="B1412" s="27"/>
      <c r="D1412" s="33"/>
      <c r="E1412" s="68"/>
      <c r="G1412" s="51"/>
      <c r="H1412" s="176"/>
      <c r="I1412" s="51"/>
      <c r="K1412" s="51"/>
      <c r="L1412" s="43"/>
    </row>
    <row r="1413" spans="2:12" s="32" customFormat="1" x14ac:dyDescent="0.55000000000000004">
      <c r="B1413" s="27"/>
      <c r="D1413" s="33"/>
      <c r="E1413" s="68"/>
      <c r="G1413" s="51"/>
      <c r="H1413" s="176"/>
      <c r="I1413" s="51"/>
      <c r="K1413" s="51"/>
      <c r="L1413" s="43"/>
    </row>
    <row r="1414" spans="2:12" s="32" customFormat="1" x14ac:dyDescent="0.55000000000000004">
      <c r="B1414" s="27"/>
      <c r="D1414" s="33"/>
      <c r="E1414" s="68"/>
      <c r="G1414" s="51"/>
      <c r="H1414" s="176"/>
      <c r="I1414" s="51"/>
      <c r="K1414" s="51"/>
      <c r="L1414" s="43"/>
    </row>
    <row r="1415" spans="2:12" s="32" customFormat="1" x14ac:dyDescent="0.55000000000000004">
      <c r="B1415" s="27"/>
      <c r="D1415" s="33"/>
      <c r="E1415" s="68"/>
      <c r="G1415" s="51"/>
      <c r="H1415" s="176"/>
      <c r="I1415" s="51"/>
      <c r="K1415" s="51"/>
      <c r="L1415" s="43"/>
    </row>
    <row r="1416" spans="2:12" s="32" customFormat="1" x14ac:dyDescent="0.55000000000000004">
      <c r="B1416" s="27"/>
      <c r="D1416" s="33"/>
      <c r="E1416" s="68"/>
      <c r="G1416" s="51"/>
      <c r="H1416" s="176"/>
      <c r="I1416" s="51"/>
      <c r="K1416" s="51"/>
      <c r="L1416" s="43"/>
    </row>
    <row r="1417" spans="2:12" s="32" customFormat="1" x14ac:dyDescent="0.55000000000000004">
      <c r="B1417" s="27"/>
      <c r="D1417" s="33"/>
      <c r="E1417" s="68"/>
      <c r="G1417" s="51"/>
      <c r="H1417" s="176"/>
      <c r="I1417" s="51"/>
      <c r="K1417" s="51"/>
      <c r="L1417" s="43"/>
    </row>
    <row r="1418" spans="2:12" s="32" customFormat="1" x14ac:dyDescent="0.55000000000000004">
      <c r="B1418" s="27"/>
      <c r="D1418" s="33"/>
      <c r="E1418" s="68"/>
      <c r="G1418" s="51"/>
      <c r="H1418" s="176"/>
      <c r="I1418" s="51"/>
      <c r="K1418" s="51"/>
      <c r="L1418" s="43"/>
    </row>
    <row r="1419" spans="2:12" s="32" customFormat="1" x14ac:dyDescent="0.55000000000000004">
      <c r="B1419" s="27"/>
      <c r="D1419" s="33"/>
      <c r="E1419" s="68"/>
      <c r="G1419" s="51"/>
      <c r="H1419" s="176"/>
      <c r="I1419" s="51"/>
      <c r="K1419" s="51"/>
      <c r="L1419" s="43"/>
    </row>
    <row r="1420" spans="2:12" s="32" customFormat="1" x14ac:dyDescent="0.55000000000000004">
      <c r="B1420" s="27"/>
      <c r="D1420" s="33"/>
      <c r="E1420" s="68"/>
      <c r="G1420" s="51"/>
      <c r="H1420" s="176"/>
      <c r="I1420" s="51"/>
      <c r="K1420" s="51"/>
      <c r="L1420" s="43"/>
    </row>
    <row r="1421" spans="2:12" s="32" customFormat="1" x14ac:dyDescent="0.55000000000000004">
      <c r="B1421" s="27"/>
      <c r="D1421" s="33"/>
      <c r="E1421" s="68"/>
      <c r="G1421" s="51"/>
      <c r="H1421" s="176"/>
      <c r="I1421" s="51"/>
      <c r="K1421" s="51"/>
      <c r="L1421" s="43"/>
    </row>
    <row r="1422" spans="2:12" s="32" customFormat="1" x14ac:dyDescent="0.55000000000000004">
      <c r="B1422" s="27"/>
      <c r="D1422" s="33"/>
      <c r="E1422" s="68"/>
      <c r="G1422" s="51"/>
      <c r="H1422" s="176"/>
      <c r="I1422" s="51"/>
      <c r="K1422" s="51"/>
      <c r="L1422" s="43"/>
    </row>
    <row r="1423" spans="2:12" s="32" customFormat="1" x14ac:dyDescent="0.55000000000000004">
      <c r="B1423" s="27"/>
      <c r="D1423" s="33"/>
      <c r="E1423" s="68"/>
      <c r="G1423" s="51"/>
      <c r="H1423" s="176"/>
      <c r="I1423" s="51"/>
      <c r="K1423" s="51"/>
      <c r="L1423" s="43"/>
    </row>
    <row r="1424" spans="2:12" s="32" customFormat="1" x14ac:dyDescent="0.55000000000000004">
      <c r="B1424" s="27"/>
      <c r="D1424" s="33"/>
      <c r="E1424" s="68"/>
      <c r="G1424" s="51"/>
      <c r="H1424" s="176"/>
      <c r="I1424" s="51"/>
      <c r="K1424" s="51"/>
      <c r="L1424" s="43"/>
    </row>
    <row r="1425" spans="2:12" s="32" customFormat="1" x14ac:dyDescent="0.55000000000000004">
      <c r="B1425" s="27"/>
      <c r="D1425" s="33"/>
      <c r="E1425" s="68"/>
      <c r="G1425" s="51"/>
      <c r="H1425" s="176"/>
      <c r="I1425" s="51"/>
      <c r="K1425" s="51"/>
      <c r="L1425" s="43"/>
    </row>
    <row r="1426" spans="2:12" s="32" customFormat="1" x14ac:dyDescent="0.55000000000000004">
      <c r="B1426" s="27"/>
      <c r="D1426" s="33"/>
      <c r="E1426" s="68"/>
      <c r="G1426" s="51"/>
      <c r="H1426" s="176"/>
      <c r="I1426" s="51"/>
      <c r="K1426" s="51"/>
      <c r="L1426" s="43"/>
    </row>
    <row r="1427" spans="2:12" s="32" customFormat="1" x14ac:dyDescent="0.55000000000000004">
      <c r="B1427" s="27"/>
      <c r="D1427" s="33"/>
      <c r="E1427" s="68"/>
      <c r="G1427" s="51"/>
      <c r="H1427" s="176"/>
      <c r="I1427" s="51"/>
      <c r="K1427" s="51"/>
      <c r="L1427" s="43"/>
    </row>
    <row r="1428" spans="2:12" s="32" customFormat="1" x14ac:dyDescent="0.55000000000000004">
      <c r="B1428" s="27"/>
      <c r="D1428" s="33"/>
      <c r="E1428" s="68"/>
      <c r="G1428" s="51"/>
      <c r="H1428" s="176"/>
      <c r="I1428" s="51"/>
      <c r="K1428" s="51"/>
      <c r="L1428" s="43"/>
    </row>
    <row r="1429" spans="2:12" s="32" customFormat="1" x14ac:dyDescent="0.55000000000000004">
      <c r="B1429" s="27"/>
      <c r="D1429" s="33"/>
      <c r="E1429" s="68"/>
      <c r="G1429" s="51"/>
      <c r="H1429" s="176"/>
      <c r="I1429" s="51"/>
      <c r="K1429" s="51"/>
      <c r="L1429" s="43"/>
    </row>
    <row r="1430" spans="2:12" s="32" customFormat="1" x14ac:dyDescent="0.55000000000000004">
      <c r="B1430" s="27"/>
      <c r="D1430" s="33"/>
      <c r="E1430" s="68"/>
      <c r="G1430" s="51"/>
      <c r="H1430" s="176"/>
      <c r="I1430" s="51"/>
      <c r="K1430" s="51"/>
      <c r="L1430" s="43"/>
    </row>
    <row r="1431" spans="2:12" s="32" customFormat="1" x14ac:dyDescent="0.55000000000000004">
      <c r="B1431" s="27"/>
      <c r="D1431" s="33"/>
      <c r="E1431" s="68"/>
      <c r="G1431" s="51"/>
      <c r="H1431" s="176"/>
      <c r="I1431" s="51"/>
      <c r="K1431" s="51"/>
      <c r="L1431" s="43"/>
    </row>
    <row r="1432" spans="2:12" s="32" customFormat="1" x14ac:dyDescent="0.55000000000000004">
      <c r="B1432" s="27"/>
      <c r="D1432" s="33"/>
      <c r="E1432" s="68"/>
      <c r="G1432" s="51"/>
      <c r="H1432" s="176"/>
      <c r="I1432" s="51"/>
      <c r="K1432" s="51"/>
      <c r="L1432" s="43"/>
    </row>
    <row r="1433" spans="2:12" s="32" customFormat="1" x14ac:dyDescent="0.55000000000000004">
      <c r="B1433" s="27"/>
      <c r="D1433" s="33"/>
      <c r="E1433" s="68"/>
      <c r="G1433" s="51"/>
      <c r="H1433" s="176"/>
      <c r="I1433" s="51"/>
      <c r="K1433" s="51"/>
      <c r="L1433" s="43"/>
    </row>
    <row r="1434" spans="2:12" s="32" customFormat="1" x14ac:dyDescent="0.55000000000000004">
      <c r="B1434" s="27"/>
      <c r="D1434" s="33"/>
      <c r="E1434" s="68"/>
      <c r="G1434" s="51"/>
      <c r="H1434" s="176"/>
      <c r="I1434" s="51"/>
      <c r="K1434" s="51"/>
      <c r="L1434" s="43"/>
    </row>
    <row r="1435" spans="2:12" s="32" customFormat="1" x14ac:dyDescent="0.55000000000000004">
      <c r="B1435" s="27"/>
      <c r="D1435" s="33"/>
      <c r="E1435" s="68"/>
      <c r="G1435" s="51"/>
      <c r="H1435" s="176"/>
      <c r="I1435" s="51"/>
      <c r="K1435" s="51"/>
      <c r="L1435" s="43"/>
    </row>
    <row r="1436" spans="2:12" s="32" customFormat="1" x14ac:dyDescent="0.55000000000000004">
      <c r="B1436" s="27"/>
      <c r="D1436" s="33"/>
      <c r="E1436" s="68"/>
      <c r="G1436" s="51"/>
      <c r="H1436" s="176"/>
      <c r="I1436" s="51"/>
      <c r="K1436" s="51"/>
      <c r="L1436" s="43"/>
    </row>
    <row r="1437" spans="2:12" s="32" customFormat="1" x14ac:dyDescent="0.55000000000000004">
      <c r="B1437" s="27"/>
      <c r="D1437" s="33"/>
      <c r="E1437" s="68"/>
      <c r="G1437" s="51"/>
      <c r="H1437" s="176"/>
      <c r="I1437" s="51"/>
      <c r="K1437" s="51"/>
      <c r="L1437" s="43"/>
    </row>
    <row r="1438" spans="2:12" s="32" customFormat="1" x14ac:dyDescent="0.55000000000000004">
      <c r="B1438" s="27"/>
      <c r="D1438" s="33"/>
      <c r="E1438" s="68"/>
      <c r="G1438" s="51"/>
      <c r="H1438" s="176"/>
      <c r="I1438" s="51"/>
      <c r="K1438" s="51"/>
      <c r="L1438" s="43"/>
    </row>
    <row r="1439" spans="2:12" s="32" customFormat="1" x14ac:dyDescent="0.55000000000000004">
      <c r="B1439" s="27"/>
      <c r="D1439" s="33"/>
      <c r="E1439" s="68"/>
      <c r="G1439" s="51"/>
      <c r="H1439" s="176"/>
      <c r="I1439" s="51"/>
      <c r="K1439" s="51"/>
      <c r="L1439" s="43"/>
    </row>
    <row r="1440" spans="2:12" s="32" customFormat="1" x14ac:dyDescent="0.55000000000000004">
      <c r="B1440" s="27"/>
      <c r="D1440" s="33"/>
      <c r="E1440" s="68"/>
      <c r="G1440" s="51"/>
      <c r="H1440" s="176"/>
      <c r="I1440" s="51"/>
      <c r="K1440" s="51"/>
      <c r="L1440" s="43"/>
    </row>
    <row r="1441" spans="2:12" s="32" customFormat="1" x14ac:dyDescent="0.55000000000000004">
      <c r="B1441" s="27"/>
      <c r="D1441" s="33"/>
      <c r="E1441" s="68"/>
      <c r="G1441" s="51"/>
      <c r="H1441" s="176"/>
      <c r="I1441" s="51"/>
      <c r="K1441" s="51"/>
      <c r="L1441" s="43"/>
    </row>
    <row r="1442" spans="2:12" s="32" customFormat="1" x14ac:dyDescent="0.55000000000000004">
      <c r="B1442" s="27"/>
      <c r="D1442" s="33"/>
      <c r="E1442" s="68"/>
      <c r="G1442" s="51"/>
      <c r="H1442" s="176"/>
      <c r="I1442" s="51"/>
      <c r="K1442" s="51"/>
      <c r="L1442" s="43"/>
    </row>
    <row r="1443" spans="2:12" s="32" customFormat="1" x14ac:dyDescent="0.55000000000000004">
      <c r="B1443" s="27"/>
      <c r="D1443" s="33"/>
      <c r="E1443" s="68"/>
      <c r="G1443" s="51"/>
      <c r="H1443" s="176"/>
      <c r="I1443" s="51"/>
      <c r="K1443" s="51"/>
      <c r="L1443" s="43"/>
    </row>
    <row r="1444" spans="2:12" s="32" customFormat="1" x14ac:dyDescent="0.55000000000000004">
      <c r="B1444" s="27"/>
      <c r="D1444" s="33"/>
      <c r="E1444" s="68"/>
      <c r="G1444" s="51"/>
      <c r="H1444" s="176"/>
      <c r="I1444" s="51"/>
      <c r="K1444" s="51"/>
      <c r="L1444" s="43"/>
    </row>
    <row r="1445" spans="2:12" s="32" customFormat="1" x14ac:dyDescent="0.55000000000000004">
      <c r="B1445" s="27"/>
      <c r="D1445" s="33"/>
      <c r="E1445" s="68"/>
      <c r="G1445" s="51"/>
      <c r="H1445" s="176"/>
      <c r="I1445" s="51"/>
      <c r="K1445" s="51"/>
      <c r="L1445" s="43"/>
    </row>
    <row r="1446" spans="2:12" s="32" customFormat="1" x14ac:dyDescent="0.55000000000000004">
      <c r="B1446" s="27"/>
      <c r="D1446" s="33"/>
      <c r="E1446" s="68"/>
      <c r="G1446" s="51"/>
      <c r="H1446" s="176"/>
      <c r="I1446" s="51"/>
      <c r="K1446" s="51"/>
      <c r="L1446" s="43"/>
    </row>
    <row r="1447" spans="2:12" s="32" customFormat="1" x14ac:dyDescent="0.55000000000000004">
      <c r="B1447" s="27"/>
      <c r="D1447" s="33"/>
      <c r="E1447" s="68"/>
      <c r="G1447" s="51"/>
      <c r="H1447" s="176"/>
      <c r="I1447" s="51"/>
      <c r="K1447" s="51"/>
      <c r="L1447" s="43"/>
    </row>
    <row r="1448" spans="2:12" s="32" customFormat="1" x14ac:dyDescent="0.55000000000000004">
      <c r="B1448" s="27"/>
      <c r="D1448" s="33"/>
      <c r="E1448" s="68"/>
      <c r="G1448" s="51"/>
      <c r="H1448" s="176"/>
      <c r="I1448" s="51"/>
      <c r="K1448" s="51"/>
      <c r="L1448" s="43"/>
    </row>
    <row r="1449" spans="2:12" s="32" customFormat="1" x14ac:dyDescent="0.55000000000000004">
      <c r="B1449" s="27"/>
      <c r="D1449" s="33"/>
      <c r="E1449" s="68"/>
      <c r="G1449" s="51"/>
      <c r="H1449" s="176"/>
      <c r="I1449" s="51"/>
      <c r="K1449" s="51"/>
      <c r="L1449" s="43"/>
    </row>
    <row r="1450" spans="2:12" s="32" customFormat="1" x14ac:dyDescent="0.55000000000000004">
      <c r="B1450" s="27"/>
      <c r="D1450" s="33"/>
      <c r="E1450" s="68"/>
      <c r="G1450" s="51"/>
      <c r="H1450" s="176"/>
      <c r="I1450" s="51"/>
      <c r="K1450" s="51"/>
      <c r="L1450" s="43"/>
    </row>
    <row r="1451" spans="2:12" s="32" customFormat="1" x14ac:dyDescent="0.55000000000000004">
      <c r="B1451" s="27"/>
      <c r="D1451" s="33"/>
      <c r="E1451" s="68"/>
      <c r="G1451" s="51"/>
      <c r="H1451" s="176"/>
      <c r="I1451" s="51"/>
      <c r="K1451" s="51"/>
      <c r="L1451" s="43"/>
    </row>
    <row r="1452" spans="2:12" s="32" customFormat="1" x14ac:dyDescent="0.55000000000000004">
      <c r="B1452" s="27"/>
      <c r="D1452" s="33"/>
      <c r="E1452" s="68"/>
      <c r="G1452" s="51"/>
      <c r="H1452" s="176"/>
      <c r="I1452" s="51"/>
      <c r="K1452" s="51"/>
      <c r="L1452" s="43"/>
    </row>
    <row r="1453" spans="2:12" s="32" customFormat="1" x14ac:dyDescent="0.55000000000000004">
      <c r="B1453" s="27"/>
      <c r="D1453" s="33"/>
      <c r="E1453" s="68"/>
      <c r="G1453" s="51"/>
      <c r="H1453" s="176"/>
      <c r="I1453" s="51"/>
      <c r="K1453" s="51"/>
      <c r="L1453" s="43"/>
    </row>
    <row r="1454" spans="2:12" s="32" customFormat="1" x14ac:dyDescent="0.55000000000000004">
      <c r="B1454" s="27"/>
      <c r="D1454" s="33"/>
      <c r="E1454" s="68"/>
      <c r="G1454" s="51"/>
      <c r="H1454" s="176"/>
      <c r="I1454" s="51"/>
      <c r="K1454" s="51"/>
      <c r="L1454" s="43"/>
    </row>
    <row r="1455" spans="2:12" s="32" customFormat="1" x14ac:dyDescent="0.55000000000000004">
      <c r="B1455" s="27"/>
      <c r="D1455" s="33"/>
      <c r="E1455" s="68"/>
      <c r="G1455" s="51"/>
      <c r="H1455" s="176"/>
      <c r="I1455" s="51"/>
      <c r="K1455" s="51"/>
      <c r="L1455" s="43"/>
    </row>
    <row r="1456" spans="2:12" s="32" customFormat="1" x14ac:dyDescent="0.55000000000000004">
      <c r="B1456" s="27"/>
      <c r="D1456" s="33"/>
      <c r="E1456" s="68"/>
      <c r="G1456" s="51"/>
      <c r="H1456" s="176"/>
      <c r="I1456" s="51"/>
      <c r="K1456" s="51"/>
      <c r="L1456" s="43"/>
    </row>
    <row r="1457" spans="2:12" s="32" customFormat="1" x14ac:dyDescent="0.55000000000000004">
      <c r="B1457" s="27"/>
      <c r="D1457" s="33"/>
      <c r="E1457" s="68"/>
      <c r="G1457" s="51"/>
      <c r="H1457" s="176"/>
      <c r="I1457" s="51"/>
      <c r="K1457" s="51"/>
      <c r="L1457" s="43"/>
    </row>
    <row r="1458" spans="2:12" s="32" customFormat="1" x14ac:dyDescent="0.55000000000000004">
      <c r="B1458" s="27"/>
      <c r="D1458" s="33"/>
      <c r="E1458" s="68"/>
      <c r="G1458" s="51"/>
      <c r="H1458" s="176"/>
      <c r="I1458" s="51"/>
      <c r="K1458" s="51"/>
      <c r="L1458" s="43"/>
    </row>
    <row r="1459" spans="2:12" s="32" customFormat="1" x14ac:dyDescent="0.55000000000000004">
      <c r="B1459" s="27"/>
      <c r="D1459" s="33"/>
      <c r="E1459" s="68"/>
      <c r="G1459" s="51"/>
      <c r="H1459" s="176"/>
      <c r="I1459" s="51"/>
      <c r="K1459" s="51"/>
      <c r="L1459" s="43"/>
    </row>
    <row r="1460" spans="2:12" s="32" customFormat="1" x14ac:dyDescent="0.55000000000000004">
      <c r="B1460" s="27"/>
      <c r="D1460" s="33"/>
      <c r="E1460" s="68"/>
      <c r="G1460" s="51"/>
      <c r="H1460" s="176"/>
      <c r="I1460" s="51"/>
      <c r="K1460" s="51"/>
      <c r="L1460" s="43"/>
    </row>
    <row r="1461" spans="2:12" s="32" customFormat="1" x14ac:dyDescent="0.55000000000000004">
      <c r="B1461" s="27"/>
      <c r="D1461" s="33"/>
      <c r="E1461" s="68"/>
      <c r="G1461" s="51"/>
      <c r="H1461" s="176"/>
      <c r="I1461" s="51"/>
      <c r="K1461" s="51"/>
      <c r="L1461" s="43"/>
    </row>
    <row r="1462" spans="2:12" s="32" customFormat="1" x14ac:dyDescent="0.55000000000000004">
      <c r="B1462" s="27"/>
      <c r="D1462" s="33"/>
      <c r="E1462" s="68"/>
      <c r="G1462" s="51"/>
      <c r="H1462" s="176"/>
      <c r="I1462" s="51"/>
      <c r="K1462" s="51"/>
      <c r="L1462" s="43"/>
    </row>
    <row r="1463" spans="2:12" s="32" customFormat="1" x14ac:dyDescent="0.55000000000000004">
      <c r="B1463" s="27"/>
      <c r="D1463" s="33"/>
      <c r="E1463" s="68"/>
      <c r="G1463" s="51"/>
      <c r="H1463" s="176"/>
      <c r="I1463" s="51"/>
      <c r="K1463" s="51"/>
      <c r="L1463" s="43"/>
    </row>
    <row r="1464" spans="2:12" s="32" customFormat="1" x14ac:dyDescent="0.55000000000000004">
      <c r="B1464" s="27"/>
      <c r="D1464" s="33"/>
      <c r="E1464" s="68"/>
      <c r="G1464" s="51"/>
      <c r="H1464" s="176"/>
      <c r="I1464" s="51"/>
      <c r="K1464" s="51"/>
      <c r="L1464" s="43"/>
    </row>
    <row r="1465" spans="2:12" s="32" customFormat="1" x14ac:dyDescent="0.55000000000000004">
      <c r="B1465" s="27"/>
      <c r="D1465" s="33"/>
      <c r="E1465" s="68"/>
      <c r="G1465" s="51"/>
      <c r="H1465" s="176"/>
      <c r="I1465" s="51"/>
      <c r="K1465" s="51"/>
      <c r="L1465" s="43"/>
    </row>
    <row r="1466" spans="2:12" s="32" customFormat="1" x14ac:dyDescent="0.55000000000000004">
      <c r="B1466" s="27"/>
      <c r="D1466" s="33"/>
      <c r="E1466" s="68"/>
      <c r="G1466" s="51"/>
      <c r="H1466" s="176"/>
      <c r="I1466" s="51"/>
      <c r="K1466" s="51"/>
      <c r="L1466" s="43"/>
    </row>
    <row r="1467" spans="2:12" s="32" customFormat="1" x14ac:dyDescent="0.55000000000000004">
      <c r="B1467" s="27"/>
      <c r="D1467" s="33"/>
      <c r="E1467" s="68"/>
      <c r="G1467" s="51"/>
      <c r="H1467" s="176"/>
      <c r="I1467" s="51"/>
      <c r="K1467" s="51"/>
      <c r="L1467" s="43"/>
    </row>
    <row r="1468" spans="2:12" s="32" customFormat="1" x14ac:dyDescent="0.55000000000000004">
      <c r="B1468" s="27"/>
      <c r="D1468" s="33"/>
      <c r="E1468" s="68"/>
      <c r="G1468" s="51"/>
      <c r="H1468" s="176"/>
      <c r="I1468" s="51"/>
      <c r="K1468" s="51"/>
      <c r="L1468" s="43"/>
    </row>
    <row r="1469" spans="2:12" s="32" customFormat="1" x14ac:dyDescent="0.55000000000000004">
      <c r="B1469" s="27"/>
      <c r="D1469" s="33"/>
      <c r="E1469" s="68"/>
      <c r="G1469" s="51"/>
      <c r="H1469" s="176"/>
      <c r="I1469" s="51"/>
      <c r="K1469" s="51"/>
      <c r="L1469" s="43"/>
    </row>
    <row r="1470" spans="2:12" s="32" customFormat="1" x14ac:dyDescent="0.55000000000000004">
      <c r="B1470" s="27"/>
      <c r="D1470" s="33"/>
      <c r="E1470" s="68"/>
      <c r="G1470" s="51"/>
      <c r="H1470" s="176"/>
      <c r="I1470" s="51"/>
      <c r="K1470" s="51"/>
      <c r="L1470" s="43"/>
    </row>
    <row r="1471" spans="2:12" s="32" customFormat="1" x14ac:dyDescent="0.55000000000000004">
      <c r="B1471" s="27"/>
      <c r="D1471" s="33"/>
      <c r="E1471" s="68"/>
      <c r="G1471" s="51"/>
      <c r="H1471" s="176"/>
      <c r="I1471" s="51"/>
      <c r="K1471" s="51"/>
      <c r="L1471" s="43"/>
    </row>
    <row r="1472" spans="2:12" s="32" customFormat="1" x14ac:dyDescent="0.55000000000000004">
      <c r="B1472" s="27"/>
      <c r="D1472" s="33"/>
      <c r="E1472" s="68"/>
      <c r="G1472" s="51"/>
      <c r="H1472" s="176"/>
      <c r="I1472" s="51"/>
      <c r="K1472" s="51"/>
      <c r="L1472" s="43"/>
    </row>
    <row r="1473" spans="2:12" s="32" customFormat="1" x14ac:dyDescent="0.55000000000000004">
      <c r="B1473" s="27"/>
      <c r="D1473" s="33"/>
      <c r="E1473" s="68"/>
      <c r="G1473" s="51"/>
      <c r="H1473" s="176"/>
      <c r="I1473" s="51"/>
      <c r="K1473" s="51"/>
      <c r="L1473" s="43"/>
    </row>
    <row r="1474" spans="2:12" s="32" customFormat="1" x14ac:dyDescent="0.55000000000000004">
      <c r="B1474" s="27"/>
      <c r="D1474" s="33"/>
      <c r="E1474" s="68"/>
      <c r="G1474" s="51"/>
      <c r="H1474" s="176"/>
      <c r="I1474" s="51"/>
      <c r="K1474" s="51"/>
      <c r="L1474" s="43"/>
    </row>
    <row r="1475" spans="2:12" s="32" customFormat="1" x14ac:dyDescent="0.55000000000000004">
      <c r="B1475" s="27"/>
      <c r="D1475" s="33"/>
      <c r="E1475" s="68"/>
      <c r="G1475" s="51"/>
      <c r="H1475" s="176"/>
      <c r="I1475" s="51"/>
      <c r="K1475" s="51"/>
      <c r="L1475" s="43"/>
    </row>
    <row r="1476" spans="2:12" s="32" customFormat="1" x14ac:dyDescent="0.55000000000000004">
      <c r="B1476" s="27"/>
      <c r="D1476" s="33"/>
      <c r="E1476" s="68"/>
      <c r="G1476" s="51"/>
      <c r="H1476" s="176"/>
      <c r="I1476" s="51"/>
      <c r="K1476" s="51"/>
      <c r="L1476" s="43"/>
    </row>
    <row r="1477" spans="2:12" s="32" customFormat="1" x14ac:dyDescent="0.55000000000000004">
      <c r="B1477" s="27"/>
      <c r="D1477" s="33"/>
      <c r="E1477" s="68"/>
      <c r="G1477" s="51"/>
      <c r="H1477" s="176"/>
      <c r="I1477" s="51"/>
      <c r="K1477" s="51"/>
      <c r="L1477" s="43"/>
    </row>
    <row r="1478" spans="2:12" s="32" customFormat="1" x14ac:dyDescent="0.55000000000000004">
      <c r="B1478" s="27"/>
      <c r="D1478" s="33"/>
      <c r="E1478" s="68"/>
      <c r="G1478" s="51"/>
      <c r="H1478" s="176"/>
      <c r="I1478" s="51"/>
      <c r="K1478" s="51"/>
      <c r="L1478" s="43"/>
    </row>
    <row r="1479" spans="2:12" s="32" customFormat="1" x14ac:dyDescent="0.55000000000000004">
      <c r="B1479" s="27"/>
      <c r="D1479" s="33"/>
      <c r="E1479" s="68"/>
      <c r="G1479" s="51"/>
      <c r="H1479" s="176"/>
      <c r="I1479" s="51"/>
      <c r="K1479" s="51"/>
      <c r="L1479" s="43"/>
    </row>
    <row r="1480" spans="2:12" s="32" customFormat="1" x14ac:dyDescent="0.55000000000000004">
      <c r="B1480" s="27"/>
      <c r="D1480" s="33"/>
      <c r="E1480" s="68"/>
      <c r="G1480" s="51"/>
      <c r="H1480" s="176"/>
      <c r="I1480" s="51"/>
      <c r="K1480" s="51"/>
      <c r="L1480" s="43"/>
    </row>
    <row r="1481" spans="2:12" s="32" customFormat="1" x14ac:dyDescent="0.55000000000000004">
      <c r="B1481" s="27"/>
      <c r="D1481" s="33"/>
      <c r="E1481" s="68"/>
      <c r="G1481" s="51"/>
      <c r="H1481" s="176"/>
      <c r="I1481" s="51"/>
      <c r="K1481" s="51"/>
      <c r="L1481" s="43"/>
    </row>
    <row r="1482" spans="2:12" s="32" customFormat="1" x14ac:dyDescent="0.55000000000000004">
      <c r="B1482" s="27"/>
      <c r="D1482" s="33"/>
      <c r="E1482" s="68"/>
      <c r="G1482" s="51"/>
      <c r="H1482" s="176"/>
      <c r="I1482" s="51"/>
      <c r="K1482" s="51"/>
      <c r="L1482" s="43"/>
    </row>
    <row r="1483" spans="2:12" s="32" customFormat="1" x14ac:dyDescent="0.55000000000000004">
      <c r="B1483" s="27"/>
      <c r="D1483" s="33"/>
      <c r="E1483" s="68"/>
      <c r="G1483" s="51"/>
      <c r="H1483" s="176"/>
      <c r="I1483" s="51"/>
      <c r="K1483" s="51"/>
      <c r="L1483" s="43"/>
    </row>
    <row r="1484" spans="2:12" s="32" customFormat="1" x14ac:dyDescent="0.55000000000000004">
      <c r="B1484" s="27"/>
      <c r="D1484" s="33"/>
      <c r="E1484" s="68"/>
      <c r="G1484" s="51"/>
      <c r="H1484" s="176"/>
      <c r="I1484" s="51"/>
      <c r="K1484" s="51"/>
      <c r="L1484" s="43"/>
    </row>
    <row r="1485" spans="2:12" s="32" customFormat="1" x14ac:dyDescent="0.55000000000000004">
      <c r="B1485" s="27"/>
      <c r="D1485" s="33"/>
      <c r="E1485" s="68"/>
      <c r="G1485" s="51"/>
      <c r="H1485" s="176"/>
      <c r="I1485" s="51"/>
      <c r="K1485" s="51"/>
      <c r="L1485" s="43"/>
    </row>
    <row r="1486" spans="2:12" s="32" customFormat="1" x14ac:dyDescent="0.55000000000000004">
      <c r="B1486" s="27"/>
      <c r="D1486" s="33"/>
      <c r="E1486" s="68"/>
      <c r="G1486" s="51"/>
      <c r="H1486" s="176"/>
      <c r="I1486" s="51"/>
      <c r="K1486" s="51"/>
      <c r="L1486" s="43"/>
    </row>
    <row r="1487" spans="2:12" s="32" customFormat="1" x14ac:dyDescent="0.55000000000000004">
      <c r="B1487" s="27"/>
      <c r="D1487" s="33"/>
      <c r="E1487" s="68"/>
      <c r="G1487" s="51"/>
      <c r="H1487" s="176"/>
      <c r="I1487" s="51"/>
      <c r="K1487" s="51"/>
      <c r="L1487" s="43"/>
    </row>
    <row r="1488" spans="2:12" s="32" customFormat="1" x14ac:dyDescent="0.55000000000000004">
      <c r="B1488" s="27"/>
      <c r="D1488" s="33"/>
      <c r="E1488" s="68"/>
      <c r="G1488" s="51"/>
      <c r="H1488" s="176"/>
      <c r="I1488" s="51"/>
      <c r="K1488" s="51"/>
      <c r="L1488" s="43"/>
    </row>
    <row r="1489" spans="2:12" s="32" customFormat="1" x14ac:dyDescent="0.55000000000000004">
      <c r="B1489" s="27"/>
      <c r="D1489" s="33"/>
      <c r="E1489" s="68"/>
      <c r="G1489" s="51"/>
      <c r="H1489" s="176"/>
      <c r="I1489" s="51"/>
      <c r="K1489" s="51"/>
      <c r="L1489" s="43"/>
    </row>
    <row r="1490" spans="2:12" s="32" customFormat="1" x14ac:dyDescent="0.55000000000000004">
      <c r="B1490" s="27"/>
      <c r="D1490" s="33"/>
      <c r="E1490" s="68"/>
      <c r="G1490" s="51"/>
      <c r="H1490" s="176"/>
      <c r="I1490" s="51"/>
      <c r="K1490" s="51"/>
      <c r="L1490" s="43"/>
    </row>
    <row r="1491" spans="2:12" s="32" customFormat="1" x14ac:dyDescent="0.55000000000000004">
      <c r="B1491" s="27"/>
      <c r="D1491" s="33"/>
      <c r="E1491" s="68"/>
      <c r="G1491" s="51"/>
      <c r="H1491" s="176"/>
      <c r="I1491" s="51"/>
      <c r="K1491" s="51"/>
      <c r="L1491" s="43"/>
    </row>
    <row r="1492" spans="2:12" s="32" customFormat="1" x14ac:dyDescent="0.55000000000000004">
      <c r="B1492" s="27"/>
      <c r="D1492" s="33"/>
      <c r="E1492" s="68"/>
      <c r="G1492" s="51"/>
      <c r="H1492" s="176"/>
      <c r="I1492" s="51"/>
      <c r="K1492" s="51"/>
      <c r="L1492" s="43"/>
    </row>
    <row r="1493" spans="2:12" s="32" customFormat="1" x14ac:dyDescent="0.55000000000000004">
      <c r="B1493" s="27"/>
      <c r="D1493" s="33"/>
      <c r="E1493" s="68"/>
      <c r="G1493" s="51"/>
      <c r="H1493" s="176"/>
      <c r="I1493" s="51"/>
      <c r="K1493" s="51"/>
      <c r="L1493" s="43"/>
    </row>
    <row r="1494" spans="2:12" s="32" customFormat="1" x14ac:dyDescent="0.55000000000000004">
      <c r="B1494" s="27"/>
      <c r="D1494" s="33"/>
      <c r="E1494" s="68"/>
      <c r="G1494" s="51"/>
      <c r="H1494" s="176"/>
      <c r="I1494" s="51"/>
      <c r="K1494" s="51"/>
      <c r="L1494" s="43"/>
    </row>
    <row r="1495" spans="2:12" s="32" customFormat="1" x14ac:dyDescent="0.55000000000000004">
      <c r="B1495" s="27"/>
      <c r="D1495" s="33"/>
      <c r="E1495" s="68"/>
      <c r="G1495" s="51"/>
      <c r="H1495" s="176"/>
      <c r="I1495" s="51"/>
      <c r="K1495" s="51"/>
      <c r="L1495" s="43"/>
    </row>
    <row r="1496" spans="2:12" s="32" customFormat="1" x14ac:dyDescent="0.55000000000000004">
      <c r="B1496" s="27"/>
      <c r="D1496" s="33"/>
      <c r="E1496" s="68"/>
      <c r="G1496" s="51"/>
      <c r="H1496" s="176"/>
      <c r="I1496" s="51"/>
      <c r="K1496" s="51"/>
      <c r="L1496" s="43"/>
    </row>
    <row r="1497" spans="2:12" s="32" customFormat="1" x14ac:dyDescent="0.55000000000000004">
      <c r="B1497" s="27"/>
      <c r="D1497" s="33"/>
      <c r="E1497" s="68"/>
      <c r="G1497" s="51"/>
      <c r="H1497" s="176"/>
      <c r="I1497" s="51"/>
      <c r="K1497" s="51"/>
      <c r="L1497" s="43"/>
    </row>
    <row r="1498" spans="2:12" s="32" customFormat="1" x14ac:dyDescent="0.55000000000000004">
      <c r="B1498" s="27"/>
      <c r="D1498" s="33"/>
      <c r="E1498" s="68"/>
      <c r="G1498" s="51"/>
      <c r="H1498" s="176"/>
      <c r="I1498" s="51"/>
      <c r="K1498" s="51"/>
      <c r="L1498" s="43"/>
    </row>
    <row r="1499" spans="2:12" s="32" customFormat="1" x14ac:dyDescent="0.55000000000000004">
      <c r="B1499" s="27"/>
      <c r="D1499" s="33"/>
      <c r="E1499" s="68"/>
      <c r="G1499" s="51"/>
      <c r="H1499" s="176"/>
      <c r="I1499" s="51"/>
      <c r="K1499" s="51"/>
      <c r="L1499" s="43"/>
    </row>
    <row r="1500" spans="2:12" s="32" customFormat="1" x14ac:dyDescent="0.55000000000000004">
      <c r="B1500" s="27"/>
      <c r="D1500" s="33"/>
      <c r="E1500" s="68"/>
      <c r="G1500" s="51"/>
      <c r="H1500" s="176"/>
      <c r="I1500" s="51"/>
      <c r="K1500" s="51"/>
      <c r="L1500" s="43"/>
    </row>
    <row r="1501" spans="2:12" s="32" customFormat="1" x14ac:dyDescent="0.55000000000000004">
      <c r="B1501" s="27"/>
      <c r="D1501" s="33"/>
      <c r="E1501" s="68"/>
      <c r="G1501" s="51"/>
      <c r="H1501" s="176"/>
      <c r="I1501" s="51"/>
      <c r="K1501" s="51"/>
      <c r="L1501" s="43"/>
    </row>
    <row r="1502" spans="2:12" s="32" customFormat="1" x14ac:dyDescent="0.55000000000000004">
      <c r="B1502" s="27"/>
      <c r="D1502" s="33"/>
      <c r="E1502" s="68"/>
      <c r="G1502" s="51"/>
      <c r="H1502" s="176"/>
      <c r="I1502" s="51"/>
      <c r="K1502" s="51"/>
      <c r="L1502" s="43"/>
    </row>
    <row r="1503" spans="2:12" s="32" customFormat="1" x14ac:dyDescent="0.55000000000000004">
      <c r="B1503" s="27"/>
      <c r="D1503" s="33"/>
      <c r="E1503" s="68"/>
      <c r="G1503" s="51"/>
      <c r="H1503" s="176"/>
      <c r="I1503" s="51"/>
      <c r="K1503" s="51"/>
      <c r="L1503" s="43"/>
    </row>
    <row r="1504" spans="2:12" s="32" customFormat="1" x14ac:dyDescent="0.55000000000000004">
      <c r="B1504" s="27"/>
      <c r="D1504" s="33"/>
      <c r="E1504" s="68"/>
      <c r="G1504" s="51"/>
      <c r="H1504" s="176"/>
      <c r="I1504" s="51"/>
      <c r="K1504" s="51"/>
      <c r="L1504" s="43"/>
    </row>
    <row r="1505" spans="2:12" s="32" customFormat="1" x14ac:dyDescent="0.55000000000000004">
      <c r="B1505" s="27"/>
      <c r="D1505" s="33"/>
      <c r="E1505" s="68"/>
      <c r="G1505" s="51"/>
      <c r="H1505" s="176"/>
      <c r="I1505" s="51"/>
      <c r="K1505" s="51"/>
      <c r="L1505" s="43"/>
    </row>
    <row r="1506" spans="2:12" s="32" customFormat="1" x14ac:dyDescent="0.55000000000000004">
      <c r="B1506" s="27"/>
      <c r="D1506" s="33"/>
      <c r="E1506" s="68"/>
      <c r="G1506" s="51"/>
      <c r="H1506" s="176"/>
      <c r="I1506" s="51"/>
      <c r="K1506" s="51"/>
      <c r="L1506" s="43"/>
    </row>
    <row r="1507" spans="2:12" s="32" customFormat="1" x14ac:dyDescent="0.55000000000000004">
      <c r="B1507" s="27"/>
      <c r="D1507" s="33"/>
      <c r="E1507" s="68"/>
      <c r="G1507" s="51"/>
      <c r="H1507" s="176"/>
      <c r="I1507" s="51"/>
      <c r="K1507" s="51"/>
      <c r="L1507" s="43"/>
    </row>
    <row r="1508" spans="2:12" s="32" customFormat="1" x14ac:dyDescent="0.55000000000000004">
      <c r="B1508" s="27"/>
      <c r="D1508" s="33"/>
      <c r="E1508" s="68"/>
      <c r="G1508" s="51"/>
      <c r="H1508" s="176"/>
      <c r="I1508" s="51"/>
      <c r="K1508" s="51"/>
      <c r="L1508" s="43"/>
    </row>
    <row r="1509" spans="2:12" s="32" customFormat="1" x14ac:dyDescent="0.55000000000000004">
      <c r="B1509" s="27"/>
      <c r="D1509" s="33"/>
      <c r="E1509" s="68"/>
      <c r="G1509" s="51"/>
      <c r="H1509" s="176"/>
      <c r="I1509" s="51"/>
      <c r="K1509" s="51"/>
      <c r="L1509" s="43"/>
    </row>
    <row r="1510" spans="2:12" s="32" customFormat="1" x14ac:dyDescent="0.55000000000000004">
      <c r="B1510" s="27"/>
      <c r="D1510" s="33"/>
      <c r="E1510" s="68"/>
      <c r="G1510" s="51"/>
      <c r="H1510" s="176"/>
      <c r="I1510" s="51"/>
      <c r="K1510" s="51"/>
      <c r="L1510" s="43"/>
    </row>
    <row r="1511" spans="2:12" s="32" customFormat="1" x14ac:dyDescent="0.55000000000000004">
      <c r="B1511" s="27"/>
      <c r="D1511" s="33"/>
      <c r="E1511" s="68"/>
      <c r="G1511" s="51"/>
      <c r="H1511" s="176"/>
      <c r="I1511" s="51"/>
      <c r="K1511" s="51"/>
      <c r="L1511" s="43"/>
    </row>
    <row r="1512" spans="2:12" s="32" customFormat="1" x14ac:dyDescent="0.55000000000000004">
      <c r="B1512" s="27"/>
      <c r="D1512" s="33"/>
      <c r="E1512" s="68"/>
      <c r="G1512" s="51"/>
      <c r="H1512" s="176"/>
      <c r="I1512" s="51"/>
      <c r="K1512" s="51"/>
      <c r="L1512" s="43"/>
    </row>
    <row r="1513" spans="2:12" s="32" customFormat="1" x14ac:dyDescent="0.55000000000000004">
      <c r="B1513" s="27"/>
      <c r="D1513" s="33"/>
      <c r="E1513" s="68"/>
      <c r="G1513" s="51"/>
      <c r="H1513" s="176"/>
      <c r="I1513" s="51"/>
      <c r="K1513" s="51"/>
      <c r="L1513" s="43"/>
    </row>
    <row r="1514" spans="2:12" s="32" customFormat="1" x14ac:dyDescent="0.55000000000000004">
      <c r="B1514" s="27"/>
      <c r="D1514" s="33"/>
      <c r="E1514" s="68"/>
      <c r="G1514" s="51"/>
      <c r="H1514" s="176"/>
      <c r="I1514" s="51"/>
      <c r="K1514" s="51"/>
      <c r="L1514" s="43"/>
    </row>
    <row r="1515" spans="2:12" s="32" customFormat="1" x14ac:dyDescent="0.55000000000000004">
      <c r="B1515" s="27"/>
      <c r="D1515" s="33"/>
      <c r="E1515" s="68"/>
      <c r="G1515" s="51"/>
      <c r="H1515" s="176"/>
      <c r="I1515" s="51"/>
      <c r="K1515" s="51"/>
      <c r="L1515" s="43"/>
    </row>
    <row r="1516" spans="2:12" s="32" customFormat="1" x14ac:dyDescent="0.55000000000000004">
      <c r="B1516" s="27"/>
      <c r="D1516" s="33"/>
      <c r="E1516" s="68"/>
      <c r="G1516" s="51"/>
      <c r="H1516" s="176"/>
      <c r="I1516" s="51"/>
      <c r="K1516" s="51"/>
      <c r="L1516" s="43"/>
    </row>
    <row r="1517" spans="2:12" s="32" customFormat="1" x14ac:dyDescent="0.55000000000000004">
      <c r="B1517" s="27"/>
      <c r="D1517" s="33"/>
      <c r="E1517" s="68"/>
      <c r="G1517" s="51"/>
      <c r="H1517" s="176"/>
      <c r="I1517" s="51"/>
      <c r="K1517" s="51"/>
      <c r="L1517" s="43"/>
    </row>
    <row r="1518" spans="2:12" s="32" customFormat="1" x14ac:dyDescent="0.55000000000000004">
      <c r="B1518" s="27"/>
      <c r="D1518" s="33"/>
      <c r="E1518" s="68"/>
      <c r="G1518" s="51"/>
      <c r="H1518" s="176"/>
      <c r="I1518" s="51"/>
      <c r="K1518" s="51"/>
      <c r="L1518" s="43"/>
    </row>
    <row r="1519" spans="2:12" s="32" customFormat="1" x14ac:dyDescent="0.55000000000000004">
      <c r="B1519" s="27"/>
      <c r="D1519" s="33"/>
      <c r="E1519" s="68"/>
      <c r="G1519" s="51"/>
      <c r="H1519" s="176"/>
      <c r="I1519" s="51"/>
      <c r="K1519" s="51"/>
      <c r="L1519" s="43"/>
    </row>
    <row r="1520" spans="2:12" s="32" customFormat="1" x14ac:dyDescent="0.55000000000000004">
      <c r="B1520" s="27"/>
      <c r="D1520" s="33"/>
      <c r="E1520" s="68"/>
      <c r="G1520" s="51"/>
      <c r="H1520" s="176"/>
      <c r="I1520" s="51"/>
      <c r="K1520" s="51"/>
      <c r="L1520" s="43"/>
    </row>
    <row r="1521" spans="2:12" s="32" customFormat="1" x14ac:dyDescent="0.55000000000000004">
      <c r="B1521" s="27"/>
      <c r="D1521" s="33"/>
      <c r="E1521" s="68"/>
      <c r="G1521" s="51"/>
      <c r="H1521" s="176"/>
      <c r="I1521" s="51"/>
      <c r="K1521" s="51"/>
      <c r="L1521" s="43"/>
    </row>
    <row r="1522" spans="2:12" s="32" customFormat="1" x14ac:dyDescent="0.55000000000000004">
      <c r="B1522" s="27"/>
      <c r="D1522" s="33"/>
      <c r="E1522" s="68"/>
      <c r="G1522" s="51"/>
      <c r="H1522" s="176"/>
      <c r="I1522" s="51"/>
      <c r="K1522" s="51"/>
      <c r="L1522" s="43"/>
    </row>
    <row r="1523" spans="2:12" s="32" customFormat="1" x14ac:dyDescent="0.55000000000000004">
      <c r="B1523" s="27"/>
      <c r="D1523" s="33"/>
      <c r="E1523" s="68"/>
      <c r="G1523" s="51"/>
      <c r="H1523" s="176"/>
      <c r="I1523" s="51"/>
      <c r="K1523" s="51"/>
      <c r="L1523" s="43"/>
    </row>
    <row r="1524" spans="2:12" s="32" customFormat="1" x14ac:dyDescent="0.55000000000000004">
      <c r="B1524" s="27"/>
      <c r="D1524" s="33"/>
      <c r="E1524" s="68"/>
      <c r="G1524" s="51"/>
      <c r="H1524" s="176"/>
      <c r="I1524" s="51"/>
      <c r="K1524" s="51"/>
      <c r="L1524" s="43"/>
    </row>
    <row r="1525" spans="2:12" s="32" customFormat="1" x14ac:dyDescent="0.55000000000000004">
      <c r="B1525" s="27"/>
      <c r="D1525" s="33"/>
      <c r="E1525" s="68"/>
      <c r="G1525" s="51"/>
      <c r="H1525" s="176"/>
      <c r="I1525" s="51"/>
      <c r="K1525" s="51"/>
      <c r="L1525" s="43"/>
    </row>
    <row r="1526" spans="2:12" s="32" customFormat="1" x14ac:dyDescent="0.55000000000000004">
      <c r="B1526" s="27"/>
      <c r="D1526" s="33"/>
      <c r="E1526" s="68"/>
      <c r="G1526" s="51"/>
      <c r="H1526" s="176"/>
      <c r="I1526" s="51"/>
      <c r="K1526" s="51"/>
      <c r="L1526" s="43"/>
    </row>
    <row r="1527" spans="2:12" s="32" customFormat="1" x14ac:dyDescent="0.55000000000000004">
      <c r="B1527" s="27"/>
      <c r="D1527" s="33"/>
      <c r="E1527" s="68"/>
      <c r="G1527" s="51"/>
      <c r="H1527" s="176"/>
      <c r="I1527" s="51"/>
      <c r="K1527" s="51"/>
      <c r="L1527" s="43"/>
    </row>
    <row r="1528" spans="2:12" s="32" customFormat="1" x14ac:dyDescent="0.55000000000000004">
      <c r="B1528" s="27"/>
      <c r="D1528" s="33"/>
      <c r="E1528" s="68"/>
      <c r="G1528" s="51"/>
      <c r="H1528" s="176"/>
      <c r="I1528" s="51"/>
      <c r="K1528" s="51"/>
      <c r="L1528" s="43"/>
    </row>
    <row r="1529" spans="2:12" s="32" customFormat="1" x14ac:dyDescent="0.55000000000000004">
      <c r="B1529" s="27"/>
      <c r="D1529" s="33"/>
      <c r="E1529" s="68"/>
      <c r="G1529" s="51"/>
      <c r="H1529" s="176"/>
      <c r="I1529" s="51"/>
      <c r="K1529" s="51"/>
      <c r="L1529" s="43"/>
    </row>
    <row r="1530" spans="2:12" s="32" customFormat="1" x14ac:dyDescent="0.55000000000000004">
      <c r="B1530" s="27"/>
      <c r="D1530" s="33"/>
      <c r="E1530" s="68"/>
      <c r="G1530" s="51"/>
      <c r="H1530" s="176"/>
      <c r="I1530" s="51"/>
      <c r="K1530" s="51"/>
      <c r="L1530" s="43"/>
    </row>
    <row r="1531" spans="2:12" s="32" customFormat="1" x14ac:dyDescent="0.55000000000000004">
      <c r="B1531" s="27"/>
      <c r="D1531" s="33"/>
      <c r="E1531" s="68"/>
      <c r="G1531" s="51"/>
      <c r="H1531" s="176"/>
      <c r="I1531" s="51"/>
      <c r="K1531" s="51"/>
      <c r="L1531" s="43"/>
    </row>
    <row r="1532" spans="2:12" s="32" customFormat="1" x14ac:dyDescent="0.55000000000000004">
      <c r="B1532" s="27"/>
      <c r="D1532" s="33"/>
      <c r="E1532" s="68"/>
      <c r="G1532" s="51"/>
      <c r="H1532" s="176"/>
      <c r="I1532" s="51"/>
      <c r="K1532" s="51"/>
      <c r="L1532" s="43"/>
    </row>
    <row r="1533" spans="2:12" s="32" customFormat="1" x14ac:dyDescent="0.55000000000000004">
      <c r="B1533" s="27"/>
      <c r="D1533" s="33"/>
      <c r="E1533" s="68"/>
      <c r="G1533" s="51"/>
      <c r="H1533" s="176"/>
      <c r="I1533" s="51"/>
      <c r="K1533" s="51"/>
      <c r="L1533" s="43"/>
    </row>
    <row r="1534" spans="2:12" s="32" customFormat="1" x14ac:dyDescent="0.55000000000000004">
      <c r="B1534" s="27"/>
      <c r="D1534" s="33"/>
      <c r="E1534" s="68"/>
      <c r="G1534" s="51"/>
      <c r="H1534" s="176"/>
      <c r="I1534" s="51"/>
      <c r="K1534" s="51"/>
      <c r="L1534" s="43"/>
    </row>
    <row r="1535" spans="2:12" s="32" customFormat="1" x14ac:dyDescent="0.55000000000000004">
      <c r="B1535" s="27"/>
      <c r="D1535" s="33"/>
      <c r="E1535" s="68"/>
      <c r="G1535" s="51"/>
      <c r="H1535" s="176"/>
      <c r="I1535" s="51"/>
      <c r="K1535" s="51"/>
      <c r="L1535" s="43"/>
    </row>
    <row r="1536" spans="2:12" s="32" customFormat="1" x14ac:dyDescent="0.55000000000000004">
      <c r="B1536" s="27"/>
      <c r="D1536" s="33"/>
      <c r="E1536" s="68"/>
      <c r="G1536" s="51"/>
      <c r="H1536" s="176"/>
      <c r="I1536" s="51"/>
      <c r="K1536" s="51"/>
      <c r="L1536" s="43"/>
    </row>
    <row r="1537" spans="2:12" s="32" customFormat="1" x14ac:dyDescent="0.55000000000000004">
      <c r="B1537" s="27"/>
      <c r="D1537" s="33"/>
      <c r="E1537" s="68"/>
      <c r="G1537" s="51"/>
      <c r="H1537" s="176"/>
      <c r="I1537" s="51"/>
      <c r="K1537" s="51"/>
      <c r="L1537" s="43"/>
    </row>
    <row r="1538" spans="2:12" s="32" customFormat="1" x14ac:dyDescent="0.55000000000000004">
      <c r="B1538" s="27"/>
      <c r="D1538" s="33"/>
      <c r="E1538" s="68"/>
      <c r="G1538" s="51"/>
      <c r="H1538" s="176"/>
      <c r="I1538" s="51"/>
      <c r="K1538" s="51"/>
      <c r="L1538" s="43"/>
    </row>
    <row r="1539" spans="2:12" s="32" customFormat="1" x14ac:dyDescent="0.55000000000000004">
      <c r="B1539" s="27"/>
      <c r="D1539" s="33"/>
      <c r="E1539" s="68"/>
      <c r="G1539" s="51"/>
      <c r="H1539" s="176"/>
      <c r="I1539" s="51"/>
      <c r="K1539" s="51"/>
      <c r="L1539" s="43"/>
    </row>
    <row r="1540" spans="2:12" s="32" customFormat="1" x14ac:dyDescent="0.55000000000000004">
      <c r="B1540" s="27"/>
      <c r="D1540" s="33"/>
      <c r="E1540" s="68"/>
      <c r="G1540" s="51"/>
      <c r="H1540" s="176"/>
      <c r="I1540" s="51"/>
      <c r="K1540" s="51"/>
      <c r="L1540" s="43"/>
    </row>
    <row r="1541" spans="2:12" s="32" customFormat="1" x14ac:dyDescent="0.55000000000000004">
      <c r="B1541" s="27"/>
      <c r="D1541" s="33"/>
      <c r="E1541" s="68"/>
      <c r="G1541" s="51"/>
      <c r="H1541" s="176"/>
      <c r="I1541" s="51"/>
      <c r="K1541" s="51"/>
      <c r="L1541" s="43"/>
    </row>
    <row r="1542" spans="2:12" s="32" customFormat="1" x14ac:dyDescent="0.55000000000000004">
      <c r="B1542" s="27"/>
      <c r="D1542" s="33"/>
      <c r="E1542" s="68"/>
      <c r="G1542" s="51"/>
      <c r="H1542" s="176"/>
      <c r="I1542" s="51"/>
      <c r="K1542" s="51"/>
      <c r="L1542" s="43"/>
    </row>
    <row r="1543" spans="2:12" s="32" customFormat="1" x14ac:dyDescent="0.55000000000000004">
      <c r="B1543" s="27"/>
      <c r="D1543" s="33"/>
      <c r="E1543" s="68"/>
      <c r="G1543" s="51"/>
      <c r="H1543" s="176"/>
      <c r="I1543" s="51"/>
      <c r="K1543" s="51"/>
      <c r="L1543" s="43"/>
    </row>
    <row r="1544" spans="2:12" s="32" customFormat="1" x14ac:dyDescent="0.55000000000000004">
      <c r="B1544" s="27"/>
      <c r="D1544" s="33"/>
      <c r="E1544" s="68"/>
      <c r="G1544" s="51"/>
      <c r="H1544" s="176"/>
      <c r="I1544" s="51"/>
      <c r="K1544" s="51"/>
      <c r="L1544" s="43"/>
    </row>
    <row r="1545" spans="2:12" s="32" customFormat="1" x14ac:dyDescent="0.55000000000000004">
      <c r="B1545" s="27"/>
      <c r="D1545" s="33"/>
      <c r="E1545" s="68"/>
      <c r="G1545" s="51"/>
      <c r="H1545" s="176"/>
      <c r="I1545" s="51"/>
      <c r="K1545" s="51"/>
      <c r="L1545" s="43"/>
    </row>
    <row r="1546" spans="2:12" s="32" customFormat="1" x14ac:dyDescent="0.55000000000000004">
      <c r="B1546" s="27"/>
      <c r="D1546" s="33"/>
      <c r="E1546" s="68"/>
      <c r="G1546" s="51"/>
      <c r="H1546" s="176"/>
      <c r="I1546" s="51"/>
      <c r="K1546" s="51"/>
      <c r="L1546" s="43"/>
    </row>
    <row r="1547" spans="2:12" s="32" customFormat="1" x14ac:dyDescent="0.55000000000000004">
      <c r="B1547" s="27"/>
      <c r="D1547" s="33"/>
      <c r="E1547" s="68"/>
      <c r="G1547" s="51"/>
      <c r="H1547" s="176"/>
      <c r="I1547" s="51"/>
      <c r="K1547" s="51"/>
      <c r="L1547" s="43"/>
    </row>
    <row r="1548" spans="2:12" s="32" customFormat="1" x14ac:dyDescent="0.55000000000000004">
      <c r="B1548" s="27"/>
      <c r="D1548" s="33"/>
      <c r="E1548" s="68"/>
      <c r="G1548" s="51"/>
      <c r="H1548" s="176"/>
      <c r="I1548" s="51"/>
      <c r="K1548" s="51"/>
      <c r="L1548" s="43"/>
    </row>
    <row r="1549" spans="2:12" s="32" customFormat="1" x14ac:dyDescent="0.55000000000000004">
      <c r="B1549" s="27"/>
      <c r="D1549" s="33"/>
      <c r="E1549" s="68"/>
      <c r="G1549" s="51"/>
      <c r="H1549" s="176"/>
      <c r="I1549" s="51"/>
      <c r="K1549" s="51"/>
      <c r="L1549" s="43"/>
    </row>
    <row r="1550" spans="2:12" s="32" customFormat="1" x14ac:dyDescent="0.55000000000000004">
      <c r="B1550" s="27"/>
      <c r="D1550" s="33"/>
      <c r="E1550" s="68"/>
      <c r="G1550" s="51"/>
      <c r="H1550" s="176"/>
      <c r="I1550" s="51"/>
      <c r="K1550" s="51"/>
      <c r="L1550" s="43"/>
    </row>
    <row r="1551" spans="2:12" s="32" customFormat="1" x14ac:dyDescent="0.55000000000000004">
      <c r="B1551" s="27"/>
      <c r="D1551" s="33"/>
      <c r="E1551" s="68"/>
      <c r="G1551" s="51"/>
      <c r="H1551" s="176"/>
      <c r="I1551" s="51"/>
      <c r="K1551" s="51"/>
      <c r="L1551" s="43"/>
    </row>
    <row r="1552" spans="2:12" s="32" customFormat="1" x14ac:dyDescent="0.55000000000000004">
      <c r="B1552" s="27"/>
      <c r="D1552" s="33"/>
      <c r="E1552" s="68"/>
      <c r="G1552" s="51"/>
      <c r="H1552" s="176"/>
      <c r="I1552" s="51"/>
      <c r="K1552" s="51"/>
      <c r="L1552" s="43"/>
    </row>
    <row r="1553" spans="2:12" s="32" customFormat="1" x14ac:dyDescent="0.55000000000000004">
      <c r="B1553" s="27"/>
      <c r="D1553" s="33"/>
      <c r="E1553" s="68"/>
      <c r="G1553" s="51"/>
      <c r="H1553" s="176"/>
      <c r="I1553" s="51"/>
      <c r="K1553" s="51"/>
      <c r="L1553" s="43"/>
    </row>
    <row r="1554" spans="2:12" s="32" customFormat="1" x14ac:dyDescent="0.55000000000000004">
      <c r="B1554" s="27"/>
      <c r="D1554" s="33"/>
      <c r="E1554" s="68"/>
      <c r="G1554" s="51"/>
      <c r="H1554" s="176"/>
      <c r="I1554" s="51"/>
      <c r="K1554" s="51"/>
      <c r="L1554" s="43"/>
    </row>
    <row r="1555" spans="2:12" s="32" customFormat="1" x14ac:dyDescent="0.55000000000000004">
      <c r="B1555" s="27"/>
      <c r="D1555" s="33"/>
      <c r="E1555" s="68"/>
      <c r="G1555" s="51"/>
      <c r="H1555" s="176"/>
      <c r="I1555" s="51"/>
      <c r="K1555" s="51"/>
      <c r="L1555" s="43"/>
    </row>
    <row r="1556" spans="2:12" s="32" customFormat="1" x14ac:dyDescent="0.55000000000000004">
      <c r="B1556" s="27"/>
      <c r="D1556" s="33"/>
      <c r="E1556" s="68"/>
      <c r="G1556" s="51"/>
      <c r="H1556" s="176"/>
      <c r="I1556" s="51"/>
      <c r="K1556" s="51"/>
      <c r="L1556" s="43"/>
    </row>
    <row r="1557" spans="2:12" s="32" customFormat="1" x14ac:dyDescent="0.55000000000000004">
      <c r="B1557" s="27"/>
      <c r="D1557" s="33"/>
      <c r="E1557" s="68"/>
      <c r="G1557" s="51"/>
      <c r="H1557" s="176"/>
      <c r="I1557" s="51"/>
      <c r="K1557" s="51"/>
      <c r="L1557" s="43"/>
    </row>
    <row r="1558" spans="2:12" s="32" customFormat="1" x14ac:dyDescent="0.55000000000000004">
      <c r="B1558" s="27"/>
      <c r="D1558" s="33"/>
      <c r="E1558" s="68"/>
      <c r="G1558" s="51"/>
      <c r="H1558" s="176"/>
      <c r="I1558" s="51"/>
      <c r="K1558" s="51"/>
      <c r="L1558" s="43"/>
    </row>
    <row r="1559" spans="2:12" s="32" customFormat="1" x14ac:dyDescent="0.55000000000000004">
      <c r="B1559" s="27"/>
      <c r="D1559" s="33"/>
      <c r="E1559" s="68"/>
      <c r="G1559" s="51"/>
      <c r="H1559" s="176"/>
      <c r="I1559" s="51"/>
      <c r="K1559" s="51"/>
      <c r="L1559" s="43"/>
    </row>
    <row r="1560" spans="2:12" s="32" customFormat="1" x14ac:dyDescent="0.55000000000000004">
      <c r="B1560" s="27"/>
      <c r="D1560" s="33"/>
      <c r="E1560" s="68"/>
      <c r="G1560" s="51"/>
      <c r="H1560" s="176"/>
      <c r="I1560" s="51"/>
      <c r="K1560" s="51"/>
      <c r="L1560" s="43"/>
    </row>
    <row r="1561" spans="2:12" s="32" customFormat="1" x14ac:dyDescent="0.55000000000000004">
      <c r="B1561" s="27"/>
      <c r="D1561" s="33"/>
      <c r="E1561" s="68"/>
      <c r="G1561" s="51"/>
      <c r="H1561" s="176"/>
      <c r="I1561" s="51"/>
      <c r="K1561" s="51"/>
      <c r="L1561" s="43"/>
    </row>
    <row r="1562" spans="2:12" s="32" customFormat="1" x14ac:dyDescent="0.55000000000000004">
      <c r="B1562" s="27"/>
      <c r="D1562" s="33"/>
      <c r="E1562" s="68"/>
      <c r="G1562" s="51"/>
      <c r="H1562" s="176"/>
      <c r="I1562" s="51"/>
      <c r="K1562" s="51"/>
      <c r="L1562" s="43"/>
    </row>
    <row r="1563" spans="2:12" s="32" customFormat="1" x14ac:dyDescent="0.55000000000000004">
      <c r="B1563" s="27"/>
      <c r="D1563" s="33"/>
      <c r="E1563" s="68"/>
      <c r="G1563" s="51"/>
      <c r="H1563" s="176"/>
      <c r="I1563" s="51"/>
      <c r="K1563" s="51"/>
      <c r="L1563" s="43"/>
    </row>
    <row r="1564" spans="2:12" s="32" customFormat="1" x14ac:dyDescent="0.55000000000000004">
      <c r="B1564" s="27"/>
      <c r="D1564" s="33"/>
      <c r="E1564" s="68"/>
      <c r="G1564" s="51"/>
      <c r="H1564" s="176"/>
      <c r="I1564" s="51"/>
      <c r="K1564" s="51"/>
      <c r="L1564" s="43"/>
    </row>
    <row r="1565" spans="2:12" s="32" customFormat="1" x14ac:dyDescent="0.55000000000000004">
      <c r="B1565" s="27"/>
      <c r="D1565" s="33"/>
      <c r="E1565" s="68"/>
      <c r="G1565" s="51"/>
      <c r="H1565" s="176"/>
      <c r="I1565" s="51"/>
      <c r="K1565" s="51"/>
      <c r="L1565" s="43"/>
    </row>
    <row r="1566" spans="2:12" s="32" customFormat="1" x14ac:dyDescent="0.55000000000000004">
      <c r="B1566" s="27"/>
      <c r="D1566" s="33"/>
      <c r="E1566" s="68"/>
      <c r="G1566" s="51"/>
      <c r="H1566" s="176"/>
      <c r="I1566" s="51"/>
      <c r="K1566" s="51"/>
      <c r="L1566" s="43"/>
    </row>
    <row r="1567" spans="2:12" s="32" customFormat="1" x14ac:dyDescent="0.55000000000000004">
      <c r="B1567" s="27"/>
      <c r="D1567" s="33"/>
      <c r="E1567" s="68"/>
      <c r="G1567" s="51"/>
      <c r="H1567" s="176"/>
      <c r="I1567" s="51"/>
      <c r="K1567" s="51"/>
      <c r="L1567" s="43"/>
    </row>
    <row r="1568" spans="2:12" s="32" customFormat="1" x14ac:dyDescent="0.55000000000000004">
      <c r="B1568" s="27"/>
      <c r="D1568" s="33"/>
      <c r="E1568" s="68"/>
      <c r="G1568" s="51"/>
      <c r="H1568" s="176"/>
      <c r="I1568" s="51"/>
      <c r="K1568" s="51"/>
      <c r="L1568" s="43"/>
    </row>
    <row r="1569" spans="2:12" s="32" customFormat="1" x14ac:dyDescent="0.55000000000000004">
      <c r="B1569" s="27"/>
      <c r="D1569" s="33"/>
      <c r="E1569" s="68"/>
      <c r="G1569" s="51"/>
      <c r="H1569" s="176"/>
      <c r="I1569" s="51"/>
      <c r="K1569" s="51"/>
      <c r="L1569" s="43"/>
    </row>
    <row r="1570" spans="2:12" s="32" customFormat="1" x14ac:dyDescent="0.55000000000000004">
      <c r="B1570" s="27"/>
      <c r="D1570" s="33"/>
      <c r="E1570" s="68"/>
      <c r="G1570" s="51"/>
      <c r="H1570" s="176"/>
      <c r="I1570" s="51"/>
      <c r="K1570" s="51"/>
      <c r="L1570" s="43"/>
    </row>
    <row r="1571" spans="2:12" s="32" customFormat="1" x14ac:dyDescent="0.55000000000000004">
      <c r="B1571" s="27"/>
      <c r="D1571" s="33"/>
      <c r="E1571" s="68"/>
      <c r="G1571" s="51"/>
      <c r="H1571" s="176"/>
      <c r="I1571" s="51"/>
      <c r="K1571" s="51"/>
      <c r="L1571" s="43"/>
    </row>
    <row r="1572" spans="2:12" s="32" customFormat="1" x14ac:dyDescent="0.55000000000000004">
      <c r="B1572" s="27"/>
      <c r="D1572" s="33"/>
      <c r="E1572" s="68"/>
      <c r="G1572" s="51"/>
      <c r="H1572" s="176"/>
      <c r="I1572" s="51"/>
      <c r="K1572" s="51"/>
      <c r="L1572" s="43"/>
    </row>
    <row r="1573" spans="2:12" s="32" customFormat="1" x14ac:dyDescent="0.55000000000000004">
      <c r="B1573" s="27"/>
      <c r="D1573" s="33"/>
      <c r="E1573" s="68"/>
      <c r="G1573" s="51"/>
      <c r="H1573" s="176"/>
      <c r="I1573" s="51"/>
      <c r="K1573" s="51"/>
      <c r="L1573" s="43"/>
    </row>
    <row r="1574" spans="2:12" s="32" customFormat="1" x14ac:dyDescent="0.55000000000000004">
      <c r="B1574" s="27"/>
      <c r="D1574" s="33"/>
      <c r="E1574" s="68"/>
      <c r="G1574" s="51"/>
      <c r="H1574" s="176"/>
      <c r="I1574" s="51"/>
      <c r="K1574" s="51"/>
      <c r="L1574" s="43"/>
    </row>
    <row r="1575" spans="2:12" s="32" customFormat="1" x14ac:dyDescent="0.55000000000000004">
      <c r="B1575" s="27"/>
      <c r="D1575" s="33"/>
      <c r="E1575" s="68"/>
      <c r="G1575" s="51"/>
      <c r="H1575" s="176"/>
      <c r="I1575" s="51"/>
      <c r="K1575" s="51"/>
      <c r="L1575" s="43"/>
    </row>
    <row r="1576" spans="2:12" s="32" customFormat="1" x14ac:dyDescent="0.55000000000000004">
      <c r="B1576" s="27"/>
      <c r="D1576" s="33"/>
      <c r="E1576" s="68"/>
      <c r="G1576" s="51"/>
      <c r="H1576" s="176"/>
      <c r="I1576" s="51"/>
      <c r="K1576" s="51"/>
      <c r="L1576" s="43"/>
    </row>
    <row r="1577" spans="2:12" s="32" customFormat="1" x14ac:dyDescent="0.55000000000000004">
      <c r="B1577" s="27"/>
      <c r="D1577" s="33"/>
      <c r="E1577" s="68"/>
      <c r="G1577" s="51"/>
      <c r="H1577" s="176"/>
      <c r="I1577" s="51"/>
      <c r="K1577" s="51"/>
      <c r="L1577" s="43"/>
    </row>
    <row r="1578" spans="2:12" s="32" customFormat="1" x14ac:dyDescent="0.55000000000000004">
      <c r="B1578" s="27"/>
      <c r="D1578" s="33"/>
      <c r="E1578" s="68"/>
      <c r="G1578" s="51"/>
      <c r="H1578" s="176"/>
      <c r="I1578" s="51"/>
      <c r="K1578" s="51"/>
      <c r="L1578" s="43"/>
    </row>
    <row r="1579" spans="2:12" s="32" customFormat="1" x14ac:dyDescent="0.55000000000000004">
      <c r="B1579" s="27"/>
      <c r="D1579" s="33"/>
      <c r="E1579" s="68"/>
      <c r="G1579" s="51"/>
      <c r="H1579" s="176"/>
      <c r="I1579" s="51"/>
      <c r="K1579" s="51"/>
      <c r="L1579" s="43"/>
    </row>
    <row r="1580" spans="2:12" s="32" customFormat="1" x14ac:dyDescent="0.55000000000000004">
      <c r="B1580" s="27"/>
      <c r="D1580" s="33"/>
      <c r="E1580" s="68"/>
      <c r="G1580" s="51"/>
      <c r="H1580" s="176"/>
      <c r="I1580" s="51"/>
      <c r="K1580" s="51"/>
      <c r="L1580" s="43"/>
    </row>
    <row r="1581" spans="2:12" s="32" customFormat="1" x14ac:dyDescent="0.55000000000000004">
      <c r="B1581" s="27"/>
      <c r="D1581" s="33"/>
      <c r="E1581" s="68"/>
      <c r="G1581" s="51"/>
      <c r="H1581" s="176"/>
      <c r="I1581" s="51"/>
      <c r="K1581" s="51"/>
      <c r="L1581" s="43"/>
    </row>
    <row r="1582" spans="2:12" s="32" customFormat="1" x14ac:dyDescent="0.55000000000000004">
      <c r="B1582" s="27"/>
      <c r="D1582" s="33"/>
      <c r="E1582" s="68"/>
      <c r="G1582" s="51"/>
      <c r="H1582" s="176"/>
      <c r="I1582" s="51"/>
      <c r="K1582" s="51"/>
      <c r="L1582" s="43"/>
    </row>
    <row r="1583" spans="2:12" s="32" customFormat="1" x14ac:dyDescent="0.55000000000000004">
      <c r="B1583" s="27"/>
      <c r="D1583" s="33"/>
      <c r="E1583" s="68"/>
      <c r="G1583" s="51"/>
      <c r="H1583" s="176"/>
      <c r="I1583" s="51"/>
      <c r="K1583" s="51"/>
      <c r="L1583" s="43"/>
    </row>
    <row r="1584" spans="2:12" s="32" customFormat="1" x14ac:dyDescent="0.55000000000000004">
      <c r="B1584" s="27"/>
      <c r="D1584" s="33"/>
      <c r="E1584" s="68"/>
      <c r="G1584" s="51"/>
      <c r="H1584" s="176"/>
      <c r="I1584" s="51"/>
      <c r="K1584" s="51"/>
      <c r="L1584" s="43"/>
    </row>
    <row r="1585" spans="2:12" s="32" customFormat="1" x14ac:dyDescent="0.55000000000000004">
      <c r="B1585" s="27"/>
      <c r="D1585" s="33"/>
      <c r="E1585" s="68"/>
      <c r="G1585" s="51"/>
      <c r="H1585" s="176"/>
      <c r="I1585" s="51"/>
      <c r="K1585" s="51"/>
      <c r="L1585" s="43"/>
    </row>
    <row r="1586" spans="2:12" s="32" customFormat="1" x14ac:dyDescent="0.55000000000000004">
      <c r="B1586" s="27"/>
      <c r="D1586" s="33"/>
      <c r="E1586" s="68"/>
      <c r="G1586" s="51"/>
      <c r="H1586" s="176"/>
      <c r="I1586" s="51"/>
      <c r="K1586" s="51"/>
      <c r="L1586" s="43"/>
    </row>
    <row r="1587" spans="2:12" s="32" customFormat="1" x14ac:dyDescent="0.55000000000000004">
      <c r="B1587" s="27"/>
      <c r="D1587" s="33"/>
      <c r="E1587" s="68"/>
      <c r="G1587" s="51"/>
      <c r="H1587" s="176"/>
      <c r="I1587" s="51"/>
      <c r="K1587" s="51"/>
      <c r="L1587" s="43"/>
    </row>
    <row r="1588" spans="2:12" s="32" customFormat="1" x14ac:dyDescent="0.55000000000000004">
      <c r="B1588" s="27"/>
      <c r="D1588" s="33"/>
      <c r="E1588" s="68"/>
      <c r="G1588" s="51"/>
      <c r="H1588" s="176"/>
      <c r="I1588" s="51"/>
      <c r="K1588" s="51"/>
      <c r="L1588" s="43"/>
    </row>
    <row r="1589" spans="2:12" s="32" customFormat="1" x14ac:dyDescent="0.55000000000000004">
      <c r="B1589" s="27"/>
      <c r="D1589" s="33"/>
      <c r="E1589" s="68"/>
      <c r="G1589" s="51"/>
      <c r="H1589" s="176"/>
      <c r="I1589" s="51"/>
      <c r="K1589" s="51"/>
      <c r="L1589" s="43"/>
    </row>
    <row r="1590" spans="2:12" s="32" customFormat="1" x14ac:dyDescent="0.55000000000000004">
      <c r="B1590" s="27"/>
      <c r="D1590" s="33"/>
      <c r="E1590" s="68"/>
      <c r="G1590" s="51"/>
      <c r="H1590" s="176"/>
      <c r="I1590" s="51"/>
      <c r="K1590" s="51"/>
      <c r="L1590" s="43"/>
    </row>
    <row r="1591" spans="2:12" s="32" customFormat="1" x14ac:dyDescent="0.55000000000000004">
      <c r="B1591" s="27"/>
      <c r="D1591" s="33"/>
      <c r="E1591" s="68"/>
      <c r="G1591" s="51"/>
      <c r="H1591" s="176"/>
      <c r="I1591" s="51"/>
      <c r="K1591" s="51"/>
      <c r="L1591" s="43"/>
    </row>
    <row r="1592" spans="2:12" s="32" customFormat="1" x14ac:dyDescent="0.55000000000000004">
      <c r="B1592" s="27"/>
      <c r="D1592" s="33"/>
      <c r="E1592" s="68"/>
      <c r="G1592" s="51"/>
      <c r="H1592" s="176"/>
      <c r="I1592" s="51"/>
      <c r="K1592" s="51"/>
      <c r="L1592" s="43"/>
    </row>
    <row r="1593" spans="2:12" s="32" customFormat="1" x14ac:dyDescent="0.55000000000000004">
      <c r="B1593" s="27"/>
      <c r="D1593" s="33"/>
      <c r="E1593" s="68"/>
      <c r="G1593" s="51"/>
      <c r="H1593" s="176"/>
      <c r="I1593" s="51"/>
      <c r="K1593" s="51"/>
      <c r="L1593" s="43"/>
    </row>
    <row r="1594" spans="2:12" s="32" customFormat="1" x14ac:dyDescent="0.55000000000000004">
      <c r="B1594" s="27"/>
      <c r="D1594" s="33"/>
      <c r="E1594" s="68"/>
      <c r="G1594" s="51"/>
      <c r="H1594" s="176"/>
      <c r="I1594" s="51"/>
      <c r="K1594" s="51"/>
      <c r="L1594" s="43"/>
    </row>
    <row r="1595" spans="2:12" s="32" customFormat="1" x14ac:dyDescent="0.55000000000000004">
      <c r="B1595" s="27"/>
      <c r="D1595" s="33"/>
      <c r="E1595" s="68"/>
      <c r="G1595" s="51"/>
      <c r="H1595" s="176"/>
      <c r="I1595" s="51"/>
      <c r="K1595" s="51"/>
      <c r="L1595" s="43"/>
    </row>
    <row r="1596" spans="2:12" s="32" customFormat="1" x14ac:dyDescent="0.55000000000000004">
      <c r="B1596" s="27"/>
      <c r="D1596" s="33"/>
      <c r="E1596" s="68"/>
      <c r="G1596" s="51"/>
      <c r="H1596" s="176"/>
      <c r="I1596" s="51"/>
      <c r="K1596" s="51"/>
      <c r="L1596" s="43"/>
    </row>
    <row r="1597" spans="2:12" s="32" customFormat="1" x14ac:dyDescent="0.55000000000000004">
      <c r="B1597" s="27"/>
      <c r="D1597" s="33"/>
      <c r="E1597" s="68"/>
      <c r="G1597" s="51"/>
      <c r="H1597" s="176"/>
      <c r="I1597" s="51"/>
      <c r="K1597" s="51"/>
      <c r="L1597" s="43"/>
    </row>
    <row r="1598" spans="2:12" s="32" customFormat="1" x14ac:dyDescent="0.55000000000000004">
      <c r="B1598" s="27"/>
      <c r="D1598" s="33"/>
      <c r="E1598" s="68"/>
      <c r="G1598" s="51"/>
      <c r="H1598" s="176"/>
      <c r="I1598" s="51"/>
      <c r="K1598" s="51"/>
      <c r="L1598" s="43"/>
    </row>
    <row r="1599" spans="2:12" s="32" customFormat="1" x14ac:dyDescent="0.55000000000000004">
      <c r="B1599" s="27"/>
      <c r="D1599" s="33"/>
      <c r="E1599" s="68"/>
      <c r="G1599" s="51"/>
      <c r="H1599" s="176"/>
      <c r="I1599" s="51"/>
      <c r="K1599" s="51"/>
      <c r="L1599" s="43"/>
    </row>
    <row r="1600" spans="2:12" s="32" customFormat="1" x14ac:dyDescent="0.55000000000000004">
      <c r="B1600" s="27"/>
      <c r="D1600" s="33"/>
      <c r="E1600" s="68"/>
      <c r="G1600" s="51"/>
      <c r="H1600" s="176"/>
      <c r="I1600" s="51"/>
      <c r="K1600" s="51"/>
      <c r="L1600" s="43"/>
    </row>
    <row r="1601" spans="2:12" s="32" customFormat="1" x14ac:dyDescent="0.55000000000000004">
      <c r="B1601" s="27"/>
      <c r="D1601" s="33"/>
      <c r="E1601" s="68"/>
      <c r="G1601" s="51"/>
      <c r="H1601" s="176"/>
      <c r="I1601" s="51"/>
      <c r="K1601" s="51"/>
      <c r="L1601" s="43"/>
    </row>
    <row r="1602" spans="2:12" s="32" customFormat="1" x14ac:dyDescent="0.55000000000000004">
      <c r="B1602" s="27"/>
      <c r="D1602" s="33"/>
      <c r="E1602" s="68"/>
      <c r="G1602" s="51"/>
      <c r="H1602" s="176"/>
      <c r="I1602" s="51"/>
      <c r="K1602" s="51"/>
      <c r="L1602" s="43"/>
    </row>
    <row r="1603" spans="2:12" s="32" customFormat="1" x14ac:dyDescent="0.55000000000000004">
      <c r="B1603" s="27"/>
      <c r="D1603" s="33"/>
      <c r="E1603" s="68"/>
      <c r="G1603" s="51"/>
      <c r="H1603" s="176"/>
      <c r="I1603" s="51"/>
      <c r="K1603" s="51"/>
      <c r="L1603" s="43"/>
    </row>
    <row r="1604" spans="2:12" s="32" customFormat="1" x14ac:dyDescent="0.55000000000000004">
      <c r="B1604" s="27"/>
      <c r="D1604" s="33"/>
      <c r="E1604" s="68"/>
      <c r="G1604" s="51"/>
      <c r="H1604" s="176"/>
      <c r="I1604" s="51"/>
      <c r="K1604" s="51"/>
      <c r="L1604" s="43"/>
    </row>
    <row r="1605" spans="2:12" s="32" customFormat="1" x14ac:dyDescent="0.55000000000000004">
      <c r="B1605" s="27"/>
      <c r="D1605" s="33"/>
      <c r="E1605" s="68"/>
      <c r="G1605" s="51"/>
      <c r="H1605" s="176"/>
      <c r="I1605" s="51"/>
      <c r="K1605" s="51"/>
      <c r="L1605" s="43"/>
    </row>
    <row r="1606" spans="2:12" s="32" customFormat="1" x14ac:dyDescent="0.55000000000000004">
      <c r="B1606" s="27"/>
      <c r="D1606" s="33"/>
      <c r="E1606" s="68"/>
      <c r="G1606" s="51"/>
      <c r="H1606" s="176"/>
      <c r="I1606" s="51"/>
      <c r="K1606" s="51"/>
      <c r="L1606" s="43"/>
    </row>
    <row r="1607" spans="2:12" s="32" customFormat="1" x14ac:dyDescent="0.55000000000000004">
      <c r="B1607" s="27"/>
      <c r="D1607" s="33"/>
      <c r="E1607" s="68"/>
      <c r="G1607" s="51"/>
      <c r="H1607" s="176"/>
      <c r="I1607" s="51"/>
      <c r="K1607" s="51"/>
      <c r="L1607" s="43"/>
    </row>
    <row r="1608" spans="2:12" s="32" customFormat="1" x14ac:dyDescent="0.55000000000000004">
      <c r="B1608" s="27"/>
      <c r="D1608" s="33"/>
      <c r="E1608" s="68"/>
      <c r="G1608" s="51"/>
      <c r="H1608" s="176"/>
      <c r="I1608" s="51"/>
      <c r="K1608" s="51"/>
      <c r="L1608" s="43"/>
    </row>
    <row r="1609" spans="2:12" s="32" customFormat="1" x14ac:dyDescent="0.55000000000000004">
      <c r="B1609" s="27"/>
      <c r="D1609" s="33"/>
      <c r="E1609" s="68"/>
      <c r="G1609" s="51"/>
      <c r="H1609" s="176"/>
      <c r="I1609" s="51"/>
      <c r="K1609" s="51"/>
      <c r="L1609" s="43"/>
    </row>
    <row r="1610" spans="2:12" s="32" customFormat="1" x14ac:dyDescent="0.55000000000000004">
      <c r="B1610" s="27"/>
      <c r="D1610" s="33"/>
      <c r="E1610" s="68"/>
      <c r="G1610" s="51"/>
      <c r="H1610" s="176"/>
      <c r="I1610" s="51"/>
      <c r="K1610" s="51"/>
      <c r="L1610" s="43"/>
    </row>
    <row r="1611" spans="2:12" s="32" customFormat="1" x14ac:dyDescent="0.55000000000000004">
      <c r="B1611" s="27"/>
      <c r="D1611" s="33"/>
      <c r="E1611" s="68"/>
      <c r="G1611" s="51"/>
      <c r="H1611" s="176"/>
      <c r="I1611" s="51"/>
      <c r="K1611" s="51"/>
      <c r="L1611" s="43"/>
    </row>
    <row r="1612" spans="2:12" s="32" customFormat="1" x14ac:dyDescent="0.55000000000000004">
      <c r="B1612" s="27"/>
      <c r="D1612" s="33"/>
      <c r="E1612" s="68"/>
      <c r="G1612" s="51"/>
      <c r="H1612" s="176"/>
      <c r="I1612" s="51"/>
      <c r="K1612" s="51"/>
      <c r="L1612" s="43"/>
    </row>
    <row r="1613" spans="2:12" s="32" customFormat="1" x14ac:dyDescent="0.55000000000000004">
      <c r="B1613" s="27"/>
      <c r="D1613" s="33"/>
      <c r="E1613" s="68"/>
      <c r="G1613" s="51"/>
      <c r="H1613" s="176"/>
      <c r="I1613" s="51"/>
      <c r="K1613" s="51"/>
      <c r="L1613" s="43"/>
    </row>
    <row r="1614" spans="2:12" s="32" customFormat="1" x14ac:dyDescent="0.55000000000000004">
      <c r="B1614" s="27"/>
      <c r="D1614" s="33"/>
      <c r="E1614" s="68"/>
      <c r="G1614" s="51"/>
      <c r="H1614" s="176"/>
      <c r="I1614" s="51"/>
      <c r="K1614" s="51"/>
      <c r="L1614" s="43"/>
    </row>
    <row r="1615" spans="2:12" s="32" customFormat="1" x14ac:dyDescent="0.55000000000000004">
      <c r="B1615" s="27"/>
      <c r="D1615" s="33"/>
      <c r="E1615" s="68"/>
      <c r="G1615" s="51"/>
      <c r="H1615" s="176"/>
      <c r="I1615" s="51"/>
      <c r="K1615" s="51"/>
      <c r="L1615" s="43"/>
    </row>
    <row r="1616" spans="2:12" s="32" customFormat="1" x14ac:dyDescent="0.55000000000000004">
      <c r="B1616" s="27"/>
      <c r="D1616" s="33"/>
      <c r="E1616" s="68"/>
      <c r="G1616" s="51"/>
      <c r="H1616" s="176"/>
      <c r="I1616" s="51"/>
      <c r="K1616" s="51"/>
      <c r="L1616" s="43"/>
    </row>
    <row r="1617" spans="2:12" s="32" customFormat="1" x14ac:dyDescent="0.55000000000000004">
      <c r="B1617" s="27"/>
      <c r="D1617" s="33"/>
      <c r="E1617" s="68"/>
      <c r="G1617" s="51"/>
      <c r="H1617" s="176"/>
      <c r="I1617" s="51"/>
      <c r="K1617" s="51"/>
      <c r="L1617" s="43"/>
    </row>
    <row r="1618" spans="2:12" s="32" customFormat="1" x14ac:dyDescent="0.55000000000000004">
      <c r="B1618" s="27"/>
      <c r="D1618" s="33"/>
      <c r="E1618" s="68"/>
      <c r="G1618" s="51"/>
      <c r="H1618" s="176"/>
      <c r="I1618" s="51"/>
      <c r="K1618" s="51"/>
      <c r="L1618" s="43"/>
    </row>
    <row r="1619" spans="2:12" s="32" customFormat="1" x14ac:dyDescent="0.55000000000000004">
      <c r="B1619" s="27"/>
      <c r="D1619" s="33"/>
      <c r="E1619" s="68"/>
      <c r="G1619" s="51"/>
      <c r="H1619" s="176"/>
      <c r="I1619" s="51"/>
      <c r="K1619" s="51"/>
      <c r="L1619" s="43"/>
    </row>
    <row r="1620" spans="2:12" s="32" customFormat="1" x14ac:dyDescent="0.55000000000000004">
      <c r="B1620" s="27"/>
      <c r="D1620" s="33"/>
      <c r="E1620" s="68"/>
      <c r="G1620" s="51"/>
      <c r="H1620" s="176"/>
      <c r="I1620" s="51"/>
      <c r="K1620" s="51"/>
      <c r="L1620" s="43"/>
    </row>
    <row r="1621" spans="2:12" s="32" customFormat="1" x14ac:dyDescent="0.55000000000000004">
      <c r="B1621" s="27"/>
      <c r="D1621" s="33"/>
      <c r="E1621" s="68"/>
      <c r="G1621" s="51"/>
      <c r="H1621" s="176"/>
      <c r="I1621" s="51"/>
      <c r="K1621" s="51"/>
      <c r="L1621" s="43"/>
    </row>
    <row r="1622" spans="2:12" s="32" customFormat="1" x14ac:dyDescent="0.55000000000000004">
      <c r="B1622" s="27"/>
      <c r="D1622" s="33"/>
      <c r="E1622" s="68"/>
      <c r="G1622" s="51"/>
      <c r="H1622" s="176"/>
      <c r="I1622" s="51"/>
      <c r="K1622" s="51"/>
      <c r="L1622" s="43"/>
    </row>
    <row r="1623" spans="2:12" s="32" customFormat="1" x14ac:dyDescent="0.55000000000000004">
      <c r="B1623" s="27"/>
      <c r="D1623" s="33"/>
      <c r="E1623" s="68"/>
      <c r="G1623" s="51"/>
      <c r="H1623" s="176"/>
      <c r="I1623" s="51"/>
      <c r="K1623" s="51"/>
      <c r="L1623" s="43"/>
    </row>
    <row r="1624" spans="2:12" s="32" customFormat="1" x14ac:dyDescent="0.55000000000000004">
      <c r="B1624" s="27"/>
      <c r="D1624" s="33"/>
      <c r="E1624" s="68"/>
      <c r="G1624" s="51"/>
      <c r="H1624" s="176"/>
      <c r="I1624" s="51"/>
      <c r="K1624" s="51"/>
      <c r="L1624" s="43"/>
    </row>
    <row r="1625" spans="2:12" s="32" customFormat="1" x14ac:dyDescent="0.55000000000000004">
      <c r="B1625" s="27"/>
      <c r="D1625" s="33"/>
      <c r="E1625" s="68"/>
      <c r="G1625" s="51"/>
      <c r="H1625" s="176"/>
      <c r="I1625" s="51"/>
      <c r="K1625" s="51"/>
      <c r="L1625" s="43"/>
    </row>
    <row r="1626" spans="2:12" s="32" customFormat="1" x14ac:dyDescent="0.55000000000000004">
      <c r="B1626" s="27"/>
      <c r="D1626" s="33"/>
      <c r="E1626" s="68"/>
      <c r="G1626" s="51"/>
      <c r="H1626" s="176"/>
      <c r="I1626" s="51"/>
      <c r="K1626" s="51"/>
      <c r="L1626" s="43"/>
    </row>
    <row r="1627" spans="2:12" s="32" customFormat="1" x14ac:dyDescent="0.55000000000000004">
      <c r="B1627" s="27"/>
      <c r="D1627" s="33"/>
      <c r="E1627" s="68"/>
      <c r="G1627" s="51"/>
      <c r="H1627" s="176"/>
      <c r="I1627" s="51"/>
      <c r="K1627" s="51"/>
      <c r="L1627" s="43"/>
    </row>
    <row r="1628" spans="2:12" s="32" customFormat="1" x14ac:dyDescent="0.55000000000000004">
      <c r="B1628" s="27"/>
      <c r="D1628" s="33"/>
      <c r="E1628" s="68"/>
      <c r="G1628" s="51"/>
      <c r="H1628" s="176"/>
      <c r="I1628" s="51"/>
      <c r="K1628" s="51"/>
      <c r="L1628" s="43"/>
    </row>
    <row r="1629" spans="2:12" s="32" customFormat="1" x14ac:dyDescent="0.55000000000000004">
      <c r="B1629" s="27"/>
      <c r="D1629" s="33"/>
      <c r="E1629" s="68"/>
      <c r="G1629" s="51"/>
      <c r="H1629" s="176"/>
      <c r="I1629" s="51"/>
      <c r="K1629" s="51"/>
      <c r="L1629" s="43"/>
    </row>
    <row r="1630" spans="2:12" s="32" customFormat="1" x14ac:dyDescent="0.55000000000000004">
      <c r="B1630" s="27"/>
      <c r="D1630" s="33"/>
      <c r="E1630" s="68"/>
      <c r="G1630" s="51"/>
      <c r="H1630" s="176"/>
      <c r="I1630" s="51"/>
      <c r="K1630" s="51"/>
      <c r="L1630" s="43"/>
    </row>
    <row r="1631" spans="2:12" s="32" customFormat="1" x14ac:dyDescent="0.55000000000000004">
      <c r="B1631" s="27"/>
      <c r="D1631" s="33"/>
      <c r="E1631" s="68"/>
      <c r="G1631" s="51"/>
      <c r="H1631" s="176"/>
      <c r="I1631" s="51"/>
      <c r="K1631" s="51"/>
      <c r="L1631" s="43"/>
    </row>
    <row r="1632" spans="2:12" s="32" customFormat="1" x14ac:dyDescent="0.55000000000000004">
      <c r="B1632" s="27"/>
      <c r="D1632" s="33"/>
      <c r="E1632" s="68"/>
      <c r="G1632" s="51"/>
      <c r="H1632" s="176"/>
      <c r="I1632" s="51"/>
      <c r="K1632" s="51"/>
      <c r="L1632" s="43"/>
    </row>
    <row r="1633" spans="2:12" s="32" customFormat="1" x14ac:dyDescent="0.55000000000000004">
      <c r="B1633" s="27"/>
      <c r="D1633" s="33"/>
      <c r="E1633" s="68"/>
      <c r="G1633" s="51"/>
      <c r="H1633" s="176"/>
      <c r="I1633" s="51"/>
      <c r="K1633" s="51"/>
      <c r="L1633" s="43"/>
    </row>
    <row r="1634" spans="2:12" s="32" customFormat="1" x14ac:dyDescent="0.55000000000000004">
      <c r="B1634" s="27"/>
      <c r="D1634" s="33"/>
      <c r="E1634" s="68"/>
      <c r="G1634" s="51"/>
      <c r="H1634" s="176"/>
      <c r="I1634" s="51"/>
      <c r="K1634" s="51"/>
      <c r="L1634" s="43"/>
    </row>
    <row r="1635" spans="2:12" s="32" customFormat="1" x14ac:dyDescent="0.55000000000000004">
      <c r="B1635" s="27"/>
      <c r="D1635" s="33"/>
      <c r="E1635" s="68"/>
      <c r="G1635" s="51"/>
      <c r="H1635" s="176"/>
      <c r="I1635" s="51"/>
      <c r="K1635" s="51"/>
      <c r="L1635" s="43"/>
    </row>
    <row r="1636" spans="2:12" s="32" customFormat="1" x14ac:dyDescent="0.55000000000000004">
      <c r="B1636" s="27"/>
      <c r="D1636" s="33"/>
      <c r="E1636" s="68"/>
      <c r="G1636" s="51"/>
      <c r="H1636" s="176"/>
      <c r="I1636" s="51"/>
      <c r="K1636" s="51"/>
      <c r="L1636" s="43"/>
    </row>
    <row r="1637" spans="2:12" s="32" customFormat="1" x14ac:dyDescent="0.55000000000000004">
      <c r="B1637" s="27"/>
      <c r="D1637" s="33"/>
      <c r="E1637" s="68"/>
      <c r="G1637" s="51"/>
      <c r="H1637" s="176"/>
      <c r="I1637" s="51"/>
      <c r="K1637" s="51"/>
      <c r="L1637" s="43"/>
    </row>
    <row r="1638" spans="2:12" s="32" customFormat="1" x14ac:dyDescent="0.55000000000000004">
      <c r="B1638" s="27"/>
      <c r="D1638" s="33"/>
      <c r="E1638" s="68"/>
      <c r="G1638" s="51"/>
      <c r="H1638" s="176"/>
      <c r="I1638" s="51"/>
      <c r="K1638" s="51"/>
      <c r="L1638" s="43"/>
    </row>
    <row r="1639" spans="2:12" s="32" customFormat="1" x14ac:dyDescent="0.55000000000000004">
      <c r="B1639" s="27"/>
      <c r="D1639" s="33"/>
      <c r="E1639" s="68"/>
      <c r="G1639" s="51"/>
      <c r="H1639" s="176"/>
      <c r="I1639" s="51"/>
      <c r="K1639" s="51"/>
      <c r="L1639" s="43"/>
    </row>
    <row r="1640" spans="2:12" s="32" customFormat="1" x14ac:dyDescent="0.55000000000000004">
      <c r="B1640" s="27"/>
      <c r="D1640" s="33"/>
      <c r="E1640" s="68"/>
      <c r="G1640" s="51"/>
      <c r="H1640" s="176"/>
      <c r="I1640" s="51"/>
      <c r="K1640" s="51"/>
      <c r="L1640" s="43"/>
    </row>
    <row r="1641" spans="2:12" s="32" customFormat="1" x14ac:dyDescent="0.55000000000000004">
      <c r="B1641" s="27"/>
      <c r="D1641" s="33"/>
      <c r="E1641" s="68"/>
      <c r="G1641" s="51"/>
      <c r="H1641" s="176"/>
      <c r="I1641" s="51"/>
      <c r="K1641" s="51"/>
      <c r="L1641" s="43"/>
    </row>
    <row r="1642" spans="2:12" s="32" customFormat="1" x14ac:dyDescent="0.55000000000000004">
      <c r="B1642" s="27"/>
      <c r="D1642" s="33"/>
      <c r="E1642" s="68"/>
      <c r="G1642" s="51"/>
      <c r="H1642" s="176"/>
      <c r="I1642" s="51"/>
      <c r="K1642" s="51"/>
      <c r="L1642" s="43"/>
    </row>
    <row r="1643" spans="2:12" s="32" customFormat="1" x14ac:dyDescent="0.55000000000000004">
      <c r="B1643" s="27"/>
      <c r="D1643" s="33"/>
      <c r="E1643" s="68"/>
      <c r="G1643" s="51"/>
      <c r="H1643" s="176"/>
      <c r="I1643" s="51"/>
      <c r="K1643" s="51"/>
      <c r="L1643" s="43"/>
    </row>
    <row r="1644" spans="2:12" s="32" customFormat="1" x14ac:dyDescent="0.55000000000000004">
      <c r="B1644" s="27"/>
      <c r="D1644" s="33"/>
      <c r="E1644" s="68"/>
      <c r="G1644" s="51"/>
      <c r="H1644" s="176"/>
      <c r="I1644" s="51"/>
      <c r="K1644" s="51"/>
      <c r="L1644" s="43"/>
    </row>
    <row r="1645" spans="2:12" s="32" customFormat="1" x14ac:dyDescent="0.55000000000000004">
      <c r="B1645" s="27"/>
      <c r="D1645" s="33"/>
      <c r="E1645" s="68"/>
      <c r="G1645" s="51"/>
      <c r="H1645" s="176"/>
      <c r="I1645" s="51"/>
      <c r="K1645" s="51"/>
      <c r="L1645" s="43"/>
    </row>
    <row r="1646" spans="2:12" s="32" customFormat="1" x14ac:dyDescent="0.55000000000000004">
      <c r="B1646" s="27"/>
      <c r="D1646" s="33"/>
      <c r="E1646" s="68"/>
      <c r="G1646" s="51"/>
      <c r="H1646" s="176"/>
      <c r="I1646" s="51"/>
      <c r="K1646" s="51"/>
      <c r="L1646" s="43"/>
    </row>
    <row r="1647" spans="2:12" s="32" customFormat="1" x14ac:dyDescent="0.55000000000000004">
      <c r="B1647" s="27"/>
      <c r="D1647" s="33"/>
      <c r="E1647" s="68"/>
      <c r="G1647" s="51"/>
      <c r="H1647" s="176"/>
      <c r="I1647" s="51"/>
      <c r="K1647" s="51"/>
      <c r="L1647" s="43"/>
    </row>
    <row r="1648" spans="2:12" s="32" customFormat="1" x14ac:dyDescent="0.55000000000000004">
      <c r="B1648" s="27"/>
      <c r="D1648" s="33"/>
      <c r="E1648" s="68"/>
      <c r="G1648" s="51"/>
      <c r="H1648" s="176"/>
      <c r="I1648" s="51"/>
      <c r="K1648" s="51"/>
      <c r="L1648" s="43"/>
    </row>
    <row r="1649" spans="2:12" s="32" customFormat="1" x14ac:dyDescent="0.55000000000000004">
      <c r="B1649" s="27"/>
      <c r="D1649" s="33"/>
      <c r="E1649" s="68"/>
      <c r="G1649" s="51"/>
      <c r="H1649" s="176"/>
      <c r="I1649" s="51"/>
      <c r="K1649" s="51"/>
      <c r="L1649" s="43"/>
    </row>
    <row r="1650" spans="2:12" s="32" customFormat="1" x14ac:dyDescent="0.55000000000000004">
      <c r="B1650" s="27"/>
      <c r="D1650" s="33"/>
      <c r="E1650" s="68"/>
      <c r="G1650" s="51"/>
      <c r="H1650" s="176"/>
      <c r="I1650" s="51"/>
      <c r="K1650" s="51"/>
      <c r="L1650" s="43"/>
    </row>
    <row r="1651" spans="2:12" s="32" customFormat="1" x14ac:dyDescent="0.55000000000000004">
      <c r="B1651" s="27"/>
      <c r="D1651" s="33"/>
      <c r="E1651" s="68"/>
      <c r="G1651" s="51"/>
      <c r="H1651" s="176"/>
      <c r="I1651" s="51"/>
      <c r="K1651" s="51"/>
      <c r="L1651" s="43"/>
    </row>
    <row r="1652" spans="2:12" s="32" customFormat="1" x14ac:dyDescent="0.55000000000000004">
      <c r="B1652" s="27"/>
      <c r="D1652" s="33"/>
      <c r="E1652" s="68"/>
      <c r="G1652" s="51"/>
      <c r="H1652" s="176"/>
      <c r="I1652" s="51"/>
      <c r="K1652" s="51"/>
      <c r="L1652" s="43"/>
    </row>
    <row r="1653" spans="2:12" s="32" customFormat="1" x14ac:dyDescent="0.55000000000000004">
      <c r="B1653" s="27"/>
      <c r="D1653" s="33"/>
      <c r="E1653" s="68"/>
      <c r="G1653" s="51"/>
      <c r="H1653" s="176"/>
      <c r="I1653" s="51"/>
      <c r="K1653" s="51"/>
      <c r="L1653" s="43"/>
    </row>
    <row r="1654" spans="2:12" s="32" customFormat="1" x14ac:dyDescent="0.55000000000000004">
      <c r="B1654" s="27"/>
      <c r="D1654" s="33"/>
      <c r="E1654" s="68"/>
      <c r="G1654" s="51"/>
      <c r="H1654" s="176"/>
      <c r="I1654" s="51"/>
      <c r="K1654" s="51"/>
      <c r="L1654" s="43"/>
    </row>
    <row r="1655" spans="2:12" s="32" customFormat="1" x14ac:dyDescent="0.55000000000000004">
      <c r="B1655" s="27"/>
      <c r="D1655" s="33"/>
      <c r="E1655" s="68"/>
      <c r="G1655" s="51"/>
      <c r="H1655" s="176"/>
      <c r="I1655" s="51"/>
      <c r="K1655" s="51"/>
      <c r="L1655" s="43"/>
    </row>
    <row r="1656" spans="2:12" s="32" customFormat="1" x14ac:dyDescent="0.55000000000000004">
      <c r="B1656" s="27"/>
      <c r="D1656" s="33"/>
      <c r="E1656" s="68"/>
      <c r="G1656" s="51"/>
      <c r="H1656" s="176"/>
      <c r="I1656" s="51"/>
      <c r="K1656" s="51"/>
      <c r="L1656" s="43"/>
    </row>
    <row r="1657" spans="2:12" s="32" customFormat="1" x14ac:dyDescent="0.55000000000000004">
      <c r="B1657" s="27"/>
      <c r="D1657" s="33"/>
      <c r="E1657" s="68"/>
      <c r="G1657" s="51"/>
      <c r="H1657" s="176"/>
      <c r="I1657" s="51"/>
      <c r="K1657" s="51"/>
      <c r="L1657" s="43"/>
    </row>
    <row r="1658" spans="2:12" s="32" customFormat="1" x14ac:dyDescent="0.55000000000000004">
      <c r="B1658" s="27"/>
      <c r="D1658" s="33"/>
      <c r="E1658" s="68"/>
      <c r="G1658" s="51"/>
      <c r="H1658" s="176"/>
      <c r="I1658" s="51"/>
      <c r="K1658" s="51"/>
      <c r="L1658" s="43"/>
    </row>
    <row r="1659" spans="2:12" s="32" customFormat="1" x14ac:dyDescent="0.55000000000000004">
      <c r="B1659" s="27"/>
      <c r="D1659" s="33"/>
      <c r="E1659" s="68"/>
      <c r="G1659" s="51"/>
      <c r="H1659" s="176"/>
      <c r="I1659" s="51"/>
      <c r="K1659" s="51"/>
      <c r="L1659" s="43"/>
    </row>
    <row r="1660" spans="2:12" s="32" customFormat="1" x14ac:dyDescent="0.55000000000000004">
      <c r="B1660" s="27"/>
      <c r="D1660" s="33"/>
      <c r="E1660" s="68"/>
      <c r="G1660" s="51"/>
      <c r="H1660" s="176"/>
      <c r="I1660" s="51"/>
      <c r="K1660" s="51"/>
      <c r="L1660" s="43"/>
    </row>
    <row r="1661" spans="2:12" s="32" customFormat="1" x14ac:dyDescent="0.55000000000000004">
      <c r="B1661" s="27"/>
      <c r="D1661" s="33"/>
      <c r="E1661" s="68"/>
      <c r="G1661" s="51"/>
      <c r="H1661" s="176"/>
      <c r="I1661" s="51"/>
      <c r="K1661" s="51"/>
      <c r="L1661" s="43"/>
    </row>
    <row r="1662" spans="2:12" s="32" customFormat="1" x14ac:dyDescent="0.55000000000000004">
      <c r="B1662" s="27"/>
      <c r="D1662" s="33"/>
      <c r="E1662" s="68"/>
      <c r="G1662" s="51"/>
      <c r="H1662" s="176"/>
      <c r="I1662" s="51"/>
      <c r="K1662" s="51"/>
      <c r="L1662" s="43"/>
    </row>
    <row r="1663" spans="2:12" s="32" customFormat="1" x14ac:dyDescent="0.55000000000000004">
      <c r="B1663" s="27"/>
      <c r="D1663" s="33"/>
      <c r="E1663" s="68"/>
      <c r="G1663" s="51"/>
      <c r="H1663" s="176"/>
      <c r="I1663" s="51"/>
      <c r="K1663" s="51"/>
      <c r="L1663" s="43"/>
    </row>
    <row r="1664" spans="2:12" s="32" customFormat="1" x14ac:dyDescent="0.55000000000000004">
      <c r="B1664" s="27"/>
      <c r="D1664" s="33"/>
      <c r="E1664" s="68"/>
      <c r="G1664" s="51"/>
      <c r="H1664" s="176"/>
      <c r="I1664" s="51"/>
      <c r="K1664" s="51"/>
      <c r="L1664" s="43"/>
    </row>
    <row r="1665" spans="2:12" s="32" customFormat="1" x14ac:dyDescent="0.55000000000000004">
      <c r="B1665" s="27"/>
      <c r="D1665" s="33"/>
      <c r="E1665" s="68"/>
      <c r="G1665" s="51"/>
      <c r="H1665" s="176"/>
      <c r="I1665" s="51"/>
      <c r="K1665" s="51"/>
      <c r="L1665" s="43"/>
    </row>
    <row r="1666" spans="2:12" s="32" customFormat="1" x14ac:dyDescent="0.55000000000000004">
      <c r="B1666" s="27"/>
      <c r="D1666" s="33"/>
      <c r="E1666" s="68"/>
      <c r="G1666" s="51"/>
      <c r="H1666" s="176"/>
      <c r="I1666" s="51"/>
      <c r="K1666" s="51"/>
      <c r="L1666" s="43"/>
    </row>
    <row r="1667" spans="2:12" s="32" customFormat="1" x14ac:dyDescent="0.55000000000000004">
      <c r="B1667" s="27"/>
      <c r="D1667" s="33"/>
      <c r="E1667" s="68"/>
      <c r="G1667" s="51"/>
      <c r="H1667" s="176"/>
      <c r="I1667" s="51"/>
      <c r="K1667" s="51"/>
      <c r="L1667" s="43"/>
    </row>
    <row r="1668" spans="2:12" s="32" customFormat="1" x14ac:dyDescent="0.55000000000000004">
      <c r="B1668" s="27"/>
      <c r="D1668" s="33"/>
      <c r="E1668" s="68"/>
      <c r="G1668" s="51"/>
      <c r="H1668" s="176"/>
      <c r="I1668" s="51"/>
      <c r="K1668" s="51"/>
      <c r="L1668" s="43"/>
    </row>
    <row r="1669" spans="2:12" s="32" customFormat="1" x14ac:dyDescent="0.55000000000000004">
      <c r="B1669" s="27"/>
      <c r="D1669" s="33"/>
      <c r="E1669" s="68"/>
      <c r="G1669" s="51"/>
      <c r="H1669" s="176"/>
      <c r="I1669" s="51"/>
      <c r="K1669" s="51"/>
      <c r="L1669" s="43"/>
    </row>
    <row r="1670" spans="2:12" s="32" customFormat="1" x14ac:dyDescent="0.55000000000000004">
      <c r="B1670" s="27"/>
      <c r="D1670" s="33"/>
      <c r="E1670" s="68"/>
      <c r="G1670" s="51"/>
      <c r="H1670" s="176"/>
      <c r="I1670" s="51"/>
      <c r="K1670" s="51"/>
      <c r="L1670" s="43"/>
    </row>
    <row r="1671" spans="2:12" s="32" customFormat="1" x14ac:dyDescent="0.55000000000000004">
      <c r="B1671" s="27"/>
      <c r="D1671" s="33"/>
      <c r="E1671" s="68"/>
      <c r="G1671" s="51"/>
      <c r="H1671" s="176"/>
      <c r="I1671" s="51"/>
      <c r="K1671" s="51"/>
      <c r="L1671" s="43"/>
    </row>
    <row r="1672" spans="2:12" s="32" customFormat="1" x14ac:dyDescent="0.55000000000000004">
      <c r="B1672" s="27"/>
      <c r="D1672" s="33"/>
      <c r="E1672" s="68"/>
      <c r="G1672" s="51"/>
      <c r="H1672" s="176"/>
      <c r="I1672" s="51"/>
      <c r="K1672" s="51"/>
      <c r="L1672" s="43"/>
    </row>
    <row r="1673" spans="2:12" s="32" customFormat="1" x14ac:dyDescent="0.55000000000000004">
      <c r="B1673" s="27"/>
      <c r="D1673" s="33"/>
      <c r="E1673" s="68"/>
      <c r="G1673" s="51"/>
      <c r="H1673" s="176"/>
      <c r="I1673" s="51"/>
      <c r="K1673" s="51"/>
      <c r="L1673" s="43"/>
    </row>
    <row r="1674" spans="2:12" s="32" customFormat="1" x14ac:dyDescent="0.55000000000000004">
      <c r="B1674" s="27"/>
      <c r="D1674" s="33"/>
      <c r="E1674" s="68"/>
      <c r="G1674" s="51"/>
      <c r="H1674" s="176"/>
      <c r="I1674" s="51"/>
      <c r="K1674" s="51"/>
      <c r="L1674" s="43"/>
    </row>
    <row r="1675" spans="2:12" s="32" customFormat="1" x14ac:dyDescent="0.55000000000000004">
      <c r="B1675" s="27"/>
      <c r="D1675" s="33"/>
      <c r="E1675" s="68"/>
      <c r="G1675" s="51"/>
      <c r="H1675" s="176"/>
      <c r="I1675" s="51"/>
      <c r="K1675" s="51"/>
      <c r="L1675" s="43"/>
    </row>
    <row r="1676" spans="2:12" s="32" customFormat="1" x14ac:dyDescent="0.55000000000000004">
      <c r="B1676" s="27"/>
      <c r="D1676" s="33"/>
      <c r="E1676" s="68"/>
      <c r="G1676" s="51"/>
      <c r="H1676" s="176"/>
      <c r="I1676" s="51"/>
      <c r="K1676" s="51"/>
      <c r="L1676" s="43"/>
    </row>
    <row r="1677" spans="2:12" s="32" customFormat="1" x14ac:dyDescent="0.55000000000000004">
      <c r="B1677" s="27"/>
      <c r="D1677" s="33"/>
      <c r="E1677" s="68"/>
      <c r="G1677" s="51"/>
      <c r="H1677" s="176"/>
      <c r="I1677" s="51"/>
      <c r="K1677" s="51"/>
      <c r="L1677" s="43"/>
    </row>
    <row r="1678" spans="2:12" s="32" customFormat="1" x14ac:dyDescent="0.55000000000000004">
      <c r="B1678" s="27"/>
      <c r="D1678" s="33"/>
      <c r="E1678" s="68"/>
      <c r="G1678" s="51"/>
      <c r="H1678" s="176"/>
      <c r="I1678" s="51"/>
      <c r="K1678" s="51"/>
      <c r="L1678" s="43"/>
    </row>
    <row r="1679" spans="2:12" s="32" customFormat="1" x14ac:dyDescent="0.55000000000000004">
      <c r="B1679" s="27"/>
      <c r="D1679" s="33"/>
      <c r="E1679" s="68"/>
      <c r="G1679" s="51"/>
      <c r="H1679" s="176"/>
      <c r="I1679" s="51"/>
      <c r="K1679" s="51"/>
      <c r="L1679" s="43"/>
    </row>
    <row r="1680" spans="2:12" s="32" customFormat="1" x14ac:dyDescent="0.55000000000000004">
      <c r="B1680" s="27"/>
      <c r="D1680" s="33"/>
      <c r="E1680" s="68"/>
      <c r="G1680" s="51"/>
      <c r="H1680" s="176"/>
      <c r="I1680" s="51"/>
      <c r="K1680" s="51"/>
      <c r="L1680" s="43"/>
    </row>
    <row r="1681" spans="2:12" s="32" customFormat="1" x14ac:dyDescent="0.55000000000000004">
      <c r="B1681" s="27"/>
      <c r="D1681" s="33"/>
      <c r="E1681" s="68"/>
      <c r="G1681" s="51"/>
      <c r="H1681" s="176"/>
      <c r="I1681" s="51"/>
      <c r="K1681" s="51"/>
      <c r="L1681" s="43"/>
    </row>
    <row r="1682" spans="2:12" s="32" customFormat="1" x14ac:dyDescent="0.55000000000000004">
      <c r="B1682" s="27"/>
      <c r="D1682" s="33"/>
      <c r="E1682" s="68"/>
      <c r="G1682" s="51"/>
      <c r="H1682" s="176"/>
      <c r="I1682" s="51"/>
      <c r="K1682" s="51"/>
      <c r="L1682" s="43"/>
    </row>
    <row r="1683" spans="2:12" s="32" customFormat="1" x14ac:dyDescent="0.55000000000000004">
      <c r="B1683" s="27"/>
      <c r="D1683" s="33"/>
      <c r="E1683" s="68"/>
      <c r="G1683" s="51"/>
      <c r="H1683" s="176"/>
      <c r="I1683" s="51"/>
      <c r="K1683" s="51"/>
      <c r="L1683" s="43"/>
    </row>
    <row r="1684" spans="2:12" s="32" customFormat="1" x14ac:dyDescent="0.55000000000000004">
      <c r="B1684" s="27"/>
      <c r="D1684" s="33"/>
      <c r="E1684" s="68"/>
      <c r="G1684" s="51"/>
      <c r="H1684" s="176"/>
      <c r="I1684" s="51"/>
      <c r="K1684" s="51"/>
      <c r="L1684" s="43"/>
    </row>
    <row r="1685" spans="2:12" s="32" customFormat="1" x14ac:dyDescent="0.55000000000000004">
      <c r="B1685" s="27"/>
      <c r="D1685" s="33"/>
      <c r="E1685" s="68"/>
      <c r="G1685" s="51"/>
      <c r="H1685" s="176"/>
      <c r="I1685" s="51"/>
      <c r="K1685" s="51"/>
      <c r="L1685" s="43"/>
    </row>
    <row r="1686" spans="2:12" s="32" customFormat="1" x14ac:dyDescent="0.55000000000000004">
      <c r="B1686" s="27"/>
      <c r="D1686" s="33"/>
      <c r="E1686" s="68"/>
      <c r="G1686" s="51"/>
      <c r="H1686" s="176"/>
      <c r="I1686" s="51"/>
      <c r="K1686" s="51"/>
      <c r="L1686" s="43"/>
    </row>
    <row r="1687" spans="2:12" s="32" customFormat="1" x14ac:dyDescent="0.55000000000000004">
      <c r="B1687" s="27"/>
      <c r="D1687" s="33"/>
      <c r="E1687" s="68"/>
      <c r="G1687" s="51"/>
      <c r="H1687" s="176"/>
      <c r="I1687" s="51"/>
      <c r="K1687" s="51"/>
      <c r="L1687" s="43"/>
    </row>
    <row r="1688" spans="2:12" s="32" customFormat="1" x14ac:dyDescent="0.55000000000000004">
      <c r="B1688" s="27"/>
      <c r="D1688" s="33"/>
      <c r="E1688" s="68"/>
      <c r="G1688" s="51"/>
      <c r="H1688" s="176"/>
      <c r="I1688" s="51"/>
      <c r="K1688" s="51"/>
      <c r="L1688" s="43"/>
    </row>
    <row r="1689" spans="2:12" s="32" customFormat="1" x14ac:dyDescent="0.55000000000000004">
      <c r="B1689" s="27"/>
      <c r="D1689" s="33"/>
      <c r="E1689" s="68"/>
      <c r="G1689" s="51"/>
      <c r="H1689" s="176"/>
      <c r="I1689" s="51"/>
      <c r="K1689" s="51"/>
      <c r="L1689" s="43"/>
    </row>
    <row r="1690" spans="2:12" s="32" customFormat="1" x14ac:dyDescent="0.55000000000000004">
      <c r="B1690" s="27"/>
      <c r="D1690" s="33"/>
      <c r="E1690" s="68"/>
      <c r="G1690" s="51"/>
      <c r="H1690" s="176"/>
      <c r="I1690" s="51"/>
      <c r="K1690" s="51"/>
      <c r="L1690" s="43"/>
    </row>
    <row r="1691" spans="2:12" s="32" customFormat="1" x14ac:dyDescent="0.55000000000000004">
      <c r="B1691" s="27"/>
      <c r="D1691" s="33"/>
      <c r="E1691" s="68"/>
      <c r="G1691" s="51"/>
      <c r="H1691" s="176"/>
      <c r="I1691" s="51"/>
      <c r="K1691" s="51"/>
      <c r="L1691" s="43"/>
    </row>
    <row r="1692" spans="2:12" s="32" customFormat="1" x14ac:dyDescent="0.55000000000000004">
      <c r="B1692" s="27"/>
      <c r="D1692" s="33"/>
      <c r="E1692" s="68"/>
      <c r="G1692" s="51"/>
      <c r="H1692" s="176"/>
      <c r="I1692" s="51"/>
      <c r="K1692" s="51"/>
      <c r="L1692" s="43"/>
    </row>
    <row r="1693" spans="2:12" s="32" customFormat="1" x14ac:dyDescent="0.55000000000000004">
      <c r="B1693" s="27"/>
      <c r="D1693" s="33"/>
      <c r="E1693" s="68"/>
      <c r="G1693" s="51"/>
      <c r="H1693" s="176"/>
      <c r="I1693" s="51"/>
      <c r="K1693" s="51"/>
      <c r="L1693" s="43"/>
    </row>
    <row r="1694" spans="2:12" s="32" customFormat="1" x14ac:dyDescent="0.55000000000000004">
      <c r="B1694" s="27"/>
      <c r="D1694" s="33"/>
      <c r="E1694" s="68"/>
      <c r="G1694" s="51"/>
      <c r="H1694" s="176"/>
      <c r="I1694" s="51"/>
      <c r="K1694" s="51"/>
      <c r="L1694" s="43"/>
    </row>
    <row r="1695" spans="2:12" s="32" customFormat="1" x14ac:dyDescent="0.55000000000000004">
      <c r="B1695" s="27"/>
      <c r="D1695" s="33"/>
      <c r="E1695" s="68"/>
      <c r="G1695" s="51"/>
      <c r="H1695" s="176"/>
      <c r="I1695" s="51"/>
      <c r="K1695" s="51"/>
      <c r="L1695" s="43"/>
    </row>
    <row r="1696" spans="2:12" s="32" customFormat="1" x14ac:dyDescent="0.55000000000000004">
      <c r="B1696" s="27"/>
      <c r="D1696" s="33"/>
      <c r="E1696" s="68"/>
      <c r="G1696" s="51"/>
      <c r="H1696" s="176"/>
      <c r="I1696" s="51"/>
      <c r="K1696" s="51"/>
      <c r="L1696" s="43"/>
    </row>
    <row r="1697" spans="2:12" s="32" customFormat="1" x14ac:dyDescent="0.55000000000000004">
      <c r="B1697" s="27"/>
      <c r="D1697" s="33"/>
      <c r="E1697" s="68"/>
      <c r="G1697" s="51"/>
      <c r="H1697" s="176"/>
      <c r="I1697" s="51"/>
      <c r="K1697" s="51"/>
      <c r="L1697" s="43"/>
    </row>
    <row r="1698" spans="2:12" s="32" customFormat="1" x14ac:dyDescent="0.55000000000000004">
      <c r="B1698" s="27"/>
      <c r="D1698" s="33"/>
      <c r="E1698" s="68"/>
      <c r="G1698" s="51"/>
      <c r="H1698" s="176"/>
      <c r="I1698" s="51"/>
      <c r="K1698" s="51"/>
      <c r="L1698" s="43"/>
    </row>
    <row r="1699" spans="2:12" s="32" customFormat="1" x14ac:dyDescent="0.55000000000000004">
      <c r="B1699" s="27"/>
      <c r="D1699" s="33"/>
      <c r="E1699" s="68"/>
      <c r="G1699" s="51"/>
      <c r="H1699" s="176"/>
      <c r="I1699" s="51"/>
      <c r="K1699" s="51"/>
      <c r="L1699" s="43"/>
    </row>
    <row r="1700" spans="2:12" s="32" customFormat="1" x14ac:dyDescent="0.55000000000000004">
      <c r="B1700" s="27"/>
      <c r="D1700" s="33"/>
      <c r="E1700" s="68"/>
      <c r="G1700" s="51"/>
      <c r="H1700" s="176"/>
      <c r="I1700" s="51"/>
      <c r="K1700" s="51"/>
      <c r="L1700" s="43"/>
    </row>
    <row r="1701" spans="2:12" s="32" customFormat="1" x14ac:dyDescent="0.55000000000000004">
      <c r="B1701" s="27"/>
      <c r="D1701" s="33"/>
      <c r="E1701" s="68"/>
      <c r="G1701" s="51"/>
      <c r="H1701" s="176"/>
      <c r="I1701" s="51"/>
      <c r="K1701" s="51"/>
      <c r="L1701" s="43"/>
    </row>
    <row r="1702" spans="2:12" s="32" customFormat="1" x14ac:dyDescent="0.55000000000000004">
      <c r="B1702" s="27"/>
      <c r="D1702" s="33"/>
      <c r="E1702" s="68"/>
      <c r="G1702" s="51"/>
      <c r="H1702" s="176"/>
      <c r="I1702" s="51"/>
      <c r="K1702" s="51"/>
      <c r="L1702" s="43"/>
    </row>
    <row r="1703" spans="2:12" s="32" customFormat="1" x14ac:dyDescent="0.55000000000000004">
      <c r="B1703" s="27"/>
      <c r="D1703" s="33"/>
      <c r="E1703" s="68"/>
      <c r="G1703" s="51"/>
      <c r="H1703" s="176"/>
      <c r="I1703" s="51"/>
      <c r="K1703" s="51"/>
      <c r="L1703" s="43"/>
    </row>
    <row r="1704" spans="2:12" s="32" customFormat="1" x14ac:dyDescent="0.55000000000000004">
      <c r="B1704" s="27"/>
      <c r="D1704" s="33"/>
      <c r="E1704" s="68"/>
      <c r="G1704" s="51"/>
      <c r="H1704" s="176"/>
      <c r="I1704" s="51"/>
      <c r="K1704" s="51"/>
      <c r="L1704" s="43"/>
    </row>
    <row r="1705" spans="2:12" s="32" customFormat="1" x14ac:dyDescent="0.55000000000000004">
      <c r="B1705" s="27"/>
      <c r="D1705" s="33"/>
      <c r="E1705" s="68"/>
      <c r="G1705" s="51"/>
      <c r="H1705" s="176"/>
      <c r="I1705" s="51"/>
      <c r="K1705" s="51"/>
      <c r="L1705" s="43"/>
    </row>
    <row r="1706" spans="2:12" s="32" customFormat="1" x14ac:dyDescent="0.55000000000000004">
      <c r="B1706" s="27"/>
      <c r="D1706" s="33"/>
      <c r="E1706" s="68"/>
      <c r="G1706" s="51"/>
      <c r="H1706" s="176"/>
      <c r="I1706" s="51"/>
      <c r="K1706" s="51"/>
      <c r="L1706" s="43"/>
    </row>
    <row r="1707" spans="2:12" s="32" customFormat="1" x14ac:dyDescent="0.55000000000000004">
      <c r="B1707" s="27"/>
      <c r="D1707" s="33"/>
      <c r="E1707" s="68"/>
      <c r="G1707" s="51"/>
      <c r="H1707" s="176"/>
      <c r="I1707" s="51"/>
      <c r="K1707" s="51"/>
      <c r="L1707" s="43"/>
    </row>
    <row r="1708" spans="2:12" s="32" customFormat="1" x14ac:dyDescent="0.55000000000000004">
      <c r="B1708" s="27"/>
      <c r="D1708" s="33"/>
      <c r="E1708" s="68"/>
      <c r="G1708" s="51"/>
      <c r="H1708" s="176"/>
      <c r="I1708" s="51"/>
      <c r="K1708" s="51"/>
      <c r="L1708" s="43"/>
    </row>
    <row r="1709" spans="2:12" s="32" customFormat="1" x14ac:dyDescent="0.55000000000000004">
      <c r="B1709" s="27"/>
      <c r="D1709" s="33"/>
      <c r="E1709" s="68"/>
      <c r="G1709" s="51"/>
      <c r="H1709" s="176"/>
      <c r="I1709" s="51"/>
      <c r="K1709" s="51"/>
      <c r="L1709" s="43"/>
    </row>
    <row r="1710" spans="2:12" s="32" customFormat="1" x14ac:dyDescent="0.55000000000000004">
      <c r="B1710" s="27"/>
      <c r="D1710" s="33"/>
      <c r="E1710" s="68"/>
      <c r="G1710" s="51"/>
      <c r="H1710" s="176"/>
      <c r="I1710" s="51"/>
      <c r="K1710" s="51"/>
      <c r="L1710" s="43"/>
    </row>
    <row r="1711" spans="2:12" s="32" customFormat="1" x14ac:dyDescent="0.55000000000000004">
      <c r="B1711" s="27"/>
      <c r="D1711" s="33"/>
      <c r="E1711" s="68"/>
      <c r="G1711" s="51"/>
      <c r="H1711" s="176"/>
      <c r="I1711" s="51"/>
      <c r="K1711" s="51"/>
      <c r="L1711" s="43"/>
    </row>
    <row r="1712" spans="2:12" s="32" customFormat="1" x14ac:dyDescent="0.55000000000000004">
      <c r="B1712" s="27"/>
      <c r="D1712" s="33"/>
      <c r="E1712" s="68"/>
      <c r="G1712" s="51"/>
      <c r="H1712" s="176"/>
      <c r="I1712" s="51"/>
      <c r="K1712" s="51"/>
      <c r="L1712" s="43"/>
    </row>
    <row r="1713" spans="2:12" s="32" customFormat="1" x14ac:dyDescent="0.55000000000000004">
      <c r="B1713" s="27"/>
      <c r="D1713" s="33"/>
      <c r="E1713" s="68"/>
      <c r="G1713" s="51"/>
      <c r="H1713" s="176"/>
      <c r="I1713" s="51"/>
      <c r="K1713" s="51"/>
      <c r="L1713" s="43"/>
    </row>
    <row r="1714" spans="2:12" s="32" customFormat="1" x14ac:dyDescent="0.55000000000000004">
      <c r="B1714" s="27"/>
      <c r="D1714" s="33"/>
      <c r="E1714" s="68"/>
      <c r="G1714" s="51"/>
      <c r="H1714" s="176"/>
      <c r="I1714" s="51"/>
      <c r="K1714" s="51"/>
      <c r="L1714" s="43"/>
    </row>
    <row r="1715" spans="2:12" s="32" customFormat="1" x14ac:dyDescent="0.55000000000000004">
      <c r="B1715" s="27"/>
      <c r="D1715" s="33"/>
      <c r="E1715" s="68"/>
      <c r="G1715" s="51"/>
      <c r="H1715" s="176"/>
      <c r="I1715" s="51"/>
      <c r="K1715" s="51"/>
      <c r="L1715" s="43"/>
    </row>
    <row r="1716" spans="2:12" s="32" customFormat="1" x14ac:dyDescent="0.55000000000000004">
      <c r="B1716" s="27"/>
      <c r="D1716" s="33"/>
      <c r="E1716" s="68"/>
      <c r="G1716" s="51"/>
      <c r="H1716" s="176"/>
      <c r="I1716" s="51"/>
      <c r="K1716" s="51"/>
      <c r="L1716" s="43"/>
    </row>
    <row r="1717" spans="2:12" s="32" customFormat="1" x14ac:dyDescent="0.55000000000000004">
      <c r="B1717" s="27"/>
      <c r="D1717" s="33"/>
      <c r="E1717" s="68"/>
      <c r="G1717" s="51"/>
      <c r="H1717" s="176"/>
      <c r="I1717" s="51"/>
      <c r="K1717" s="51"/>
      <c r="L1717" s="43"/>
    </row>
    <row r="1718" spans="2:12" s="32" customFormat="1" x14ac:dyDescent="0.55000000000000004">
      <c r="B1718" s="27"/>
      <c r="D1718" s="33"/>
      <c r="E1718" s="68"/>
      <c r="G1718" s="51"/>
      <c r="H1718" s="176"/>
      <c r="I1718" s="51"/>
      <c r="K1718" s="51"/>
      <c r="L1718" s="43"/>
    </row>
    <row r="1719" spans="2:12" s="32" customFormat="1" x14ac:dyDescent="0.55000000000000004">
      <c r="B1719" s="27"/>
      <c r="D1719" s="33"/>
      <c r="E1719" s="68"/>
      <c r="G1719" s="51"/>
      <c r="H1719" s="176"/>
      <c r="I1719" s="51"/>
      <c r="K1719" s="51"/>
      <c r="L1719" s="43"/>
    </row>
    <row r="1720" spans="2:12" s="32" customFormat="1" x14ac:dyDescent="0.55000000000000004">
      <c r="B1720" s="27"/>
      <c r="D1720" s="33"/>
      <c r="E1720" s="68"/>
      <c r="G1720" s="51"/>
      <c r="H1720" s="176"/>
      <c r="I1720" s="51"/>
      <c r="K1720" s="51"/>
      <c r="L1720" s="43"/>
    </row>
    <row r="1721" spans="2:12" s="32" customFormat="1" x14ac:dyDescent="0.55000000000000004">
      <c r="B1721" s="27"/>
      <c r="D1721" s="33"/>
      <c r="E1721" s="68"/>
      <c r="G1721" s="51"/>
      <c r="H1721" s="176"/>
      <c r="I1721" s="51"/>
      <c r="K1721" s="51"/>
      <c r="L1721" s="43"/>
    </row>
    <row r="1722" spans="2:12" s="32" customFormat="1" x14ac:dyDescent="0.55000000000000004">
      <c r="B1722" s="27"/>
      <c r="D1722" s="33"/>
      <c r="E1722" s="68"/>
      <c r="G1722" s="51"/>
      <c r="H1722" s="176"/>
      <c r="I1722" s="51"/>
      <c r="K1722" s="51"/>
      <c r="L1722" s="43"/>
    </row>
    <row r="1723" spans="2:12" s="32" customFormat="1" x14ac:dyDescent="0.55000000000000004">
      <c r="B1723" s="27"/>
      <c r="D1723" s="33"/>
      <c r="E1723" s="68"/>
      <c r="G1723" s="51"/>
      <c r="H1723" s="176"/>
      <c r="I1723" s="51"/>
      <c r="K1723" s="51"/>
      <c r="L1723" s="43"/>
    </row>
    <row r="1724" spans="2:12" s="32" customFormat="1" x14ac:dyDescent="0.55000000000000004">
      <c r="B1724" s="27"/>
      <c r="D1724" s="33"/>
      <c r="E1724" s="68"/>
      <c r="G1724" s="51"/>
      <c r="H1724" s="176"/>
      <c r="I1724" s="51"/>
      <c r="K1724" s="51"/>
      <c r="L1724" s="43"/>
    </row>
    <row r="1725" spans="2:12" s="32" customFormat="1" x14ac:dyDescent="0.55000000000000004">
      <c r="B1725" s="27"/>
      <c r="D1725" s="33"/>
      <c r="E1725" s="68"/>
      <c r="G1725" s="51"/>
      <c r="H1725" s="176"/>
      <c r="I1725" s="51"/>
      <c r="K1725" s="51"/>
      <c r="L1725" s="43"/>
    </row>
    <row r="1726" spans="2:12" s="32" customFormat="1" x14ac:dyDescent="0.55000000000000004">
      <c r="B1726" s="27"/>
      <c r="D1726" s="33"/>
      <c r="E1726" s="68"/>
      <c r="G1726" s="51"/>
      <c r="H1726" s="176"/>
      <c r="I1726" s="51"/>
      <c r="K1726" s="51"/>
      <c r="L1726" s="43"/>
    </row>
    <row r="1727" spans="2:12" s="32" customFormat="1" x14ac:dyDescent="0.55000000000000004">
      <c r="B1727" s="27"/>
      <c r="D1727" s="33"/>
      <c r="E1727" s="68"/>
      <c r="G1727" s="51"/>
      <c r="H1727" s="176"/>
      <c r="I1727" s="51"/>
      <c r="K1727" s="51"/>
      <c r="L1727" s="43"/>
    </row>
    <row r="1728" spans="2:12" s="32" customFormat="1" x14ac:dyDescent="0.55000000000000004">
      <c r="B1728" s="27"/>
      <c r="D1728" s="33"/>
      <c r="E1728" s="68"/>
      <c r="G1728" s="51"/>
      <c r="H1728" s="176"/>
      <c r="I1728" s="51"/>
      <c r="K1728" s="51"/>
      <c r="L1728" s="43"/>
    </row>
    <row r="1729" spans="2:12" s="32" customFormat="1" x14ac:dyDescent="0.55000000000000004">
      <c r="B1729" s="27"/>
      <c r="D1729" s="33"/>
      <c r="E1729" s="68"/>
      <c r="G1729" s="51"/>
      <c r="H1729" s="176"/>
      <c r="I1729" s="51"/>
      <c r="K1729" s="51"/>
      <c r="L1729" s="43"/>
    </row>
    <row r="1730" spans="2:12" s="32" customFormat="1" x14ac:dyDescent="0.55000000000000004">
      <c r="B1730" s="27"/>
      <c r="D1730" s="33"/>
      <c r="E1730" s="68"/>
      <c r="G1730" s="51"/>
      <c r="H1730" s="176"/>
      <c r="I1730" s="51"/>
      <c r="K1730" s="51"/>
      <c r="L1730" s="43"/>
    </row>
    <row r="1731" spans="2:12" s="32" customFormat="1" x14ac:dyDescent="0.55000000000000004">
      <c r="B1731" s="27"/>
      <c r="D1731" s="33"/>
      <c r="E1731" s="68"/>
      <c r="G1731" s="51"/>
      <c r="H1731" s="176"/>
      <c r="I1731" s="51"/>
      <c r="K1731" s="51"/>
      <c r="L1731" s="43"/>
    </row>
    <row r="1732" spans="2:12" s="32" customFormat="1" x14ac:dyDescent="0.55000000000000004">
      <c r="B1732" s="27"/>
      <c r="D1732" s="33"/>
      <c r="E1732" s="68"/>
      <c r="G1732" s="51"/>
      <c r="H1732" s="176"/>
      <c r="I1732" s="51"/>
      <c r="K1732" s="51"/>
      <c r="L1732" s="43"/>
    </row>
    <row r="1733" spans="2:12" s="32" customFormat="1" x14ac:dyDescent="0.55000000000000004">
      <c r="B1733" s="27"/>
      <c r="D1733" s="33"/>
      <c r="E1733" s="68"/>
      <c r="G1733" s="51"/>
      <c r="H1733" s="176"/>
      <c r="I1733" s="51"/>
      <c r="K1733" s="51"/>
      <c r="L1733" s="43"/>
    </row>
    <row r="1734" spans="2:12" s="32" customFormat="1" x14ac:dyDescent="0.55000000000000004">
      <c r="B1734" s="27"/>
      <c r="D1734" s="33"/>
      <c r="E1734" s="68"/>
      <c r="G1734" s="51"/>
      <c r="H1734" s="176"/>
      <c r="I1734" s="51"/>
      <c r="K1734" s="51"/>
      <c r="L1734" s="43"/>
    </row>
    <row r="1735" spans="2:12" s="32" customFormat="1" x14ac:dyDescent="0.55000000000000004">
      <c r="B1735" s="27"/>
      <c r="D1735" s="33"/>
      <c r="E1735" s="68"/>
      <c r="G1735" s="51"/>
      <c r="H1735" s="176"/>
      <c r="I1735" s="51"/>
      <c r="K1735" s="51"/>
      <c r="L1735" s="43"/>
    </row>
    <row r="1736" spans="2:12" s="32" customFormat="1" x14ac:dyDescent="0.55000000000000004">
      <c r="B1736" s="27"/>
      <c r="D1736" s="33"/>
      <c r="E1736" s="68"/>
      <c r="G1736" s="51"/>
      <c r="H1736" s="176"/>
      <c r="I1736" s="51"/>
      <c r="K1736" s="51"/>
      <c r="L1736" s="43"/>
    </row>
    <row r="1737" spans="2:12" s="32" customFormat="1" x14ac:dyDescent="0.55000000000000004">
      <c r="B1737" s="27"/>
      <c r="D1737" s="33"/>
      <c r="E1737" s="68"/>
      <c r="G1737" s="51"/>
      <c r="H1737" s="176"/>
      <c r="I1737" s="51"/>
      <c r="K1737" s="51"/>
      <c r="L1737" s="43"/>
    </row>
    <row r="1738" spans="2:12" s="32" customFormat="1" x14ac:dyDescent="0.55000000000000004">
      <c r="B1738" s="27"/>
      <c r="D1738" s="33"/>
      <c r="E1738" s="68"/>
      <c r="G1738" s="51"/>
      <c r="H1738" s="176"/>
      <c r="I1738" s="51"/>
      <c r="K1738" s="51"/>
      <c r="L1738" s="43"/>
    </row>
    <row r="1739" spans="2:12" s="32" customFormat="1" x14ac:dyDescent="0.55000000000000004">
      <c r="B1739" s="27"/>
      <c r="D1739" s="33"/>
      <c r="E1739" s="68"/>
      <c r="G1739" s="51"/>
      <c r="H1739" s="176"/>
      <c r="I1739" s="51"/>
      <c r="K1739" s="51"/>
      <c r="L1739" s="43"/>
    </row>
    <row r="1740" spans="2:12" s="32" customFormat="1" x14ac:dyDescent="0.55000000000000004">
      <c r="B1740" s="27"/>
      <c r="D1740" s="33"/>
      <c r="E1740" s="68"/>
      <c r="G1740" s="51"/>
      <c r="H1740" s="176"/>
      <c r="I1740" s="51"/>
      <c r="K1740" s="51"/>
      <c r="L1740" s="43"/>
    </row>
    <row r="1741" spans="2:12" s="32" customFormat="1" x14ac:dyDescent="0.55000000000000004">
      <c r="B1741" s="27"/>
      <c r="D1741" s="33"/>
      <c r="E1741" s="68"/>
      <c r="G1741" s="51"/>
      <c r="H1741" s="176"/>
      <c r="I1741" s="51"/>
      <c r="K1741" s="51"/>
      <c r="L1741" s="43"/>
    </row>
    <row r="1742" spans="2:12" s="32" customFormat="1" x14ac:dyDescent="0.55000000000000004">
      <c r="B1742" s="27"/>
      <c r="D1742" s="33"/>
      <c r="E1742" s="68"/>
      <c r="G1742" s="51"/>
      <c r="H1742" s="176"/>
      <c r="I1742" s="51"/>
      <c r="K1742" s="51"/>
      <c r="L1742" s="43"/>
    </row>
    <row r="1743" spans="2:12" s="32" customFormat="1" x14ac:dyDescent="0.55000000000000004">
      <c r="B1743" s="27"/>
      <c r="D1743" s="33"/>
      <c r="E1743" s="68"/>
      <c r="G1743" s="51"/>
      <c r="H1743" s="176"/>
      <c r="I1743" s="51"/>
      <c r="K1743" s="51"/>
      <c r="L1743" s="43"/>
    </row>
    <row r="1744" spans="2:12" s="32" customFormat="1" x14ac:dyDescent="0.55000000000000004">
      <c r="B1744" s="27"/>
      <c r="D1744" s="33"/>
      <c r="E1744" s="68"/>
      <c r="G1744" s="51"/>
      <c r="H1744" s="176"/>
      <c r="I1744" s="51"/>
      <c r="K1744" s="51"/>
      <c r="L1744" s="43"/>
    </row>
    <row r="1745" spans="2:12" s="32" customFormat="1" x14ac:dyDescent="0.55000000000000004">
      <c r="B1745" s="27"/>
      <c r="D1745" s="33"/>
      <c r="E1745" s="68"/>
      <c r="G1745" s="51"/>
      <c r="H1745" s="176"/>
      <c r="I1745" s="51"/>
      <c r="K1745" s="51"/>
      <c r="L1745" s="43"/>
    </row>
    <row r="1746" spans="2:12" s="32" customFormat="1" x14ac:dyDescent="0.55000000000000004">
      <c r="B1746" s="27"/>
      <c r="D1746" s="33"/>
      <c r="E1746" s="68"/>
      <c r="G1746" s="51"/>
      <c r="H1746" s="176"/>
      <c r="I1746" s="51"/>
      <c r="K1746" s="51"/>
      <c r="L1746" s="43"/>
    </row>
    <row r="1747" spans="2:12" s="32" customFormat="1" x14ac:dyDescent="0.55000000000000004">
      <c r="B1747" s="27"/>
      <c r="D1747" s="33"/>
      <c r="E1747" s="68"/>
      <c r="G1747" s="51"/>
      <c r="H1747" s="176"/>
      <c r="I1747" s="51"/>
      <c r="K1747" s="51"/>
      <c r="L1747" s="43"/>
    </row>
    <row r="1748" spans="2:12" s="32" customFormat="1" x14ac:dyDescent="0.55000000000000004">
      <c r="B1748" s="27"/>
      <c r="D1748" s="33"/>
      <c r="E1748" s="68"/>
      <c r="G1748" s="51"/>
      <c r="H1748" s="176"/>
      <c r="I1748" s="51"/>
      <c r="K1748" s="51"/>
      <c r="L1748" s="43"/>
    </row>
    <row r="1749" spans="2:12" s="32" customFormat="1" x14ac:dyDescent="0.55000000000000004">
      <c r="B1749" s="27"/>
      <c r="D1749" s="33"/>
      <c r="E1749" s="68"/>
      <c r="G1749" s="51"/>
      <c r="H1749" s="176"/>
      <c r="I1749" s="51"/>
      <c r="K1749" s="51"/>
      <c r="L1749" s="43"/>
    </row>
    <row r="1750" spans="2:12" s="32" customFormat="1" x14ac:dyDescent="0.55000000000000004">
      <c r="B1750" s="27"/>
      <c r="D1750" s="33"/>
      <c r="E1750" s="68"/>
      <c r="G1750" s="51"/>
      <c r="H1750" s="176"/>
      <c r="I1750" s="51"/>
      <c r="K1750" s="51"/>
      <c r="L1750" s="43"/>
    </row>
    <row r="1751" spans="2:12" s="32" customFormat="1" x14ac:dyDescent="0.55000000000000004">
      <c r="B1751" s="27"/>
      <c r="D1751" s="33"/>
      <c r="E1751" s="68"/>
      <c r="G1751" s="51"/>
      <c r="H1751" s="176"/>
      <c r="I1751" s="51"/>
      <c r="K1751" s="51"/>
      <c r="L1751" s="43"/>
    </row>
    <row r="1752" spans="2:12" s="32" customFormat="1" x14ac:dyDescent="0.55000000000000004">
      <c r="B1752" s="27"/>
      <c r="D1752" s="33"/>
      <c r="E1752" s="68"/>
      <c r="G1752" s="51"/>
      <c r="H1752" s="176"/>
      <c r="I1752" s="51"/>
      <c r="K1752" s="51"/>
      <c r="L1752" s="43"/>
    </row>
    <row r="1753" spans="2:12" s="32" customFormat="1" x14ac:dyDescent="0.55000000000000004">
      <c r="B1753" s="27"/>
      <c r="D1753" s="33"/>
      <c r="E1753" s="68"/>
      <c r="G1753" s="51"/>
      <c r="H1753" s="176"/>
      <c r="I1753" s="51"/>
      <c r="K1753" s="51"/>
      <c r="L1753" s="43"/>
    </row>
    <row r="1754" spans="2:12" s="32" customFormat="1" x14ac:dyDescent="0.55000000000000004">
      <c r="B1754" s="27"/>
      <c r="D1754" s="33"/>
      <c r="E1754" s="68"/>
      <c r="G1754" s="51"/>
      <c r="H1754" s="176"/>
      <c r="I1754" s="51"/>
      <c r="K1754" s="51"/>
      <c r="L1754" s="43"/>
    </row>
    <row r="1755" spans="2:12" s="32" customFormat="1" x14ac:dyDescent="0.55000000000000004">
      <c r="B1755" s="27"/>
      <c r="D1755" s="33"/>
      <c r="E1755" s="68"/>
      <c r="G1755" s="51"/>
      <c r="H1755" s="176"/>
      <c r="I1755" s="51"/>
      <c r="K1755" s="51"/>
      <c r="L1755" s="43"/>
    </row>
    <row r="1756" spans="2:12" s="32" customFormat="1" x14ac:dyDescent="0.55000000000000004">
      <c r="B1756" s="27"/>
      <c r="D1756" s="33"/>
      <c r="E1756" s="68"/>
      <c r="G1756" s="51"/>
      <c r="H1756" s="176"/>
      <c r="I1756" s="51"/>
      <c r="K1756" s="51"/>
      <c r="L1756" s="43"/>
    </row>
    <row r="1757" spans="2:12" s="32" customFormat="1" x14ac:dyDescent="0.55000000000000004">
      <c r="B1757" s="27"/>
      <c r="D1757" s="33"/>
      <c r="E1757" s="68"/>
      <c r="G1757" s="51"/>
      <c r="H1757" s="176"/>
      <c r="I1757" s="51"/>
      <c r="K1757" s="51"/>
      <c r="L1757" s="43"/>
    </row>
    <row r="1758" spans="2:12" s="32" customFormat="1" x14ac:dyDescent="0.55000000000000004">
      <c r="B1758" s="27"/>
      <c r="D1758" s="33"/>
      <c r="E1758" s="68"/>
      <c r="G1758" s="51"/>
      <c r="H1758" s="176"/>
      <c r="I1758" s="51"/>
      <c r="K1758" s="51"/>
      <c r="L1758" s="43"/>
    </row>
    <row r="1759" spans="2:12" s="32" customFormat="1" x14ac:dyDescent="0.55000000000000004">
      <c r="B1759" s="27"/>
      <c r="D1759" s="33"/>
      <c r="E1759" s="68"/>
      <c r="G1759" s="51"/>
      <c r="H1759" s="176"/>
      <c r="I1759" s="51"/>
      <c r="K1759" s="51"/>
      <c r="L1759" s="43"/>
    </row>
    <row r="1760" spans="2:12" s="32" customFormat="1" x14ac:dyDescent="0.55000000000000004">
      <c r="B1760" s="27"/>
      <c r="D1760" s="33"/>
      <c r="E1760" s="68"/>
      <c r="G1760" s="51"/>
      <c r="H1760" s="176"/>
      <c r="I1760" s="51"/>
      <c r="K1760" s="51"/>
      <c r="L1760" s="43"/>
    </row>
    <row r="1761" spans="2:12" s="32" customFormat="1" x14ac:dyDescent="0.55000000000000004">
      <c r="B1761" s="27"/>
      <c r="D1761" s="33"/>
      <c r="E1761" s="68"/>
      <c r="G1761" s="51"/>
      <c r="H1761" s="176"/>
      <c r="I1761" s="51"/>
      <c r="K1761" s="51"/>
      <c r="L1761" s="43"/>
    </row>
    <row r="1762" spans="2:12" s="32" customFormat="1" x14ac:dyDescent="0.55000000000000004">
      <c r="B1762" s="27"/>
      <c r="D1762" s="33"/>
      <c r="E1762" s="68"/>
      <c r="G1762" s="51"/>
      <c r="H1762" s="176"/>
      <c r="I1762" s="51"/>
      <c r="K1762" s="51"/>
      <c r="L1762" s="43"/>
    </row>
    <row r="1763" spans="2:12" s="32" customFormat="1" x14ac:dyDescent="0.55000000000000004">
      <c r="B1763" s="27"/>
      <c r="D1763" s="33"/>
      <c r="E1763" s="68"/>
      <c r="G1763" s="51"/>
      <c r="H1763" s="176"/>
      <c r="I1763" s="51"/>
      <c r="K1763" s="51"/>
      <c r="L1763" s="43"/>
    </row>
    <row r="1764" spans="2:12" s="32" customFormat="1" x14ac:dyDescent="0.55000000000000004">
      <c r="B1764" s="27"/>
      <c r="D1764" s="33"/>
      <c r="E1764" s="68"/>
      <c r="G1764" s="51"/>
      <c r="H1764" s="176"/>
      <c r="I1764" s="51"/>
      <c r="K1764" s="51"/>
      <c r="L1764" s="43"/>
    </row>
    <row r="1765" spans="2:12" s="32" customFormat="1" x14ac:dyDescent="0.55000000000000004">
      <c r="B1765" s="27"/>
      <c r="D1765" s="33"/>
      <c r="E1765" s="68"/>
      <c r="G1765" s="51"/>
      <c r="H1765" s="176"/>
      <c r="I1765" s="51"/>
      <c r="K1765" s="51"/>
      <c r="L1765" s="43"/>
    </row>
    <row r="1766" spans="2:12" s="32" customFormat="1" x14ac:dyDescent="0.55000000000000004">
      <c r="B1766" s="27"/>
      <c r="D1766" s="33"/>
      <c r="E1766" s="68"/>
      <c r="G1766" s="51"/>
      <c r="H1766" s="176"/>
      <c r="I1766" s="51"/>
      <c r="K1766" s="51"/>
      <c r="L1766" s="43"/>
    </row>
    <row r="1767" spans="2:12" s="32" customFormat="1" x14ac:dyDescent="0.55000000000000004">
      <c r="B1767" s="27"/>
      <c r="D1767" s="33"/>
      <c r="E1767" s="68"/>
      <c r="G1767" s="51"/>
      <c r="H1767" s="176"/>
      <c r="I1767" s="51"/>
      <c r="K1767" s="51"/>
      <c r="L1767" s="43"/>
    </row>
    <row r="1768" spans="2:12" s="32" customFormat="1" x14ac:dyDescent="0.55000000000000004">
      <c r="B1768" s="27"/>
      <c r="D1768" s="33"/>
      <c r="E1768" s="68"/>
      <c r="G1768" s="51"/>
      <c r="H1768" s="176"/>
      <c r="I1768" s="51"/>
      <c r="K1768" s="51"/>
      <c r="L1768" s="43"/>
    </row>
    <row r="1769" spans="2:12" s="32" customFormat="1" x14ac:dyDescent="0.55000000000000004">
      <c r="B1769" s="27"/>
      <c r="D1769" s="33"/>
      <c r="E1769" s="68"/>
      <c r="G1769" s="51"/>
      <c r="H1769" s="176"/>
      <c r="I1769" s="51"/>
      <c r="K1769" s="51"/>
      <c r="L1769" s="43"/>
    </row>
    <row r="1770" spans="2:12" s="32" customFormat="1" x14ac:dyDescent="0.55000000000000004">
      <c r="B1770" s="27"/>
      <c r="D1770" s="33"/>
      <c r="E1770" s="68"/>
      <c r="G1770" s="51"/>
      <c r="H1770" s="176"/>
      <c r="I1770" s="51"/>
      <c r="K1770" s="51"/>
      <c r="L1770" s="43"/>
    </row>
    <row r="1771" spans="2:12" s="32" customFormat="1" x14ac:dyDescent="0.55000000000000004">
      <c r="B1771" s="27"/>
      <c r="D1771" s="33"/>
      <c r="E1771" s="68"/>
      <c r="G1771" s="51"/>
      <c r="H1771" s="176"/>
      <c r="I1771" s="51"/>
      <c r="K1771" s="51"/>
      <c r="L1771" s="43"/>
    </row>
    <row r="1772" spans="2:12" s="32" customFormat="1" x14ac:dyDescent="0.55000000000000004">
      <c r="B1772" s="27"/>
      <c r="D1772" s="33"/>
      <c r="E1772" s="68"/>
      <c r="G1772" s="51"/>
      <c r="H1772" s="176"/>
      <c r="I1772" s="51"/>
      <c r="K1772" s="51"/>
      <c r="L1772" s="43"/>
    </row>
    <row r="1773" spans="2:12" s="32" customFormat="1" x14ac:dyDescent="0.55000000000000004">
      <c r="B1773" s="27"/>
      <c r="D1773" s="33"/>
      <c r="E1773" s="68"/>
      <c r="G1773" s="51"/>
      <c r="H1773" s="176"/>
      <c r="I1773" s="51"/>
      <c r="K1773" s="51"/>
      <c r="L1773" s="43"/>
    </row>
    <row r="1774" spans="2:12" s="32" customFormat="1" x14ac:dyDescent="0.55000000000000004">
      <c r="B1774" s="27"/>
      <c r="D1774" s="33"/>
      <c r="E1774" s="68"/>
      <c r="G1774" s="51"/>
      <c r="H1774" s="176"/>
      <c r="I1774" s="51"/>
      <c r="K1774" s="51"/>
      <c r="L1774" s="43"/>
    </row>
    <row r="1775" spans="2:12" s="32" customFormat="1" x14ac:dyDescent="0.55000000000000004">
      <c r="B1775" s="27"/>
      <c r="D1775" s="33"/>
      <c r="E1775" s="68"/>
      <c r="G1775" s="51"/>
      <c r="H1775" s="176"/>
      <c r="I1775" s="51"/>
      <c r="K1775" s="51"/>
      <c r="L1775" s="43"/>
    </row>
    <row r="1776" spans="2:12" s="32" customFormat="1" x14ac:dyDescent="0.55000000000000004">
      <c r="B1776" s="27"/>
      <c r="D1776" s="33"/>
      <c r="E1776" s="68"/>
      <c r="G1776" s="51"/>
      <c r="H1776" s="176"/>
      <c r="I1776" s="51"/>
      <c r="K1776" s="51"/>
      <c r="L1776" s="43"/>
    </row>
    <row r="1777" spans="2:12" s="32" customFormat="1" x14ac:dyDescent="0.55000000000000004">
      <c r="B1777" s="27"/>
      <c r="D1777" s="33"/>
      <c r="E1777" s="68"/>
      <c r="G1777" s="51"/>
      <c r="H1777" s="176"/>
      <c r="I1777" s="51"/>
      <c r="K1777" s="51"/>
      <c r="L1777" s="43"/>
    </row>
    <row r="1778" spans="2:12" s="32" customFormat="1" x14ac:dyDescent="0.55000000000000004">
      <c r="B1778" s="27"/>
      <c r="D1778" s="33"/>
      <c r="E1778" s="68"/>
      <c r="G1778" s="51"/>
      <c r="H1778" s="176"/>
      <c r="I1778" s="51"/>
      <c r="K1778" s="51"/>
      <c r="L1778" s="43"/>
    </row>
    <row r="1779" spans="2:12" s="32" customFormat="1" x14ac:dyDescent="0.55000000000000004">
      <c r="B1779" s="27"/>
      <c r="D1779" s="33"/>
      <c r="E1779" s="68"/>
      <c r="G1779" s="51"/>
      <c r="H1779" s="176"/>
      <c r="I1779" s="51"/>
      <c r="K1779" s="51"/>
      <c r="L1779" s="43"/>
    </row>
    <row r="1780" spans="2:12" s="32" customFormat="1" x14ac:dyDescent="0.55000000000000004">
      <c r="B1780" s="27"/>
      <c r="D1780" s="33"/>
      <c r="E1780" s="68"/>
      <c r="G1780" s="51"/>
      <c r="H1780" s="176"/>
      <c r="I1780" s="51"/>
      <c r="K1780" s="51"/>
      <c r="L1780" s="43"/>
    </row>
    <row r="1781" spans="2:12" s="32" customFormat="1" x14ac:dyDescent="0.55000000000000004">
      <c r="B1781" s="27"/>
      <c r="D1781" s="33"/>
      <c r="E1781" s="68"/>
      <c r="G1781" s="51"/>
      <c r="H1781" s="176"/>
      <c r="I1781" s="51"/>
      <c r="K1781" s="51"/>
      <c r="L1781" s="43"/>
    </row>
    <row r="1782" spans="2:12" s="32" customFormat="1" x14ac:dyDescent="0.55000000000000004">
      <c r="B1782" s="27"/>
      <c r="D1782" s="33"/>
      <c r="E1782" s="68"/>
      <c r="G1782" s="51"/>
      <c r="H1782" s="176"/>
      <c r="I1782" s="51"/>
      <c r="K1782" s="51"/>
      <c r="L1782" s="43"/>
    </row>
    <row r="1783" spans="2:12" s="32" customFormat="1" x14ac:dyDescent="0.55000000000000004">
      <c r="B1783" s="27"/>
      <c r="D1783" s="33"/>
      <c r="E1783" s="68"/>
      <c r="G1783" s="51"/>
      <c r="H1783" s="176"/>
      <c r="I1783" s="51"/>
      <c r="K1783" s="51"/>
      <c r="L1783" s="43"/>
    </row>
    <row r="1784" spans="2:12" s="32" customFormat="1" x14ac:dyDescent="0.55000000000000004">
      <c r="B1784" s="27"/>
      <c r="D1784" s="33"/>
      <c r="E1784" s="68"/>
      <c r="G1784" s="51"/>
      <c r="H1784" s="176"/>
      <c r="I1784" s="51"/>
      <c r="K1784" s="51"/>
      <c r="L1784" s="43"/>
    </row>
    <row r="1785" spans="2:12" s="32" customFormat="1" x14ac:dyDescent="0.55000000000000004">
      <c r="B1785" s="27"/>
      <c r="D1785" s="33"/>
      <c r="E1785" s="68"/>
      <c r="G1785" s="51"/>
      <c r="H1785" s="176"/>
      <c r="I1785" s="51"/>
      <c r="K1785" s="51"/>
      <c r="L1785" s="43"/>
    </row>
    <row r="1786" spans="2:12" s="32" customFormat="1" x14ac:dyDescent="0.55000000000000004">
      <c r="B1786" s="27"/>
      <c r="D1786" s="33"/>
      <c r="E1786" s="68"/>
      <c r="G1786" s="51"/>
      <c r="H1786" s="176"/>
      <c r="I1786" s="51"/>
      <c r="K1786" s="51"/>
      <c r="L1786" s="43"/>
    </row>
    <row r="1787" spans="2:12" s="32" customFormat="1" x14ac:dyDescent="0.55000000000000004">
      <c r="B1787" s="27"/>
      <c r="D1787" s="33"/>
      <c r="E1787" s="68"/>
      <c r="G1787" s="51"/>
      <c r="H1787" s="176"/>
      <c r="I1787" s="51"/>
      <c r="K1787" s="51"/>
      <c r="L1787" s="43"/>
    </row>
    <row r="1788" spans="2:12" s="32" customFormat="1" x14ac:dyDescent="0.55000000000000004">
      <c r="B1788" s="27"/>
      <c r="D1788" s="33"/>
      <c r="E1788" s="68"/>
      <c r="G1788" s="51"/>
      <c r="H1788" s="176"/>
      <c r="I1788" s="51"/>
      <c r="K1788" s="51"/>
      <c r="L1788" s="43"/>
    </row>
    <row r="1789" spans="2:12" s="32" customFormat="1" x14ac:dyDescent="0.55000000000000004">
      <c r="B1789" s="27"/>
      <c r="D1789" s="33"/>
      <c r="E1789" s="68"/>
      <c r="G1789" s="51"/>
      <c r="H1789" s="176"/>
      <c r="I1789" s="51"/>
      <c r="K1789" s="51"/>
      <c r="L1789" s="43"/>
    </row>
    <row r="1790" spans="2:12" s="32" customFormat="1" x14ac:dyDescent="0.55000000000000004">
      <c r="B1790" s="27"/>
      <c r="D1790" s="33"/>
      <c r="E1790" s="68"/>
      <c r="G1790" s="51"/>
      <c r="H1790" s="176"/>
      <c r="I1790" s="51"/>
      <c r="K1790" s="51"/>
      <c r="L1790" s="43"/>
    </row>
    <row r="1791" spans="2:12" s="32" customFormat="1" x14ac:dyDescent="0.55000000000000004">
      <c r="B1791" s="27"/>
      <c r="D1791" s="33"/>
      <c r="E1791" s="68"/>
      <c r="G1791" s="51"/>
      <c r="H1791" s="176"/>
      <c r="I1791" s="51"/>
      <c r="K1791" s="51"/>
      <c r="L1791" s="43"/>
    </row>
    <row r="1792" spans="2:12" s="32" customFormat="1" x14ac:dyDescent="0.55000000000000004">
      <c r="B1792" s="27"/>
      <c r="D1792" s="33"/>
      <c r="E1792" s="68"/>
      <c r="G1792" s="51"/>
      <c r="H1792" s="176"/>
      <c r="I1792" s="51"/>
      <c r="K1792" s="51"/>
      <c r="L1792" s="43"/>
    </row>
    <row r="1793" spans="2:12" s="32" customFormat="1" x14ac:dyDescent="0.55000000000000004">
      <c r="B1793" s="27"/>
      <c r="D1793" s="33"/>
      <c r="E1793" s="68"/>
      <c r="G1793" s="51"/>
      <c r="H1793" s="176"/>
      <c r="I1793" s="51"/>
      <c r="K1793" s="51"/>
      <c r="L1793" s="43"/>
    </row>
    <row r="1794" spans="2:12" s="32" customFormat="1" x14ac:dyDescent="0.55000000000000004">
      <c r="B1794" s="27"/>
      <c r="D1794" s="33"/>
      <c r="E1794" s="68"/>
      <c r="G1794" s="51"/>
      <c r="H1794" s="176"/>
      <c r="I1794" s="51"/>
      <c r="K1794" s="51"/>
      <c r="L1794" s="43"/>
    </row>
    <row r="1795" spans="2:12" s="32" customFormat="1" x14ac:dyDescent="0.55000000000000004">
      <c r="B1795" s="27"/>
      <c r="D1795" s="33"/>
      <c r="E1795" s="68"/>
      <c r="G1795" s="51"/>
      <c r="H1795" s="176"/>
      <c r="I1795" s="51"/>
      <c r="K1795" s="51"/>
      <c r="L1795" s="43"/>
    </row>
    <row r="1796" spans="2:12" s="32" customFormat="1" x14ac:dyDescent="0.55000000000000004">
      <c r="B1796" s="27"/>
      <c r="D1796" s="33"/>
      <c r="E1796" s="68"/>
      <c r="G1796" s="51"/>
      <c r="H1796" s="176"/>
      <c r="I1796" s="51"/>
      <c r="K1796" s="51"/>
      <c r="L1796" s="43"/>
    </row>
    <row r="1797" spans="2:12" s="32" customFormat="1" x14ac:dyDescent="0.55000000000000004">
      <c r="B1797" s="27"/>
      <c r="D1797" s="33"/>
      <c r="E1797" s="68"/>
      <c r="G1797" s="51"/>
      <c r="H1797" s="176"/>
      <c r="I1797" s="51"/>
      <c r="K1797" s="51"/>
      <c r="L1797" s="43"/>
    </row>
    <row r="1798" spans="2:12" s="32" customFormat="1" x14ac:dyDescent="0.55000000000000004">
      <c r="B1798" s="27"/>
      <c r="D1798" s="33"/>
      <c r="E1798" s="68"/>
      <c r="G1798" s="51"/>
      <c r="H1798" s="176"/>
      <c r="I1798" s="51"/>
      <c r="K1798" s="51"/>
      <c r="L1798" s="43"/>
    </row>
    <row r="1799" spans="2:12" s="32" customFormat="1" x14ac:dyDescent="0.55000000000000004">
      <c r="B1799" s="27"/>
      <c r="D1799" s="33"/>
      <c r="E1799" s="68"/>
      <c r="G1799" s="51"/>
      <c r="H1799" s="176"/>
      <c r="I1799" s="51"/>
      <c r="K1799" s="51"/>
      <c r="L1799" s="43"/>
    </row>
    <row r="1800" spans="2:12" s="32" customFormat="1" x14ac:dyDescent="0.55000000000000004">
      <c r="B1800" s="27"/>
      <c r="D1800" s="33"/>
      <c r="E1800" s="68"/>
      <c r="G1800" s="51"/>
      <c r="H1800" s="176"/>
      <c r="I1800" s="51"/>
      <c r="K1800" s="51"/>
      <c r="L1800" s="43"/>
    </row>
    <row r="1801" spans="2:12" s="32" customFormat="1" x14ac:dyDescent="0.55000000000000004">
      <c r="B1801" s="27"/>
      <c r="D1801" s="33"/>
      <c r="E1801" s="68"/>
      <c r="G1801" s="51"/>
      <c r="H1801" s="176"/>
      <c r="I1801" s="51"/>
      <c r="K1801" s="51"/>
      <c r="L1801" s="43"/>
    </row>
    <row r="1802" spans="2:12" s="32" customFormat="1" x14ac:dyDescent="0.55000000000000004">
      <c r="B1802" s="27"/>
      <c r="D1802" s="33"/>
      <c r="E1802" s="68"/>
      <c r="G1802" s="51"/>
      <c r="H1802" s="176"/>
      <c r="I1802" s="51"/>
      <c r="K1802" s="51"/>
      <c r="L1802" s="43"/>
    </row>
    <row r="1803" spans="2:12" s="32" customFormat="1" x14ac:dyDescent="0.55000000000000004">
      <c r="B1803" s="27"/>
      <c r="D1803" s="33"/>
      <c r="E1803" s="68"/>
      <c r="G1803" s="51"/>
      <c r="H1803" s="176"/>
      <c r="I1803" s="51"/>
      <c r="K1803" s="51"/>
      <c r="L1803" s="43"/>
    </row>
    <row r="1804" spans="2:12" s="32" customFormat="1" x14ac:dyDescent="0.55000000000000004">
      <c r="B1804" s="27"/>
      <c r="D1804" s="33"/>
      <c r="E1804" s="68"/>
      <c r="G1804" s="51"/>
      <c r="H1804" s="176"/>
      <c r="I1804" s="51"/>
      <c r="K1804" s="51"/>
      <c r="L1804" s="43"/>
    </row>
    <row r="1805" spans="2:12" s="32" customFormat="1" x14ac:dyDescent="0.55000000000000004">
      <c r="B1805" s="27"/>
      <c r="D1805" s="33"/>
      <c r="E1805" s="68"/>
      <c r="G1805" s="51"/>
      <c r="H1805" s="176"/>
      <c r="I1805" s="51"/>
      <c r="K1805" s="51"/>
      <c r="L1805" s="43"/>
    </row>
    <row r="1806" spans="2:12" s="32" customFormat="1" x14ac:dyDescent="0.55000000000000004">
      <c r="B1806" s="27"/>
      <c r="D1806" s="33"/>
      <c r="E1806" s="68"/>
      <c r="G1806" s="51"/>
      <c r="H1806" s="176"/>
      <c r="I1806" s="51"/>
      <c r="K1806" s="51"/>
      <c r="L1806" s="43"/>
    </row>
    <row r="1807" spans="2:12" s="32" customFormat="1" x14ac:dyDescent="0.55000000000000004">
      <c r="B1807" s="27"/>
      <c r="D1807" s="33"/>
      <c r="E1807" s="68"/>
      <c r="G1807" s="51"/>
      <c r="H1807" s="176"/>
      <c r="I1807" s="51"/>
      <c r="K1807" s="51"/>
      <c r="L1807" s="43"/>
    </row>
    <row r="1808" spans="2:12" s="32" customFormat="1" x14ac:dyDescent="0.55000000000000004">
      <c r="B1808" s="27"/>
      <c r="D1808" s="33"/>
      <c r="E1808" s="68"/>
      <c r="G1808" s="51"/>
      <c r="H1808" s="176"/>
      <c r="I1808" s="51"/>
      <c r="K1808" s="51"/>
      <c r="L1808" s="43"/>
    </row>
    <row r="1809" spans="2:12" s="32" customFormat="1" x14ac:dyDescent="0.55000000000000004">
      <c r="B1809" s="27"/>
      <c r="D1809" s="33"/>
      <c r="E1809" s="68"/>
      <c r="G1809" s="51"/>
      <c r="H1809" s="176"/>
      <c r="I1809" s="51"/>
      <c r="K1809" s="51"/>
      <c r="L1809" s="43"/>
    </row>
    <row r="1810" spans="2:12" s="32" customFormat="1" x14ac:dyDescent="0.55000000000000004">
      <c r="B1810" s="27"/>
      <c r="D1810" s="33"/>
      <c r="E1810" s="68"/>
      <c r="G1810" s="51"/>
      <c r="H1810" s="176"/>
      <c r="I1810" s="51"/>
      <c r="K1810" s="51"/>
      <c r="L1810" s="43"/>
    </row>
    <row r="1811" spans="2:12" s="32" customFormat="1" x14ac:dyDescent="0.55000000000000004">
      <c r="B1811" s="27"/>
      <c r="D1811" s="33"/>
      <c r="E1811" s="68"/>
      <c r="G1811" s="51"/>
      <c r="H1811" s="176"/>
      <c r="I1811" s="51"/>
      <c r="K1811" s="51"/>
      <c r="L1811" s="43"/>
    </row>
    <row r="1812" spans="2:12" s="32" customFormat="1" x14ac:dyDescent="0.55000000000000004">
      <c r="B1812" s="27"/>
      <c r="D1812" s="33"/>
      <c r="E1812" s="68"/>
      <c r="G1812" s="51"/>
      <c r="H1812" s="176"/>
      <c r="I1812" s="51"/>
      <c r="K1812" s="51"/>
      <c r="L1812" s="43"/>
    </row>
    <row r="1813" spans="2:12" s="32" customFormat="1" x14ac:dyDescent="0.55000000000000004">
      <c r="B1813" s="27"/>
      <c r="D1813" s="33"/>
      <c r="E1813" s="68"/>
      <c r="G1813" s="51"/>
      <c r="H1813" s="176"/>
      <c r="I1813" s="51"/>
      <c r="K1813" s="51"/>
      <c r="L1813" s="43"/>
    </row>
    <row r="1814" spans="2:12" s="32" customFormat="1" x14ac:dyDescent="0.55000000000000004">
      <c r="B1814" s="27"/>
      <c r="D1814" s="33"/>
      <c r="E1814" s="68"/>
      <c r="G1814" s="51"/>
      <c r="H1814" s="176"/>
      <c r="I1814" s="51"/>
      <c r="K1814" s="51"/>
      <c r="L1814" s="43"/>
    </row>
    <row r="1815" spans="2:12" s="32" customFormat="1" x14ac:dyDescent="0.55000000000000004">
      <c r="B1815" s="27"/>
      <c r="D1815" s="33"/>
      <c r="E1815" s="68"/>
      <c r="G1815" s="51"/>
      <c r="H1815" s="176"/>
      <c r="I1815" s="51"/>
      <c r="K1815" s="51"/>
      <c r="L1815" s="43"/>
    </row>
    <row r="1816" spans="2:12" s="32" customFormat="1" x14ac:dyDescent="0.55000000000000004">
      <c r="B1816" s="27"/>
      <c r="D1816" s="33"/>
      <c r="E1816" s="68"/>
      <c r="G1816" s="51"/>
      <c r="H1816" s="176"/>
      <c r="I1816" s="51"/>
      <c r="K1816" s="51"/>
      <c r="L1816" s="43"/>
    </row>
    <row r="1817" spans="2:12" s="32" customFormat="1" x14ac:dyDescent="0.55000000000000004">
      <c r="B1817" s="27"/>
      <c r="D1817" s="33"/>
      <c r="E1817" s="68"/>
      <c r="G1817" s="51"/>
      <c r="H1817" s="176"/>
      <c r="I1817" s="51"/>
      <c r="K1817" s="51"/>
      <c r="L1817" s="43"/>
    </row>
    <row r="1818" spans="2:12" s="32" customFormat="1" x14ac:dyDescent="0.55000000000000004">
      <c r="B1818" s="27"/>
      <c r="D1818" s="33"/>
      <c r="E1818" s="68"/>
      <c r="G1818" s="51"/>
      <c r="H1818" s="176"/>
      <c r="I1818" s="51"/>
      <c r="K1818" s="51"/>
      <c r="L1818" s="43"/>
    </row>
    <row r="1819" spans="2:12" s="32" customFormat="1" x14ac:dyDescent="0.55000000000000004">
      <c r="B1819" s="27"/>
      <c r="D1819" s="33"/>
      <c r="E1819" s="68"/>
      <c r="G1819" s="51"/>
      <c r="H1819" s="176"/>
      <c r="I1819" s="51"/>
      <c r="K1819" s="51"/>
      <c r="L1819" s="43"/>
    </row>
    <row r="1820" spans="2:12" s="32" customFormat="1" x14ac:dyDescent="0.55000000000000004">
      <c r="B1820" s="27"/>
      <c r="D1820" s="33"/>
      <c r="E1820" s="68"/>
      <c r="G1820" s="51"/>
      <c r="H1820" s="176"/>
      <c r="I1820" s="51"/>
      <c r="K1820" s="51"/>
      <c r="L1820" s="43"/>
    </row>
    <row r="1821" spans="2:12" s="32" customFormat="1" x14ac:dyDescent="0.55000000000000004">
      <c r="B1821" s="27"/>
      <c r="D1821" s="33"/>
      <c r="E1821" s="68"/>
      <c r="G1821" s="51"/>
      <c r="H1821" s="176"/>
      <c r="I1821" s="51"/>
      <c r="K1821" s="51"/>
      <c r="L1821" s="43"/>
    </row>
    <row r="1822" spans="2:12" s="32" customFormat="1" x14ac:dyDescent="0.55000000000000004">
      <c r="B1822" s="27"/>
      <c r="D1822" s="33"/>
      <c r="E1822" s="68"/>
      <c r="G1822" s="51"/>
      <c r="H1822" s="176"/>
      <c r="I1822" s="51"/>
      <c r="K1822" s="51"/>
      <c r="L1822" s="43"/>
    </row>
    <row r="1823" spans="2:12" s="32" customFormat="1" x14ac:dyDescent="0.55000000000000004">
      <c r="B1823" s="27"/>
      <c r="D1823" s="33"/>
      <c r="E1823" s="68"/>
      <c r="G1823" s="51"/>
      <c r="H1823" s="176"/>
      <c r="I1823" s="51"/>
      <c r="K1823" s="51"/>
      <c r="L1823" s="43"/>
    </row>
    <row r="1824" spans="2:12" s="32" customFormat="1" x14ac:dyDescent="0.55000000000000004">
      <c r="B1824" s="27"/>
      <c r="D1824" s="33"/>
      <c r="E1824" s="68"/>
      <c r="G1824" s="51"/>
      <c r="H1824" s="176"/>
      <c r="I1824" s="51"/>
      <c r="K1824" s="51"/>
      <c r="L1824" s="43"/>
    </row>
    <row r="1825" spans="2:12" s="32" customFormat="1" x14ac:dyDescent="0.55000000000000004">
      <c r="B1825" s="27"/>
      <c r="D1825" s="33"/>
      <c r="E1825" s="68"/>
      <c r="G1825" s="51"/>
      <c r="H1825" s="176"/>
      <c r="I1825" s="51"/>
      <c r="K1825" s="51"/>
      <c r="L1825" s="43"/>
    </row>
    <row r="1826" spans="2:12" s="32" customFormat="1" x14ac:dyDescent="0.55000000000000004">
      <c r="B1826" s="27"/>
      <c r="D1826" s="33"/>
      <c r="E1826" s="68"/>
      <c r="G1826" s="51"/>
      <c r="H1826" s="176"/>
      <c r="I1826" s="51"/>
      <c r="K1826" s="51"/>
      <c r="L1826" s="43"/>
    </row>
    <row r="1827" spans="2:12" s="32" customFormat="1" x14ac:dyDescent="0.55000000000000004">
      <c r="B1827" s="27"/>
      <c r="D1827" s="33"/>
      <c r="E1827" s="68"/>
      <c r="G1827" s="51"/>
      <c r="H1827" s="176"/>
      <c r="I1827" s="51"/>
      <c r="K1827" s="51"/>
      <c r="L1827" s="43"/>
    </row>
    <row r="1828" spans="2:12" s="32" customFormat="1" x14ac:dyDescent="0.55000000000000004">
      <c r="B1828" s="27"/>
      <c r="D1828" s="33"/>
      <c r="E1828" s="68"/>
      <c r="G1828" s="51"/>
      <c r="H1828" s="176"/>
      <c r="I1828" s="51"/>
      <c r="K1828" s="51"/>
      <c r="L1828" s="43"/>
    </row>
    <row r="1829" spans="2:12" s="32" customFormat="1" x14ac:dyDescent="0.55000000000000004">
      <c r="B1829" s="27"/>
      <c r="D1829" s="33"/>
      <c r="E1829" s="68"/>
      <c r="G1829" s="51"/>
      <c r="H1829" s="176"/>
      <c r="I1829" s="51"/>
      <c r="K1829" s="51"/>
      <c r="L1829" s="43"/>
    </row>
    <row r="1830" spans="2:12" s="32" customFormat="1" x14ac:dyDescent="0.55000000000000004">
      <c r="B1830" s="27"/>
      <c r="D1830" s="33"/>
      <c r="E1830" s="68"/>
      <c r="G1830" s="51"/>
      <c r="H1830" s="176"/>
      <c r="I1830" s="51"/>
      <c r="K1830" s="51"/>
      <c r="L1830" s="43"/>
    </row>
    <row r="1831" spans="2:12" s="32" customFormat="1" x14ac:dyDescent="0.55000000000000004">
      <c r="B1831" s="27"/>
      <c r="D1831" s="33"/>
      <c r="E1831" s="68"/>
      <c r="G1831" s="51"/>
      <c r="H1831" s="176"/>
      <c r="I1831" s="51"/>
      <c r="K1831" s="51"/>
      <c r="L1831" s="43"/>
    </row>
    <row r="1832" spans="2:12" s="32" customFormat="1" x14ac:dyDescent="0.55000000000000004">
      <c r="B1832" s="27"/>
      <c r="D1832" s="33"/>
      <c r="E1832" s="68"/>
      <c r="G1832" s="51"/>
      <c r="H1832" s="176"/>
      <c r="I1832" s="51"/>
      <c r="K1832" s="51"/>
      <c r="L1832" s="43"/>
    </row>
    <row r="1833" spans="2:12" s="32" customFormat="1" x14ac:dyDescent="0.55000000000000004">
      <c r="B1833" s="27"/>
      <c r="D1833" s="33"/>
      <c r="E1833" s="68"/>
      <c r="G1833" s="51"/>
      <c r="H1833" s="176"/>
      <c r="I1833" s="51"/>
      <c r="K1833" s="51"/>
      <c r="L1833" s="43"/>
    </row>
    <row r="1834" spans="2:12" s="32" customFormat="1" x14ac:dyDescent="0.55000000000000004">
      <c r="B1834" s="27"/>
      <c r="D1834" s="33"/>
      <c r="E1834" s="68"/>
      <c r="G1834" s="51"/>
      <c r="H1834" s="176"/>
      <c r="I1834" s="51"/>
      <c r="K1834" s="51"/>
      <c r="L1834" s="43"/>
    </row>
    <row r="1835" spans="2:12" s="32" customFormat="1" x14ac:dyDescent="0.55000000000000004">
      <c r="B1835" s="27"/>
      <c r="D1835" s="33"/>
      <c r="E1835" s="68"/>
      <c r="G1835" s="51"/>
      <c r="H1835" s="176"/>
      <c r="I1835" s="51"/>
      <c r="K1835" s="51"/>
      <c r="L1835" s="43"/>
    </row>
    <row r="1836" spans="2:12" s="32" customFormat="1" x14ac:dyDescent="0.55000000000000004">
      <c r="B1836" s="27"/>
      <c r="D1836" s="33"/>
      <c r="E1836" s="68"/>
      <c r="G1836" s="51"/>
      <c r="H1836" s="176"/>
      <c r="I1836" s="51"/>
      <c r="K1836" s="51"/>
      <c r="L1836" s="43"/>
    </row>
    <row r="1837" spans="2:12" s="32" customFormat="1" x14ac:dyDescent="0.55000000000000004">
      <c r="B1837" s="27"/>
      <c r="D1837" s="33"/>
      <c r="E1837" s="68"/>
      <c r="G1837" s="51"/>
      <c r="H1837" s="176"/>
      <c r="I1837" s="51"/>
      <c r="K1837" s="51"/>
      <c r="L1837" s="43"/>
    </row>
    <row r="1838" spans="2:12" s="32" customFormat="1" x14ac:dyDescent="0.55000000000000004">
      <c r="B1838" s="27"/>
      <c r="D1838" s="33"/>
      <c r="E1838" s="68"/>
      <c r="G1838" s="51"/>
      <c r="H1838" s="176"/>
      <c r="I1838" s="51"/>
      <c r="K1838" s="51"/>
      <c r="L1838" s="43"/>
    </row>
    <row r="1839" spans="2:12" s="32" customFormat="1" x14ac:dyDescent="0.55000000000000004">
      <c r="B1839" s="27"/>
      <c r="D1839" s="33"/>
      <c r="E1839" s="68"/>
      <c r="G1839" s="51"/>
      <c r="H1839" s="176"/>
      <c r="I1839" s="51"/>
      <c r="K1839" s="51"/>
      <c r="L1839" s="43"/>
    </row>
    <row r="1840" spans="2:12" s="32" customFormat="1" x14ac:dyDescent="0.55000000000000004">
      <c r="B1840" s="27"/>
      <c r="D1840" s="33"/>
      <c r="E1840" s="68"/>
      <c r="G1840" s="51"/>
      <c r="H1840" s="176"/>
      <c r="I1840" s="51"/>
      <c r="K1840" s="51"/>
      <c r="L1840" s="43"/>
    </row>
    <row r="1841" spans="2:12" s="32" customFormat="1" x14ac:dyDescent="0.55000000000000004">
      <c r="B1841" s="27"/>
      <c r="D1841" s="33"/>
      <c r="E1841" s="68"/>
      <c r="G1841" s="51"/>
      <c r="H1841" s="176"/>
      <c r="I1841" s="51"/>
      <c r="K1841" s="51"/>
      <c r="L1841" s="43"/>
    </row>
    <row r="1842" spans="2:12" s="32" customFormat="1" x14ac:dyDescent="0.55000000000000004">
      <c r="B1842" s="27"/>
      <c r="D1842" s="33"/>
      <c r="E1842" s="68"/>
      <c r="G1842" s="51"/>
      <c r="H1842" s="176"/>
      <c r="I1842" s="51"/>
      <c r="K1842" s="51"/>
      <c r="L1842" s="43"/>
    </row>
    <row r="1843" spans="2:12" s="32" customFormat="1" x14ac:dyDescent="0.55000000000000004">
      <c r="B1843" s="27"/>
      <c r="D1843" s="33"/>
      <c r="E1843" s="68"/>
      <c r="G1843" s="51"/>
      <c r="H1843" s="176"/>
      <c r="I1843" s="51"/>
      <c r="K1843" s="51"/>
      <c r="L1843" s="43"/>
    </row>
    <row r="1844" spans="2:12" s="32" customFormat="1" x14ac:dyDescent="0.55000000000000004">
      <c r="B1844" s="27"/>
      <c r="D1844" s="33"/>
      <c r="E1844" s="68"/>
      <c r="G1844" s="51"/>
      <c r="H1844" s="176"/>
      <c r="I1844" s="51"/>
      <c r="K1844" s="51"/>
      <c r="L1844" s="43"/>
    </row>
    <row r="1845" spans="2:12" s="32" customFormat="1" x14ac:dyDescent="0.55000000000000004">
      <c r="B1845" s="27"/>
      <c r="D1845" s="33"/>
      <c r="E1845" s="68"/>
      <c r="G1845" s="51"/>
      <c r="H1845" s="176"/>
      <c r="I1845" s="51"/>
      <c r="K1845" s="51"/>
      <c r="L1845" s="43"/>
    </row>
    <row r="1846" spans="2:12" s="32" customFormat="1" x14ac:dyDescent="0.55000000000000004">
      <c r="B1846" s="27"/>
      <c r="D1846" s="33"/>
      <c r="E1846" s="68"/>
      <c r="G1846" s="51"/>
      <c r="H1846" s="176"/>
      <c r="I1846" s="51"/>
      <c r="K1846" s="51"/>
      <c r="L1846" s="43"/>
    </row>
    <row r="1847" spans="2:12" s="32" customFormat="1" x14ac:dyDescent="0.55000000000000004">
      <c r="B1847" s="27"/>
      <c r="D1847" s="33"/>
      <c r="E1847" s="68"/>
      <c r="G1847" s="51"/>
      <c r="H1847" s="176"/>
      <c r="I1847" s="51"/>
      <c r="K1847" s="51"/>
      <c r="L1847" s="43"/>
    </row>
    <row r="1848" spans="2:12" s="32" customFormat="1" x14ac:dyDescent="0.55000000000000004">
      <c r="B1848" s="27"/>
      <c r="D1848" s="33"/>
      <c r="E1848" s="68"/>
      <c r="G1848" s="51"/>
      <c r="H1848" s="176"/>
      <c r="I1848" s="51"/>
      <c r="K1848" s="51"/>
      <c r="L1848" s="43"/>
    </row>
    <row r="1849" spans="2:12" s="32" customFormat="1" x14ac:dyDescent="0.55000000000000004">
      <c r="B1849" s="27"/>
      <c r="D1849" s="33"/>
      <c r="E1849" s="68"/>
      <c r="G1849" s="51"/>
      <c r="H1849" s="176"/>
      <c r="I1849" s="51"/>
      <c r="K1849" s="51"/>
      <c r="L1849" s="43"/>
    </row>
    <row r="1850" spans="2:12" s="32" customFormat="1" x14ac:dyDescent="0.55000000000000004">
      <c r="B1850" s="27"/>
      <c r="D1850" s="33"/>
      <c r="E1850" s="68"/>
      <c r="G1850" s="51"/>
      <c r="H1850" s="176"/>
      <c r="I1850" s="51"/>
      <c r="K1850" s="51"/>
      <c r="L1850" s="43"/>
    </row>
    <row r="1851" spans="2:12" s="32" customFormat="1" x14ac:dyDescent="0.55000000000000004">
      <c r="B1851" s="27"/>
      <c r="D1851" s="33"/>
      <c r="E1851" s="68"/>
      <c r="G1851" s="51"/>
      <c r="H1851" s="176"/>
      <c r="I1851" s="51"/>
      <c r="K1851" s="51"/>
      <c r="L1851" s="43"/>
    </row>
    <row r="1852" spans="2:12" s="32" customFormat="1" x14ac:dyDescent="0.55000000000000004">
      <c r="B1852" s="27"/>
      <c r="D1852" s="33"/>
      <c r="E1852" s="68"/>
      <c r="G1852" s="51"/>
      <c r="H1852" s="176"/>
      <c r="I1852" s="51"/>
      <c r="K1852" s="51"/>
      <c r="L1852" s="43"/>
    </row>
    <row r="1853" spans="2:12" s="32" customFormat="1" x14ac:dyDescent="0.55000000000000004">
      <c r="B1853" s="27"/>
      <c r="D1853" s="33"/>
      <c r="E1853" s="68"/>
      <c r="G1853" s="51"/>
      <c r="H1853" s="176"/>
      <c r="I1853" s="51"/>
      <c r="K1853" s="51"/>
      <c r="L1853" s="43"/>
    </row>
    <row r="1854" spans="2:12" s="32" customFormat="1" x14ac:dyDescent="0.55000000000000004">
      <c r="B1854" s="27"/>
      <c r="D1854" s="33"/>
      <c r="E1854" s="68"/>
      <c r="G1854" s="51"/>
      <c r="H1854" s="176"/>
      <c r="I1854" s="51"/>
      <c r="K1854" s="51"/>
      <c r="L1854" s="43"/>
    </row>
    <row r="1855" spans="2:12" s="32" customFormat="1" x14ac:dyDescent="0.55000000000000004">
      <c r="B1855" s="27"/>
      <c r="D1855" s="33"/>
      <c r="E1855" s="68"/>
      <c r="G1855" s="51"/>
      <c r="H1855" s="176"/>
      <c r="I1855" s="51"/>
      <c r="K1855" s="51"/>
      <c r="L1855" s="43"/>
    </row>
    <row r="1856" spans="2:12" s="32" customFormat="1" x14ac:dyDescent="0.55000000000000004">
      <c r="B1856" s="27"/>
      <c r="D1856" s="33"/>
      <c r="E1856" s="68"/>
      <c r="G1856" s="51"/>
      <c r="H1856" s="176"/>
      <c r="I1856" s="51"/>
      <c r="K1856" s="51"/>
      <c r="L1856" s="43"/>
    </row>
    <row r="1857" spans="2:12" s="32" customFormat="1" x14ac:dyDescent="0.55000000000000004">
      <c r="B1857" s="27"/>
      <c r="D1857" s="33"/>
      <c r="E1857" s="68"/>
      <c r="G1857" s="51"/>
      <c r="H1857" s="176"/>
      <c r="I1857" s="51"/>
      <c r="K1857" s="51"/>
      <c r="L1857" s="43"/>
    </row>
    <row r="1858" spans="2:12" s="32" customFormat="1" x14ac:dyDescent="0.55000000000000004">
      <c r="B1858" s="27"/>
      <c r="D1858" s="33"/>
      <c r="E1858" s="68"/>
      <c r="G1858" s="51"/>
      <c r="H1858" s="176"/>
      <c r="I1858" s="51"/>
      <c r="K1858" s="51"/>
      <c r="L1858" s="43"/>
    </row>
    <row r="1859" spans="2:12" s="32" customFormat="1" x14ac:dyDescent="0.55000000000000004">
      <c r="B1859" s="27"/>
      <c r="D1859" s="33"/>
      <c r="E1859" s="68"/>
      <c r="G1859" s="51"/>
      <c r="H1859" s="176"/>
      <c r="I1859" s="51"/>
      <c r="K1859" s="51"/>
      <c r="L1859" s="43"/>
    </row>
    <row r="1860" spans="2:12" s="32" customFormat="1" x14ac:dyDescent="0.55000000000000004">
      <c r="B1860" s="27"/>
      <c r="D1860" s="33"/>
      <c r="E1860" s="68"/>
      <c r="G1860" s="51"/>
      <c r="H1860" s="176"/>
      <c r="I1860" s="51"/>
      <c r="K1860" s="51"/>
      <c r="L1860" s="43"/>
    </row>
    <row r="1861" spans="2:12" s="32" customFormat="1" x14ac:dyDescent="0.55000000000000004">
      <c r="B1861" s="27"/>
      <c r="D1861" s="33"/>
      <c r="E1861" s="68"/>
      <c r="G1861" s="51"/>
      <c r="H1861" s="176"/>
      <c r="I1861" s="51"/>
      <c r="K1861" s="51"/>
      <c r="L1861" s="43"/>
    </row>
    <row r="1862" spans="2:12" s="32" customFormat="1" x14ac:dyDescent="0.55000000000000004">
      <c r="B1862" s="27"/>
      <c r="D1862" s="33"/>
      <c r="E1862" s="68"/>
      <c r="G1862" s="51"/>
      <c r="H1862" s="176"/>
      <c r="I1862" s="51"/>
      <c r="K1862" s="51"/>
      <c r="L1862" s="43"/>
    </row>
    <row r="1863" spans="2:12" s="32" customFormat="1" x14ac:dyDescent="0.55000000000000004">
      <c r="B1863" s="27"/>
      <c r="D1863" s="33"/>
      <c r="E1863" s="68"/>
      <c r="G1863" s="51"/>
      <c r="H1863" s="176"/>
      <c r="I1863" s="51"/>
      <c r="K1863" s="51"/>
      <c r="L1863" s="43"/>
    </row>
    <row r="1864" spans="2:12" s="32" customFormat="1" x14ac:dyDescent="0.55000000000000004">
      <c r="B1864" s="27"/>
      <c r="D1864" s="33"/>
      <c r="E1864" s="68"/>
      <c r="G1864" s="51"/>
      <c r="H1864" s="176"/>
      <c r="I1864" s="51"/>
      <c r="K1864" s="51"/>
      <c r="L1864" s="43"/>
    </row>
    <row r="1865" spans="2:12" s="32" customFormat="1" x14ac:dyDescent="0.55000000000000004">
      <c r="B1865" s="27"/>
      <c r="D1865" s="33"/>
      <c r="E1865" s="68"/>
      <c r="G1865" s="51"/>
      <c r="H1865" s="176"/>
      <c r="I1865" s="51"/>
      <c r="K1865" s="51"/>
      <c r="L1865" s="43"/>
    </row>
    <row r="1866" spans="2:12" s="32" customFormat="1" x14ac:dyDescent="0.55000000000000004">
      <c r="B1866" s="27"/>
      <c r="D1866" s="33"/>
      <c r="E1866" s="68"/>
      <c r="G1866" s="51"/>
      <c r="H1866" s="176"/>
      <c r="I1866" s="51"/>
      <c r="K1866" s="51"/>
      <c r="L1866" s="43"/>
    </row>
    <row r="1867" spans="2:12" s="32" customFormat="1" x14ac:dyDescent="0.55000000000000004">
      <c r="B1867" s="27"/>
      <c r="D1867" s="33"/>
      <c r="E1867" s="68"/>
      <c r="G1867" s="51"/>
      <c r="H1867" s="176"/>
      <c r="I1867" s="51"/>
      <c r="K1867" s="51"/>
      <c r="L1867" s="43"/>
    </row>
    <row r="1868" spans="2:12" s="32" customFormat="1" x14ac:dyDescent="0.55000000000000004">
      <c r="B1868" s="27"/>
      <c r="D1868" s="33"/>
      <c r="E1868" s="68"/>
      <c r="G1868" s="51"/>
      <c r="H1868" s="176"/>
      <c r="I1868" s="51"/>
      <c r="K1868" s="51"/>
      <c r="L1868" s="43"/>
    </row>
    <row r="1869" spans="2:12" s="32" customFormat="1" x14ac:dyDescent="0.55000000000000004">
      <c r="B1869" s="27"/>
      <c r="D1869" s="33"/>
      <c r="E1869" s="68"/>
      <c r="G1869" s="51"/>
      <c r="H1869" s="176"/>
      <c r="I1869" s="51"/>
      <c r="K1869" s="51"/>
      <c r="L1869" s="43"/>
    </row>
    <row r="1870" spans="2:12" s="32" customFormat="1" x14ac:dyDescent="0.55000000000000004">
      <c r="B1870" s="27"/>
      <c r="D1870" s="33"/>
      <c r="E1870" s="68"/>
      <c r="G1870" s="51"/>
      <c r="H1870" s="176"/>
      <c r="I1870" s="51"/>
      <c r="K1870" s="51"/>
      <c r="L1870" s="43"/>
    </row>
    <row r="1871" spans="2:12" s="32" customFormat="1" x14ac:dyDescent="0.55000000000000004">
      <c r="B1871" s="27"/>
      <c r="D1871" s="33"/>
      <c r="E1871" s="68"/>
      <c r="G1871" s="51"/>
      <c r="H1871" s="176"/>
      <c r="I1871" s="51"/>
      <c r="K1871" s="51"/>
      <c r="L1871" s="43"/>
    </row>
    <row r="1872" spans="2:12" s="32" customFormat="1" x14ac:dyDescent="0.55000000000000004">
      <c r="B1872" s="27"/>
      <c r="D1872" s="33"/>
      <c r="E1872" s="68"/>
      <c r="G1872" s="51"/>
      <c r="H1872" s="176"/>
      <c r="I1872" s="51"/>
      <c r="K1872" s="51"/>
      <c r="L1872" s="43"/>
    </row>
    <row r="1873" spans="2:12" s="32" customFormat="1" x14ac:dyDescent="0.55000000000000004">
      <c r="B1873" s="27"/>
      <c r="D1873" s="33"/>
      <c r="E1873" s="68"/>
      <c r="G1873" s="51"/>
      <c r="H1873" s="176"/>
      <c r="I1873" s="51"/>
      <c r="K1873" s="51"/>
      <c r="L1873" s="43"/>
    </row>
    <row r="1874" spans="2:12" s="32" customFormat="1" x14ac:dyDescent="0.55000000000000004">
      <c r="B1874" s="27"/>
      <c r="D1874" s="33"/>
      <c r="E1874" s="68"/>
      <c r="G1874" s="51"/>
      <c r="H1874" s="176"/>
      <c r="I1874" s="51"/>
      <c r="K1874" s="51"/>
      <c r="L1874" s="43"/>
    </row>
    <row r="1875" spans="2:12" s="32" customFormat="1" x14ac:dyDescent="0.55000000000000004">
      <c r="B1875" s="27"/>
      <c r="D1875" s="33"/>
      <c r="E1875" s="68"/>
      <c r="G1875" s="51"/>
      <c r="H1875" s="176"/>
      <c r="I1875" s="51"/>
      <c r="K1875" s="51"/>
      <c r="L1875" s="43"/>
    </row>
    <row r="1876" spans="2:12" s="32" customFormat="1" x14ac:dyDescent="0.55000000000000004">
      <c r="B1876" s="27"/>
      <c r="D1876" s="33"/>
      <c r="E1876" s="68"/>
      <c r="G1876" s="51"/>
      <c r="H1876" s="176"/>
      <c r="I1876" s="51"/>
      <c r="K1876" s="51"/>
      <c r="L1876" s="43"/>
    </row>
    <row r="1877" spans="2:12" s="32" customFormat="1" x14ac:dyDescent="0.55000000000000004">
      <c r="B1877" s="27"/>
      <c r="D1877" s="33"/>
      <c r="E1877" s="68"/>
      <c r="G1877" s="51"/>
      <c r="H1877" s="176"/>
      <c r="I1877" s="51"/>
      <c r="K1877" s="51"/>
      <c r="L1877" s="43"/>
    </row>
    <row r="1878" spans="2:12" s="32" customFormat="1" x14ac:dyDescent="0.55000000000000004">
      <c r="B1878" s="27"/>
      <c r="D1878" s="33"/>
      <c r="E1878" s="68"/>
      <c r="G1878" s="51"/>
      <c r="H1878" s="176"/>
      <c r="I1878" s="51"/>
      <c r="K1878" s="51"/>
      <c r="L1878" s="43"/>
    </row>
    <row r="1879" spans="2:12" s="32" customFormat="1" x14ac:dyDescent="0.55000000000000004">
      <c r="B1879" s="27"/>
      <c r="D1879" s="33"/>
      <c r="E1879" s="68"/>
      <c r="G1879" s="51"/>
      <c r="H1879" s="176"/>
      <c r="I1879" s="51"/>
      <c r="K1879" s="51"/>
      <c r="L1879" s="43"/>
    </row>
    <row r="1880" spans="2:12" s="32" customFormat="1" x14ac:dyDescent="0.55000000000000004">
      <c r="B1880" s="27"/>
      <c r="D1880" s="33"/>
      <c r="E1880" s="68"/>
      <c r="G1880" s="51"/>
      <c r="H1880" s="176"/>
      <c r="I1880" s="51"/>
      <c r="K1880" s="51"/>
      <c r="L1880" s="43"/>
    </row>
    <row r="1881" spans="2:12" s="32" customFormat="1" x14ac:dyDescent="0.55000000000000004">
      <c r="B1881" s="27"/>
      <c r="D1881" s="33"/>
      <c r="E1881" s="68"/>
      <c r="G1881" s="51"/>
      <c r="H1881" s="176"/>
      <c r="I1881" s="51"/>
      <c r="K1881" s="51"/>
      <c r="L1881" s="43"/>
    </row>
    <row r="1882" spans="2:12" s="32" customFormat="1" x14ac:dyDescent="0.55000000000000004">
      <c r="B1882" s="27"/>
      <c r="D1882" s="33"/>
      <c r="E1882" s="68"/>
      <c r="G1882" s="51"/>
      <c r="H1882" s="176"/>
      <c r="I1882" s="51"/>
      <c r="K1882" s="51"/>
      <c r="L1882" s="43"/>
    </row>
    <row r="1883" spans="2:12" s="32" customFormat="1" x14ac:dyDescent="0.55000000000000004">
      <c r="B1883" s="27"/>
      <c r="D1883" s="33"/>
      <c r="E1883" s="68"/>
      <c r="G1883" s="51"/>
      <c r="H1883" s="176"/>
      <c r="I1883" s="51"/>
      <c r="K1883" s="51"/>
      <c r="L1883" s="43"/>
    </row>
    <row r="1884" spans="2:12" s="32" customFormat="1" x14ac:dyDescent="0.55000000000000004">
      <c r="B1884" s="27"/>
      <c r="D1884" s="33"/>
      <c r="E1884" s="68"/>
      <c r="G1884" s="51"/>
      <c r="H1884" s="176"/>
      <c r="I1884" s="51"/>
      <c r="K1884" s="51"/>
      <c r="L1884" s="43"/>
    </row>
    <row r="1885" spans="2:12" s="32" customFormat="1" x14ac:dyDescent="0.55000000000000004">
      <c r="B1885" s="27"/>
      <c r="D1885" s="33"/>
      <c r="E1885" s="68"/>
      <c r="G1885" s="51"/>
      <c r="H1885" s="176"/>
      <c r="I1885" s="51"/>
      <c r="K1885" s="51"/>
      <c r="L1885" s="43"/>
    </row>
    <row r="1886" spans="2:12" s="32" customFormat="1" x14ac:dyDescent="0.55000000000000004">
      <c r="B1886" s="27"/>
      <c r="D1886" s="33"/>
      <c r="E1886" s="68"/>
      <c r="G1886" s="51"/>
      <c r="H1886" s="176"/>
      <c r="I1886" s="51"/>
      <c r="K1886" s="51"/>
      <c r="L1886" s="43"/>
    </row>
    <row r="1887" spans="2:12" s="32" customFormat="1" x14ac:dyDescent="0.55000000000000004">
      <c r="B1887" s="27"/>
      <c r="D1887" s="33"/>
      <c r="E1887" s="68"/>
      <c r="G1887" s="51"/>
      <c r="H1887" s="176"/>
      <c r="I1887" s="51"/>
      <c r="K1887" s="51"/>
      <c r="L1887" s="43"/>
    </row>
    <row r="1888" spans="2:12" s="32" customFormat="1" x14ac:dyDescent="0.55000000000000004">
      <c r="B1888" s="27"/>
      <c r="D1888" s="33"/>
      <c r="E1888" s="68"/>
      <c r="G1888" s="51"/>
      <c r="H1888" s="176"/>
      <c r="I1888" s="51"/>
      <c r="K1888" s="51"/>
      <c r="L1888" s="43"/>
    </row>
    <row r="1889" spans="2:12" s="32" customFormat="1" x14ac:dyDescent="0.55000000000000004">
      <c r="B1889" s="27"/>
      <c r="D1889" s="33"/>
      <c r="E1889" s="68"/>
      <c r="G1889" s="51"/>
      <c r="H1889" s="176"/>
      <c r="I1889" s="51"/>
      <c r="K1889" s="51"/>
      <c r="L1889" s="43"/>
    </row>
    <row r="1890" spans="2:12" s="32" customFormat="1" x14ac:dyDescent="0.55000000000000004">
      <c r="B1890" s="27"/>
      <c r="D1890" s="33"/>
      <c r="E1890" s="68"/>
      <c r="G1890" s="51"/>
      <c r="H1890" s="176"/>
      <c r="I1890" s="51"/>
      <c r="K1890" s="51"/>
      <c r="L1890" s="43"/>
    </row>
    <row r="1891" spans="2:12" s="32" customFormat="1" x14ac:dyDescent="0.55000000000000004">
      <c r="B1891" s="27"/>
      <c r="D1891" s="33"/>
      <c r="E1891" s="68"/>
      <c r="G1891" s="51"/>
      <c r="H1891" s="176"/>
      <c r="I1891" s="51"/>
      <c r="K1891" s="51"/>
      <c r="L1891" s="43"/>
    </row>
    <row r="1892" spans="2:12" s="32" customFormat="1" x14ac:dyDescent="0.55000000000000004">
      <c r="B1892" s="27"/>
      <c r="D1892" s="33"/>
      <c r="E1892" s="68"/>
      <c r="G1892" s="51"/>
      <c r="H1892" s="176"/>
      <c r="I1892" s="51"/>
      <c r="K1892" s="51"/>
      <c r="L1892" s="43"/>
    </row>
    <row r="1893" spans="2:12" s="32" customFormat="1" x14ac:dyDescent="0.55000000000000004">
      <c r="B1893" s="27"/>
      <c r="D1893" s="33"/>
      <c r="E1893" s="68"/>
      <c r="G1893" s="51"/>
      <c r="H1893" s="176"/>
      <c r="I1893" s="51"/>
      <c r="K1893" s="51"/>
      <c r="L1893" s="43"/>
    </row>
    <row r="1894" spans="2:12" s="32" customFormat="1" x14ac:dyDescent="0.55000000000000004">
      <c r="B1894" s="27"/>
      <c r="D1894" s="33"/>
      <c r="E1894" s="68"/>
      <c r="G1894" s="51"/>
      <c r="H1894" s="176"/>
      <c r="I1894" s="51"/>
      <c r="K1894" s="51"/>
      <c r="L1894" s="43"/>
    </row>
    <row r="1895" spans="2:12" s="32" customFormat="1" x14ac:dyDescent="0.55000000000000004">
      <c r="B1895" s="27"/>
      <c r="D1895" s="33"/>
      <c r="E1895" s="68"/>
      <c r="G1895" s="51"/>
      <c r="H1895" s="176"/>
      <c r="I1895" s="51"/>
      <c r="K1895" s="51"/>
      <c r="L1895" s="43"/>
    </row>
    <row r="1896" spans="2:12" s="32" customFormat="1" x14ac:dyDescent="0.55000000000000004">
      <c r="B1896" s="27"/>
      <c r="D1896" s="33"/>
      <c r="E1896" s="68"/>
      <c r="G1896" s="51"/>
      <c r="H1896" s="176"/>
      <c r="I1896" s="51"/>
      <c r="K1896" s="51"/>
      <c r="L1896" s="43"/>
    </row>
    <row r="1897" spans="2:12" s="32" customFormat="1" x14ac:dyDescent="0.55000000000000004">
      <c r="B1897" s="27"/>
      <c r="D1897" s="33"/>
      <c r="E1897" s="68"/>
      <c r="G1897" s="51"/>
      <c r="H1897" s="176"/>
      <c r="I1897" s="51"/>
      <c r="K1897" s="51"/>
      <c r="L1897" s="43"/>
    </row>
    <row r="1898" spans="2:12" s="32" customFormat="1" x14ac:dyDescent="0.55000000000000004">
      <c r="B1898" s="27"/>
      <c r="D1898" s="33"/>
      <c r="E1898" s="68"/>
      <c r="G1898" s="51"/>
      <c r="H1898" s="176"/>
      <c r="I1898" s="51"/>
      <c r="K1898" s="51"/>
      <c r="L1898" s="43"/>
    </row>
    <row r="1899" spans="2:12" s="32" customFormat="1" x14ac:dyDescent="0.55000000000000004">
      <c r="B1899" s="27"/>
      <c r="D1899" s="33"/>
      <c r="E1899" s="68"/>
      <c r="G1899" s="51"/>
      <c r="H1899" s="176"/>
      <c r="I1899" s="51"/>
      <c r="K1899" s="51"/>
      <c r="L1899" s="43"/>
    </row>
    <row r="1900" spans="2:12" s="32" customFormat="1" x14ac:dyDescent="0.55000000000000004">
      <c r="B1900" s="27"/>
      <c r="D1900" s="33"/>
      <c r="E1900" s="68"/>
      <c r="G1900" s="51"/>
      <c r="H1900" s="176"/>
      <c r="I1900" s="51"/>
      <c r="K1900" s="51"/>
      <c r="L1900" s="43"/>
    </row>
    <row r="1901" spans="2:12" s="32" customFormat="1" x14ac:dyDescent="0.55000000000000004">
      <c r="B1901" s="27"/>
      <c r="D1901" s="33"/>
      <c r="E1901" s="68"/>
      <c r="G1901" s="51"/>
      <c r="H1901" s="176"/>
      <c r="I1901" s="51"/>
      <c r="K1901" s="51"/>
      <c r="L1901" s="43"/>
    </row>
    <row r="1902" spans="2:12" s="32" customFormat="1" x14ac:dyDescent="0.55000000000000004">
      <c r="B1902" s="27"/>
      <c r="D1902" s="33"/>
      <c r="E1902" s="68"/>
      <c r="G1902" s="51"/>
      <c r="H1902" s="176"/>
      <c r="I1902" s="51"/>
      <c r="K1902" s="51"/>
      <c r="L1902" s="43"/>
    </row>
    <row r="1903" spans="2:12" s="32" customFormat="1" x14ac:dyDescent="0.55000000000000004">
      <c r="B1903" s="27"/>
      <c r="D1903" s="33"/>
      <c r="E1903" s="68"/>
      <c r="G1903" s="51"/>
      <c r="H1903" s="176"/>
      <c r="I1903" s="51"/>
      <c r="K1903" s="51"/>
      <c r="L1903" s="43"/>
    </row>
    <row r="1904" spans="2:12" s="32" customFormat="1" x14ac:dyDescent="0.55000000000000004">
      <c r="B1904" s="27"/>
      <c r="D1904" s="33"/>
      <c r="E1904" s="68"/>
      <c r="G1904" s="51"/>
      <c r="H1904" s="176"/>
      <c r="I1904" s="51"/>
      <c r="K1904" s="51"/>
      <c r="L1904" s="43"/>
    </row>
    <row r="1905" spans="2:12" s="32" customFormat="1" x14ac:dyDescent="0.55000000000000004">
      <c r="B1905" s="27"/>
      <c r="D1905" s="33"/>
      <c r="E1905" s="68"/>
      <c r="G1905" s="51"/>
      <c r="H1905" s="176"/>
      <c r="I1905" s="51"/>
      <c r="K1905" s="51"/>
      <c r="L1905" s="43"/>
    </row>
    <row r="1906" spans="2:12" s="32" customFormat="1" x14ac:dyDescent="0.55000000000000004">
      <c r="B1906" s="27"/>
      <c r="D1906" s="33"/>
      <c r="E1906" s="68"/>
      <c r="G1906" s="51"/>
      <c r="H1906" s="176"/>
      <c r="I1906" s="51"/>
      <c r="K1906" s="51"/>
      <c r="L1906" s="43"/>
    </row>
    <row r="1907" spans="2:12" s="32" customFormat="1" x14ac:dyDescent="0.55000000000000004">
      <c r="B1907" s="27"/>
      <c r="D1907" s="33"/>
      <c r="E1907" s="68"/>
      <c r="G1907" s="51"/>
      <c r="H1907" s="176"/>
      <c r="I1907" s="51"/>
      <c r="K1907" s="51"/>
      <c r="L1907" s="43"/>
    </row>
    <row r="1908" spans="2:12" s="32" customFormat="1" x14ac:dyDescent="0.55000000000000004">
      <c r="B1908" s="27"/>
      <c r="D1908" s="33"/>
      <c r="E1908" s="68"/>
      <c r="G1908" s="51"/>
      <c r="H1908" s="176"/>
      <c r="I1908" s="51"/>
      <c r="K1908" s="51"/>
      <c r="L1908" s="43"/>
    </row>
    <row r="1909" spans="2:12" s="32" customFormat="1" x14ac:dyDescent="0.55000000000000004">
      <c r="B1909" s="27"/>
      <c r="D1909" s="33"/>
      <c r="E1909" s="68"/>
      <c r="G1909" s="51"/>
      <c r="H1909" s="176"/>
      <c r="I1909" s="51"/>
      <c r="K1909" s="51"/>
      <c r="L1909" s="43"/>
    </row>
    <row r="1910" spans="2:12" s="32" customFormat="1" x14ac:dyDescent="0.55000000000000004">
      <c r="B1910" s="27"/>
      <c r="D1910" s="33"/>
      <c r="E1910" s="68"/>
      <c r="G1910" s="51"/>
      <c r="H1910" s="176"/>
      <c r="I1910" s="51"/>
      <c r="K1910" s="51"/>
      <c r="L1910" s="43"/>
    </row>
    <row r="1911" spans="2:12" s="32" customFormat="1" x14ac:dyDescent="0.55000000000000004">
      <c r="B1911" s="27"/>
      <c r="D1911" s="33"/>
      <c r="E1911" s="68"/>
      <c r="G1911" s="51"/>
      <c r="H1911" s="176"/>
      <c r="I1911" s="51"/>
      <c r="K1911" s="51"/>
      <c r="L1911" s="43"/>
    </row>
    <row r="1912" spans="2:12" s="32" customFormat="1" x14ac:dyDescent="0.55000000000000004">
      <c r="B1912" s="27"/>
      <c r="D1912" s="33"/>
      <c r="E1912" s="68"/>
      <c r="G1912" s="51"/>
      <c r="H1912" s="176"/>
      <c r="I1912" s="51"/>
      <c r="K1912" s="51"/>
      <c r="L1912" s="43"/>
    </row>
    <row r="1913" spans="2:12" s="32" customFormat="1" x14ac:dyDescent="0.55000000000000004">
      <c r="B1913" s="27"/>
      <c r="D1913" s="33"/>
      <c r="E1913" s="68"/>
      <c r="G1913" s="51"/>
      <c r="H1913" s="176"/>
      <c r="I1913" s="51"/>
      <c r="K1913" s="51"/>
      <c r="L1913" s="43"/>
    </row>
    <row r="1914" spans="2:12" s="32" customFormat="1" x14ac:dyDescent="0.55000000000000004">
      <c r="B1914" s="27"/>
      <c r="D1914" s="33"/>
      <c r="E1914" s="68"/>
      <c r="G1914" s="51"/>
      <c r="H1914" s="176"/>
      <c r="I1914" s="51"/>
      <c r="K1914" s="51"/>
      <c r="L1914" s="43"/>
    </row>
    <row r="1915" spans="2:12" s="32" customFormat="1" x14ac:dyDescent="0.55000000000000004">
      <c r="B1915" s="27"/>
      <c r="D1915" s="33"/>
      <c r="E1915" s="68"/>
      <c r="G1915" s="51"/>
      <c r="H1915" s="176"/>
      <c r="I1915" s="51"/>
      <c r="K1915" s="51"/>
      <c r="L1915" s="43"/>
    </row>
    <row r="1916" spans="2:12" s="32" customFormat="1" x14ac:dyDescent="0.55000000000000004">
      <c r="B1916" s="27"/>
      <c r="D1916" s="33"/>
      <c r="E1916" s="68"/>
      <c r="G1916" s="51"/>
      <c r="H1916" s="176"/>
      <c r="I1916" s="51"/>
      <c r="K1916" s="51"/>
      <c r="L1916" s="43"/>
    </row>
    <row r="1917" spans="2:12" s="32" customFormat="1" x14ac:dyDescent="0.55000000000000004">
      <c r="B1917" s="27"/>
      <c r="D1917" s="33"/>
      <c r="E1917" s="68"/>
      <c r="G1917" s="51"/>
      <c r="H1917" s="176"/>
      <c r="I1917" s="51"/>
      <c r="K1917" s="51"/>
      <c r="L1917" s="43"/>
    </row>
    <row r="1918" spans="2:12" s="32" customFormat="1" x14ac:dyDescent="0.55000000000000004">
      <c r="B1918" s="27"/>
      <c r="D1918" s="33"/>
      <c r="E1918" s="68"/>
      <c r="G1918" s="51"/>
      <c r="H1918" s="176"/>
      <c r="I1918" s="51"/>
      <c r="K1918" s="51"/>
      <c r="L1918" s="43"/>
    </row>
    <row r="1919" spans="2:12" s="32" customFormat="1" x14ac:dyDescent="0.55000000000000004">
      <c r="B1919" s="27"/>
      <c r="D1919" s="33"/>
      <c r="E1919" s="68"/>
      <c r="G1919" s="51"/>
      <c r="H1919" s="176"/>
      <c r="I1919" s="51"/>
      <c r="K1919" s="51"/>
      <c r="L1919" s="43"/>
    </row>
    <row r="1920" spans="2:12" s="32" customFormat="1" x14ac:dyDescent="0.55000000000000004">
      <c r="B1920" s="27"/>
      <c r="D1920" s="33"/>
      <c r="E1920" s="68"/>
      <c r="G1920" s="51"/>
      <c r="H1920" s="176"/>
      <c r="I1920" s="51"/>
      <c r="K1920" s="51"/>
      <c r="L1920" s="43"/>
    </row>
    <row r="1921" spans="2:12" s="32" customFormat="1" x14ac:dyDescent="0.55000000000000004">
      <c r="B1921" s="27"/>
      <c r="D1921" s="33"/>
      <c r="E1921" s="68"/>
      <c r="G1921" s="51"/>
      <c r="H1921" s="176"/>
      <c r="I1921" s="51"/>
      <c r="K1921" s="51"/>
      <c r="L1921" s="43"/>
    </row>
    <row r="1922" spans="2:12" s="32" customFormat="1" x14ac:dyDescent="0.55000000000000004">
      <c r="B1922" s="27"/>
      <c r="D1922" s="33"/>
      <c r="E1922" s="68"/>
      <c r="G1922" s="51"/>
      <c r="H1922" s="176"/>
      <c r="I1922" s="51"/>
      <c r="K1922" s="51"/>
      <c r="L1922" s="43"/>
    </row>
    <row r="1923" spans="2:12" s="32" customFormat="1" x14ac:dyDescent="0.55000000000000004">
      <c r="B1923" s="27"/>
      <c r="D1923" s="33"/>
      <c r="E1923" s="68"/>
      <c r="G1923" s="51"/>
      <c r="H1923" s="176"/>
      <c r="I1923" s="51"/>
      <c r="K1923" s="51"/>
      <c r="L1923" s="43"/>
    </row>
    <row r="1924" spans="2:12" s="32" customFormat="1" x14ac:dyDescent="0.55000000000000004">
      <c r="B1924" s="27"/>
      <c r="D1924" s="33"/>
      <c r="E1924" s="68"/>
      <c r="G1924" s="51"/>
      <c r="H1924" s="176"/>
      <c r="I1924" s="51"/>
      <c r="K1924" s="51"/>
      <c r="L1924" s="43"/>
    </row>
    <row r="1925" spans="2:12" s="32" customFormat="1" x14ac:dyDescent="0.55000000000000004">
      <c r="B1925" s="27"/>
      <c r="D1925" s="33"/>
      <c r="E1925" s="68"/>
      <c r="G1925" s="51"/>
      <c r="H1925" s="176"/>
      <c r="I1925" s="51"/>
      <c r="K1925" s="51"/>
      <c r="L1925" s="43"/>
    </row>
    <row r="1926" spans="2:12" s="32" customFormat="1" x14ac:dyDescent="0.55000000000000004">
      <c r="B1926" s="27"/>
      <c r="D1926" s="33"/>
      <c r="E1926" s="68"/>
      <c r="G1926" s="51"/>
      <c r="H1926" s="176"/>
      <c r="I1926" s="51"/>
      <c r="K1926" s="51"/>
      <c r="L1926" s="43"/>
    </row>
    <row r="1927" spans="2:12" s="32" customFormat="1" x14ac:dyDescent="0.55000000000000004">
      <c r="B1927" s="27"/>
      <c r="D1927" s="33"/>
      <c r="E1927" s="68"/>
      <c r="G1927" s="51"/>
      <c r="H1927" s="176"/>
      <c r="I1927" s="51"/>
      <c r="K1927" s="51"/>
      <c r="L1927" s="43"/>
    </row>
    <row r="1928" spans="2:12" s="32" customFormat="1" x14ac:dyDescent="0.55000000000000004">
      <c r="B1928" s="27"/>
      <c r="D1928" s="33"/>
      <c r="E1928" s="68"/>
      <c r="G1928" s="51"/>
      <c r="H1928" s="176"/>
      <c r="I1928" s="51"/>
      <c r="K1928" s="51"/>
      <c r="L1928" s="43"/>
    </row>
    <row r="1929" spans="2:12" s="32" customFormat="1" x14ac:dyDescent="0.55000000000000004">
      <c r="B1929" s="27"/>
      <c r="D1929" s="33"/>
      <c r="E1929" s="68"/>
      <c r="G1929" s="51"/>
      <c r="H1929" s="176"/>
      <c r="I1929" s="51"/>
      <c r="K1929" s="51"/>
      <c r="L1929" s="43"/>
    </row>
    <row r="1930" spans="2:12" s="32" customFormat="1" x14ac:dyDescent="0.55000000000000004">
      <c r="B1930" s="27"/>
      <c r="D1930" s="33"/>
      <c r="E1930" s="68"/>
      <c r="G1930" s="51"/>
      <c r="H1930" s="176"/>
      <c r="I1930" s="51"/>
      <c r="K1930" s="51"/>
      <c r="L1930" s="43"/>
    </row>
    <row r="1931" spans="2:12" s="32" customFormat="1" x14ac:dyDescent="0.55000000000000004">
      <c r="B1931" s="27"/>
      <c r="D1931" s="33"/>
      <c r="E1931" s="68"/>
      <c r="G1931" s="51"/>
      <c r="H1931" s="176"/>
      <c r="I1931" s="51"/>
      <c r="K1931" s="51"/>
      <c r="L1931" s="43"/>
    </row>
    <row r="1932" spans="2:12" s="32" customFormat="1" x14ac:dyDescent="0.55000000000000004">
      <c r="B1932" s="27"/>
      <c r="D1932" s="33"/>
      <c r="E1932" s="68"/>
      <c r="G1932" s="51"/>
      <c r="H1932" s="176"/>
      <c r="I1932" s="51"/>
      <c r="K1932" s="51"/>
      <c r="L1932" s="43"/>
    </row>
    <row r="1933" spans="2:12" s="32" customFormat="1" x14ac:dyDescent="0.55000000000000004">
      <c r="B1933" s="27"/>
      <c r="D1933" s="33"/>
      <c r="E1933" s="68"/>
      <c r="G1933" s="51"/>
      <c r="H1933" s="176"/>
      <c r="I1933" s="51"/>
      <c r="K1933" s="51"/>
      <c r="L1933" s="43"/>
    </row>
    <row r="1934" spans="2:12" s="32" customFormat="1" x14ac:dyDescent="0.55000000000000004">
      <c r="B1934" s="27"/>
      <c r="D1934" s="33"/>
      <c r="E1934" s="68"/>
      <c r="G1934" s="51"/>
      <c r="H1934" s="176"/>
      <c r="I1934" s="51"/>
      <c r="K1934" s="51"/>
      <c r="L1934" s="43"/>
    </row>
    <row r="1935" spans="2:12" s="32" customFormat="1" x14ac:dyDescent="0.55000000000000004">
      <c r="B1935" s="27"/>
      <c r="D1935" s="33"/>
      <c r="E1935" s="68"/>
      <c r="G1935" s="51"/>
      <c r="H1935" s="176"/>
      <c r="I1935" s="51"/>
      <c r="K1935" s="51"/>
      <c r="L1935" s="43"/>
    </row>
    <row r="1936" spans="2:12" s="32" customFormat="1" x14ac:dyDescent="0.55000000000000004">
      <c r="B1936" s="27"/>
      <c r="D1936" s="33"/>
      <c r="E1936" s="68"/>
      <c r="G1936" s="51"/>
      <c r="H1936" s="176"/>
      <c r="I1936" s="51"/>
      <c r="K1936" s="51"/>
      <c r="L1936" s="43"/>
    </row>
    <row r="1937" spans="2:12" s="32" customFormat="1" x14ac:dyDescent="0.55000000000000004">
      <c r="B1937" s="27"/>
      <c r="D1937" s="33"/>
      <c r="E1937" s="68"/>
      <c r="G1937" s="51"/>
      <c r="H1937" s="176"/>
      <c r="I1937" s="51"/>
      <c r="K1937" s="51"/>
      <c r="L1937" s="43"/>
    </row>
    <row r="1938" spans="2:12" s="32" customFormat="1" x14ac:dyDescent="0.55000000000000004">
      <c r="B1938" s="27"/>
      <c r="D1938" s="33"/>
      <c r="E1938" s="68"/>
      <c r="G1938" s="51"/>
      <c r="H1938" s="176"/>
      <c r="I1938" s="51"/>
      <c r="K1938" s="51"/>
      <c r="L1938" s="43"/>
    </row>
    <row r="1939" spans="2:12" s="32" customFormat="1" x14ac:dyDescent="0.55000000000000004">
      <c r="B1939" s="27"/>
      <c r="D1939" s="33"/>
      <c r="E1939" s="68"/>
      <c r="G1939" s="51"/>
      <c r="H1939" s="176"/>
      <c r="I1939" s="51"/>
      <c r="K1939" s="51"/>
      <c r="L1939" s="43"/>
    </row>
    <row r="1940" spans="2:12" s="32" customFormat="1" x14ac:dyDescent="0.55000000000000004">
      <c r="B1940" s="27"/>
      <c r="D1940" s="33"/>
      <c r="E1940" s="68"/>
      <c r="G1940" s="51"/>
      <c r="H1940" s="176"/>
      <c r="I1940" s="51"/>
      <c r="K1940" s="51"/>
      <c r="L1940" s="43"/>
    </row>
    <row r="1941" spans="2:12" s="32" customFormat="1" x14ac:dyDescent="0.55000000000000004">
      <c r="B1941" s="27"/>
      <c r="D1941" s="33"/>
      <c r="E1941" s="68"/>
      <c r="G1941" s="51"/>
      <c r="H1941" s="176"/>
      <c r="I1941" s="51"/>
      <c r="K1941" s="51"/>
      <c r="L1941" s="43"/>
    </row>
    <row r="1942" spans="2:12" s="32" customFormat="1" x14ac:dyDescent="0.55000000000000004">
      <c r="B1942" s="27"/>
      <c r="D1942" s="33"/>
      <c r="E1942" s="68"/>
      <c r="G1942" s="51"/>
      <c r="H1942" s="176"/>
      <c r="I1942" s="51"/>
      <c r="K1942" s="51"/>
      <c r="L1942" s="43"/>
    </row>
    <row r="1943" spans="2:12" s="32" customFormat="1" x14ac:dyDescent="0.55000000000000004">
      <c r="B1943" s="27"/>
      <c r="D1943" s="33"/>
      <c r="E1943" s="68"/>
      <c r="G1943" s="51"/>
      <c r="H1943" s="176"/>
      <c r="I1943" s="51"/>
      <c r="K1943" s="51"/>
      <c r="L1943" s="43"/>
    </row>
    <row r="1944" spans="2:12" s="32" customFormat="1" x14ac:dyDescent="0.55000000000000004">
      <c r="B1944" s="27"/>
      <c r="D1944" s="33"/>
      <c r="E1944" s="68"/>
      <c r="G1944" s="51"/>
      <c r="H1944" s="176"/>
      <c r="I1944" s="51"/>
      <c r="K1944" s="51"/>
      <c r="L1944" s="43"/>
    </row>
    <row r="1945" spans="2:12" s="32" customFormat="1" x14ac:dyDescent="0.55000000000000004">
      <c r="B1945" s="27"/>
      <c r="D1945" s="33"/>
      <c r="E1945" s="68"/>
      <c r="G1945" s="51"/>
      <c r="H1945" s="176"/>
      <c r="I1945" s="51"/>
      <c r="K1945" s="51"/>
      <c r="L1945" s="43"/>
    </row>
    <row r="1946" spans="2:12" s="32" customFormat="1" x14ac:dyDescent="0.55000000000000004">
      <c r="B1946" s="27"/>
      <c r="D1946" s="33"/>
      <c r="E1946" s="68"/>
      <c r="G1946" s="51"/>
      <c r="H1946" s="176"/>
      <c r="I1946" s="51"/>
      <c r="K1946" s="51"/>
      <c r="L1946" s="43"/>
    </row>
    <row r="1947" spans="2:12" s="32" customFormat="1" x14ac:dyDescent="0.55000000000000004">
      <c r="B1947" s="27"/>
      <c r="D1947" s="33"/>
      <c r="E1947" s="68"/>
      <c r="G1947" s="51"/>
      <c r="H1947" s="176"/>
      <c r="I1947" s="51"/>
      <c r="K1947" s="51"/>
      <c r="L1947" s="43"/>
    </row>
    <row r="1948" spans="2:12" s="32" customFormat="1" x14ac:dyDescent="0.55000000000000004">
      <c r="B1948" s="27"/>
      <c r="D1948" s="33"/>
      <c r="E1948" s="68"/>
      <c r="G1948" s="51"/>
      <c r="H1948" s="176"/>
      <c r="I1948" s="51"/>
      <c r="K1948" s="51"/>
      <c r="L1948" s="43"/>
    </row>
    <row r="1949" spans="2:12" s="32" customFormat="1" x14ac:dyDescent="0.55000000000000004">
      <c r="B1949" s="27"/>
      <c r="D1949" s="33"/>
      <c r="E1949" s="68"/>
      <c r="G1949" s="51"/>
      <c r="H1949" s="176"/>
      <c r="I1949" s="51"/>
      <c r="K1949" s="51"/>
      <c r="L1949" s="43"/>
    </row>
    <row r="1950" spans="2:12" s="32" customFormat="1" x14ac:dyDescent="0.55000000000000004">
      <c r="B1950" s="27"/>
      <c r="D1950" s="33"/>
      <c r="E1950" s="68"/>
      <c r="G1950" s="51"/>
      <c r="H1950" s="176"/>
      <c r="I1950" s="51"/>
      <c r="K1950" s="51"/>
      <c r="L1950" s="43"/>
    </row>
    <row r="1951" spans="2:12" s="32" customFormat="1" x14ac:dyDescent="0.55000000000000004">
      <c r="B1951" s="27"/>
      <c r="D1951" s="33"/>
      <c r="E1951" s="68"/>
      <c r="G1951" s="51"/>
      <c r="H1951" s="176"/>
      <c r="I1951" s="51"/>
      <c r="K1951" s="51"/>
      <c r="L1951" s="43"/>
    </row>
    <row r="1952" spans="2:12" s="32" customFormat="1" x14ac:dyDescent="0.55000000000000004">
      <c r="B1952" s="27"/>
      <c r="D1952" s="33"/>
      <c r="E1952" s="68"/>
      <c r="G1952" s="51"/>
      <c r="H1952" s="176"/>
      <c r="I1952" s="51"/>
      <c r="K1952" s="51"/>
      <c r="L1952" s="43"/>
    </row>
    <row r="1953" spans="2:12" s="32" customFormat="1" x14ac:dyDescent="0.55000000000000004">
      <c r="B1953" s="27"/>
      <c r="D1953" s="33"/>
      <c r="E1953" s="68"/>
      <c r="G1953" s="51"/>
      <c r="H1953" s="176"/>
      <c r="I1953" s="51"/>
      <c r="K1953" s="51"/>
      <c r="L1953" s="43"/>
    </row>
    <row r="1954" spans="2:12" s="32" customFormat="1" x14ac:dyDescent="0.55000000000000004">
      <c r="B1954" s="27"/>
      <c r="D1954" s="33"/>
      <c r="E1954" s="68"/>
      <c r="G1954" s="51"/>
      <c r="H1954" s="176"/>
      <c r="I1954" s="51"/>
      <c r="K1954" s="51"/>
      <c r="L1954" s="43"/>
    </row>
    <row r="1955" spans="2:12" s="32" customFormat="1" x14ac:dyDescent="0.55000000000000004">
      <c r="B1955" s="27"/>
      <c r="D1955" s="33"/>
      <c r="E1955" s="68"/>
      <c r="G1955" s="51"/>
      <c r="H1955" s="176"/>
      <c r="I1955" s="51"/>
      <c r="K1955" s="51"/>
      <c r="L1955" s="43"/>
    </row>
    <row r="1956" spans="2:12" s="32" customFormat="1" x14ac:dyDescent="0.55000000000000004">
      <c r="B1956" s="27"/>
      <c r="D1956" s="33"/>
      <c r="E1956" s="68"/>
      <c r="G1956" s="51"/>
      <c r="H1956" s="176"/>
      <c r="I1956" s="51"/>
      <c r="K1956" s="51"/>
      <c r="L1956" s="43"/>
    </row>
    <row r="1957" spans="2:12" s="32" customFormat="1" x14ac:dyDescent="0.55000000000000004">
      <c r="B1957" s="27"/>
      <c r="D1957" s="33"/>
      <c r="E1957" s="68"/>
      <c r="G1957" s="51"/>
      <c r="H1957" s="176"/>
      <c r="I1957" s="51"/>
      <c r="K1957" s="51"/>
      <c r="L1957" s="43"/>
    </row>
    <row r="1958" spans="2:12" s="32" customFormat="1" x14ac:dyDescent="0.55000000000000004">
      <c r="B1958" s="27"/>
      <c r="D1958" s="33"/>
      <c r="E1958" s="68"/>
      <c r="G1958" s="51"/>
      <c r="H1958" s="176"/>
      <c r="I1958" s="51"/>
      <c r="K1958" s="51"/>
      <c r="L1958" s="43"/>
    </row>
    <row r="1959" spans="2:12" s="32" customFormat="1" x14ac:dyDescent="0.55000000000000004">
      <c r="B1959" s="27"/>
      <c r="D1959" s="33"/>
      <c r="E1959" s="68"/>
      <c r="G1959" s="51"/>
      <c r="H1959" s="176"/>
      <c r="I1959" s="51"/>
      <c r="K1959" s="51"/>
      <c r="L1959" s="43"/>
    </row>
    <row r="1960" spans="2:12" s="32" customFormat="1" x14ac:dyDescent="0.55000000000000004">
      <c r="B1960" s="27"/>
      <c r="D1960" s="33"/>
      <c r="E1960" s="68"/>
      <c r="G1960" s="51"/>
      <c r="H1960" s="176"/>
      <c r="I1960" s="51"/>
      <c r="K1960" s="51"/>
      <c r="L1960" s="43"/>
    </row>
    <row r="1961" spans="2:12" s="32" customFormat="1" x14ac:dyDescent="0.55000000000000004">
      <c r="B1961" s="27"/>
      <c r="D1961" s="33"/>
      <c r="E1961" s="68"/>
      <c r="G1961" s="51"/>
      <c r="H1961" s="176"/>
      <c r="I1961" s="51"/>
      <c r="K1961" s="51"/>
      <c r="L1961" s="43"/>
    </row>
    <row r="1962" spans="2:12" s="32" customFormat="1" x14ac:dyDescent="0.55000000000000004">
      <c r="B1962" s="27"/>
      <c r="D1962" s="33"/>
      <c r="E1962" s="68"/>
      <c r="G1962" s="51"/>
      <c r="H1962" s="176"/>
      <c r="I1962" s="51"/>
      <c r="K1962" s="51"/>
      <c r="L1962" s="43"/>
    </row>
    <row r="1963" spans="2:12" s="32" customFormat="1" x14ac:dyDescent="0.55000000000000004">
      <c r="B1963" s="27"/>
      <c r="D1963" s="33"/>
      <c r="E1963" s="68"/>
      <c r="G1963" s="51"/>
      <c r="H1963" s="176"/>
      <c r="I1963" s="51"/>
      <c r="K1963" s="51"/>
      <c r="L1963" s="43"/>
    </row>
    <row r="1964" spans="2:12" s="32" customFormat="1" x14ac:dyDescent="0.55000000000000004">
      <c r="B1964" s="27"/>
      <c r="D1964" s="33"/>
      <c r="E1964" s="68"/>
      <c r="G1964" s="51"/>
      <c r="H1964" s="176"/>
      <c r="I1964" s="51"/>
      <c r="K1964" s="51"/>
      <c r="L1964" s="43"/>
    </row>
    <row r="1965" spans="2:12" s="32" customFormat="1" x14ac:dyDescent="0.55000000000000004">
      <c r="B1965" s="27"/>
      <c r="D1965" s="33"/>
      <c r="E1965" s="68"/>
      <c r="G1965" s="51"/>
      <c r="H1965" s="176"/>
      <c r="I1965" s="51"/>
      <c r="K1965" s="51"/>
      <c r="L1965" s="43"/>
    </row>
    <row r="1966" spans="2:12" s="32" customFormat="1" x14ac:dyDescent="0.55000000000000004">
      <c r="B1966" s="27"/>
      <c r="D1966" s="33"/>
      <c r="E1966" s="68"/>
      <c r="G1966" s="51"/>
      <c r="H1966" s="176"/>
      <c r="I1966" s="51"/>
      <c r="K1966" s="51"/>
      <c r="L1966" s="43"/>
    </row>
    <row r="1967" spans="2:12" s="32" customFormat="1" x14ac:dyDescent="0.55000000000000004">
      <c r="B1967" s="27"/>
      <c r="D1967" s="33"/>
      <c r="E1967" s="68"/>
      <c r="G1967" s="51"/>
      <c r="H1967" s="176"/>
      <c r="I1967" s="51"/>
      <c r="K1967" s="51"/>
      <c r="L1967" s="43"/>
    </row>
    <row r="1968" spans="2:12" s="32" customFormat="1" x14ac:dyDescent="0.55000000000000004">
      <c r="B1968" s="27"/>
      <c r="D1968" s="33"/>
      <c r="E1968" s="68"/>
      <c r="G1968" s="51"/>
      <c r="H1968" s="176"/>
      <c r="I1968" s="51"/>
      <c r="K1968" s="51"/>
      <c r="L1968" s="43"/>
    </row>
    <row r="1969" spans="2:12" s="32" customFormat="1" x14ac:dyDescent="0.55000000000000004">
      <c r="B1969" s="27"/>
      <c r="D1969" s="33"/>
      <c r="E1969" s="68"/>
      <c r="G1969" s="51"/>
      <c r="H1969" s="176"/>
      <c r="I1969" s="51"/>
      <c r="K1969" s="51"/>
      <c r="L1969" s="43"/>
    </row>
    <row r="1970" spans="2:12" s="32" customFormat="1" x14ac:dyDescent="0.55000000000000004">
      <c r="B1970" s="27"/>
      <c r="D1970" s="33"/>
      <c r="E1970" s="68"/>
      <c r="G1970" s="51"/>
      <c r="H1970" s="176"/>
      <c r="I1970" s="51"/>
      <c r="K1970" s="51"/>
      <c r="L1970" s="43"/>
    </row>
    <row r="1971" spans="2:12" s="32" customFormat="1" x14ac:dyDescent="0.55000000000000004">
      <c r="B1971" s="27"/>
      <c r="D1971" s="33"/>
      <c r="E1971" s="68"/>
      <c r="G1971" s="51"/>
      <c r="H1971" s="176"/>
      <c r="I1971" s="51"/>
      <c r="K1971" s="51"/>
      <c r="L1971" s="43"/>
    </row>
    <row r="1972" spans="2:12" s="32" customFormat="1" x14ac:dyDescent="0.55000000000000004">
      <c r="B1972" s="27"/>
      <c r="D1972" s="33"/>
      <c r="E1972" s="68"/>
      <c r="G1972" s="51"/>
      <c r="H1972" s="176"/>
      <c r="I1972" s="51"/>
      <c r="K1972" s="51"/>
      <c r="L1972" s="43"/>
    </row>
    <row r="1973" spans="2:12" s="32" customFormat="1" x14ac:dyDescent="0.55000000000000004">
      <c r="B1973" s="27"/>
      <c r="D1973" s="33"/>
      <c r="E1973" s="68"/>
      <c r="G1973" s="51"/>
      <c r="H1973" s="176"/>
      <c r="I1973" s="51"/>
      <c r="K1973" s="51"/>
      <c r="L1973" s="43"/>
    </row>
    <row r="1974" spans="2:12" s="32" customFormat="1" x14ac:dyDescent="0.55000000000000004">
      <c r="B1974" s="27"/>
      <c r="D1974" s="33"/>
      <c r="E1974" s="68"/>
      <c r="G1974" s="51"/>
      <c r="H1974" s="176"/>
      <c r="I1974" s="51"/>
      <c r="K1974" s="51"/>
      <c r="L1974" s="43"/>
    </row>
    <row r="1975" spans="2:12" s="32" customFormat="1" x14ac:dyDescent="0.55000000000000004">
      <c r="B1975" s="27"/>
      <c r="D1975" s="33"/>
      <c r="E1975" s="68"/>
      <c r="G1975" s="51"/>
      <c r="H1975" s="176"/>
      <c r="I1975" s="51"/>
      <c r="K1975" s="51"/>
      <c r="L1975" s="43"/>
    </row>
    <row r="1976" spans="2:12" s="32" customFormat="1" x14ac:dyDescent="0.55000000000000004">
      <c r="B1976" s="27"/>
      <c r="D1976" s="33"/>
      <c r="E1976" s="68"/>
      <c r="G1976" s="51"/>
      <c r="H1976" s="176"/>
      <c r="I1976" s="51"/>
      <c r="K1976" s="51"/>
      <c r="L1976" s="43"/>
    </row>
    <row r="1977" spans="2:12" s="32" customFormat="1" x14ac:dyDescent="0.55000000000000004">
      <c r="B1977" s="27"/>
      <c r="D1977" s="33"/>
      <c r="E1977" s="68"/>
      <c r="G1977" s="51"/>
      <c r="H1977" s="176"/>
      <c r="I1977" s="51"/>
      <c r="K1977" s="51"/>
      <c r="L1977" s="43"/>
    </row>
    <row r="1978" spans="2:12" s="32" customFormat="1" x14ac:dyDescent="0.55000000000000004">
      <c r="B1978" s="27"/>
      <c r="D1978" s="33"/>
      <c r="E1978" s="68"/>
      <c r="G1978" s="51"/>
      <c r="H1978" s="176"/>
      <c r="I1978" s="51"/>
      <c r="K1978" s="51"/>
      <c r="L1978" s="43"/>
    </row>
    <row r="1979" spans="2:12" s="32" customFormat="1" x14ac:dyDescent="0.55000000000000004">
      <c r="B1979" s="27"/>
      <c r="D1979" s="33"/>
      <c r="E1979" s="68"/>
      <c r="G1979" s="51"/>
      <c r="H1979" s="176"/>
      <c r="I1979" s="51"/>
      <c r="K1979" s="51"/>
      <c r="L1979" s="43"/>
    </row>
    <row r="1980" spans="2:12" s="32" customFormat="1" x14ac:dyDescent="0.55000000000000004">
      <c r="B1980" s="27"/>
      <c r="D1980" s="33"/>
      <c r="E1980" s="68"/>
      <c r="G1980" s="51"/>
      <c r="H1980" s="176"/>
      <c r="I1980" s="51"/>
      <c r="K1980" s="51"/>
      <c r="L1980" s="43"/>
    </row>
    <row r="1981" spans="2:12" s="32" customFormat="1" x14ac:dyDescent="0.55000000000000004">
      <c r="B1981" s="27"/>
      <c r="D1981" s="33"/>
      <c r="E1981" s="68"/>
      <c r="G1981" s="51"/>
      <c r="H1981" s="176"/>
      <c r="I1981" s="51"/>
      <c r="K1981" s="51"/>
      <c r="L1981" s="43"/>
    </row>
    <row r="1982" spans="2:12" s="32" customFormat="1" x14ac:dyDescent="0.55000000000000004">
      <c r="B1982" s="27"/>
      <c r="D1982" s="33"/>
      <c r="E1982" s="68"/>
      <c r="G1982" s="51"/>
      <c r="H1982" s="176"/>
      <c r="I1982" s="51"/>
      <c r="K1982" s="51"/>
      <c r="L1982" s="43"/>
    </row>
    <row r="1983" spans="2:12" s="32" customFormat="1" x14ac:dyDescent="0.55000000000000004">
      <c r="B1983" s="27"/>
      <c r="D1983" s="33"/>
      <c r="E1983" s="68"/>
      <c r="G1983" s="51"/>
      <c r="H1983" s="176"/>
      <c r="I1983" s="51"/>
      <c r="K1983" s="51"/>
      <c r="L1983" s="43"/>
    </row>
    <row r="1984" spans="2:12" s="32" customFormat="1" x14ac:dyDescent="0.55000000000000004">
      <c r="B1984" s="27"/>
      <c r="D1984" s="33"/>
      <c r="E1984" s="68"/>
      <c r="G1984" s="51"/>
      <c r="H1984" s="176"/>
      <c r="I1984" s="51"/>
      <c r="K1984" s="51"/>
      <c r="L1984" s="43"/>
    </row>
    <row r="1985" spans="2:12" s="32" customFormat="1" x14ac:dyDescent="0.55000000000000004">
      <c r="B1985" s="27"/>
      <c r="D1985" s="33"/>
      <c r="E1985" s="68"/>
      <c r="G1985" s="51"/>
      <c r="H1985" s="176"/>
      <c r="I1985" s="51"/>
      <c r="K1985" s="51"/>
      <c r="L1985" s="43"/>
    </row>
    <row r="1986" spans="2:12" s="32" customFormat="1" x14ac:dyDescent="0.55000000000000004">
      <c r="B1986" s="27"/>
      <c r="D1986" s="33"/>
      <c r="E1986" s="68"/>
      <c r="G1986" s="51"/>
      <c r="H1986" s="176"/>
      <c r="I1986" s="51"/>
      <c r="K1986" s="51"/>
      <c r="L1986" s="43"/>
    </row>
    <row r="1987" spans="2:12" s="32" customFormat="1" x14ac:dyDescent="0.55000000000000004">
      <c r="B1987" s="27"/>
      <c r="D1987" s="33"/>
      <c r="E1987" s="68"/>
      <c r="G1987" s="51"/>
      <c r="H1987" s="176"/>
      <c r="I1987" s="51"/>
      <c r="K1987" s="51"/>
      <c r="L1987" s="43"/>
    </row>
    <row r="1988" spans="2:12" s="32" customFormat="1" x14ac:dyDescent="0.55000000000000004">
      <c r="B1988" s="27"/>
      <c r="D1988" s="33"/>
      <c r="E1988" s="68"/>
      <c r="G1988" s="51"/>
      <c r="H1988" s="176"/>
      <c r="I1988" s="51"/>
      <c r="K1988" s="51"/>
      <c r="L1988" s="43"/>
    </row>
    <row r="1989" spans="2:12" s="32" customFormat="1" x14ac:dyDescent="0.55000000000000004">
      <c r="B1989" s="27"/>
      <c r="D1989" s="33"/>
      <c r="E1989" s="68"/>
      <c r="G1989" s="51"/>
      <c r="H1989" s="176"/>
      <c r="I1989" s="51"/>
      <c r="K1989" s="51"/>
      <c r="L1989" s="43"/>
    </row>
    <row r="1990" spans="2:12" s="32" customFormat="1" x14ac:dyDescent="0.55000000000000004">
      <c r="B1990" s="27"/>
      <c r="D1990" s="33"/>
      <c r="E1990" s="68"/>
      <c r="G1990" s="51"/>
      <c r="H1990" s="176"/>
      <c r="I1990" s="51"/>
      <c r="K1990" s="51"/>
      <c r="L1990" s="43"/>
    </row>
    <row r="1991" spans="2:12" s="32" customFormat="1" x14ac:dyDescent="0.55000000000000004">
      <c r="B1991" s="27"/>
      <c r="D1991" s="33"/>
      <c r="E1991" s="68"/>
      <c r="G1991" s="51"/>
      <c r="H1991" s="176"/>
      <c r="I1991" s="51"/>
      <c r="K1991" s="51"/>
      <c r="L1991" s="43"/>
    </row>
    <row r="1992" spans="2:12" s="32" customFormat="1" x14ac:dyDescent="0.55000000000000004">
      <c r="B1992" s="27"/>
      <c r="D1992" s="33"/>
      <c r="E1992" s="68"/>
      <c r="G1992" s="51"/>
      <c r="H1992" s="176"/>
      <c r="I1992" s="51"/>
      <c r="K1992" s="51"/>
      <c r="L1992" s="43"/>
    </row>
    <row r="1993" spans="2:12" s="32" customFormat="1" x14ac:dyDescent="0.55000000000000004">
      <c r="B1993" s="27"/>
      <c r="D1993" s="33"/>
      <c r="E1993" s="68"/>
      <c r="G1993" s="51"/>
      <c r="H1993" s="176"/>
      <c r="I1993" s="51"/>
      <c r="K1993" s="51"/>
      <c r="L1993" s="43"/>
    </row>
    <row r="1994" spans="2:12" s="32" customFormat="1" x14ac:dyDescent="0.55000000000000004">
      <c r="B1994" s="27"/>
      <c r="D1994" s="33"/>
      <c r="E1994" s="68"/>
      <c r="G1994" s="51"/>
      <c r="H1994" s="176"/>
      <c r="I1994" s="51"/>
      <c r="K1994" s="51"/>
      <c r="L1994" s="43"/>
    </row>
    <row r="1995" spans="2:12" s="32" customFormat="1" x14ac:dyDescent="0.55000000000000004">
      <c r="B1995" s="27"/>
      <c r="D1995" s="33"/>
      <c r="E1995" s="68"/>
      <c r="G1995" s="51"/>
      <c r="H1995" s="176"/>
      <c r="I1995" s="51"/>
      <c r="K1995" s="51"/>
      <c r="L1995" s="43"/>
    </row>
    <row r="1996" spans="2:12" s="32" customFormat="1" x14ac:dyDescent="0.55000000000000004">
      <c r="B1996" s="27"/>
      <c r="D1996" s="33"/>
      <c r="E1996" s="68"/>
      <c r="G1996" s="51"/>
      <c r="H1996" s="176"/>
      <c r="I1996" s="51"/>
      <c r="K1996" s="51"/>
      <c r="L1996" s="43"/>
    </row>
    <row r="1997" spans="2:12" s="32" customFormat="1" x14ac:dyDescent="0.55000000000000004">
      <c r="B1997" s="27"/>
      <c r="D1997" s="33"/>
      <c r="E1997" s="68"/>
      <c r="G1997" s="51"/>
      <c r="H1997" s="176"/>
      <c r="I1997" s="51"/>
      <c r="K1997" s="51"/>
      <c r="L1997" s="43"/>
    </row>
    <row r="1998" spans="2:12" s="32" customFormat="1" x14ac:dyDescent="0.55000000000000004">
      <c r="B1998" s="27"/>
      <c r="D1998" s="33"/>
      <c r="E1998" s="68"/>
      <c r="G1998" s="51"/>
      <c r="H1998" s="176"/>
      <c r="I1998" s="51"/>
      <c r="K1998" s="51"/>
      <c r="L1998" s="43"/>
    </row>
    <row r="1999" spans="2:12" s="32" customFormat="1" x14ac:dyDescent="0.55000000000000004">
      <c r="B1999" s="27"/>
      <c r="D1999" s="33"/>
      <c r="E1999" s="68"/>
      <c r="G1999" s="51"/>
      <c r="H1999" s="176"/>
      <c r="I1999" s="51"/>
      <c r="K1999" s="51"/>
      <c r="L1999" s="43"/>
    </row>
    <row r="2000" spans="2:12" s="32" customFormat="1" x14ac:dyDescent="0.55000000000000004">
      <c r="B2000" s="27"/>
      <c r="D2000" s="33"/>
      <c r="E2000" s="68"/>
      <c r="G2000" s="51"/>
      <c r="H2000" s="176"/>
      <c r="I2000" s="51"/>
      <c r="K2000" s="51"/>
      <c r="L2000" s="43"/>
    </row>
    <row r="2001" spans="2:12" s="32" customFormat="1" x14ac:dyDescent="0.55000000000000004">
      <c r="B2001" s="27"/>
      <c r="D2001" s="33"/>
      <c r="E2001" s="68"/>
      <c r="G2001" s="51"/>
      <c r="H2001" s="176"/>
      <c r="I2001" s="51"/>
      <c r="K2001" s="51"/>
      <c r="L2001" s="43"/>
    </row>
    <row r="2002" spans="2:12" s="32" customFormat="1" x14ac:dyDescent="0.55000000000000004">
      <c r="B2002" s="27"/>
      <c r="D2002" s="33"/>
      <c r="E2002" s="68"/>
      <c r="G2002" s="51"/>
      <c r="H2002" s="176"/>
      <c r="I2002" s="51"/>
      <c r="K2002" s="51"/>
      <c r="L2002" s="43"/>
    </row>
    <row r="2003" spans="2:12" s="32" customFormat="1" x14ac:dyDescent="0.55000000000000004">
      <c r="B2003" s="27"/>
      <c r="D2003" s="33"/>
      <c r="E2003" s="68"/>
      <c r="G2003" s="51"/>
      <c r="H2003" s="176"/>
      <c r="I2003" s="51"/>
      <c r="K2003" s="51"/>
      <c r="L2003" s="43"/>
    </row>
    <row r="2004" spans="2:12" s="32" customFormat="1" x14ac:dyDescent="0.55000000000000004">
      <c r="B2004" s="27"/>
      <c r="D2004" s="33"/>
      <c r="E2004" s="68"/>
      <c r="G2004" s="51"/>
      <c r="H2004" s="176"/>
      <c r="I2004" s="51"/>
      <c r="K2004" s="51"/>
      <c r="L2004" s="43"/>
    </row>
    <row r="2005" spans="2:12" s="32" customFormat="1" x14ac:dyDescent="0.55000000000000004">
      <c r="B2005" s="27"/>
      <c r="D2005" s="33"/>
      <c r="E2005" s="68"/>
      <c r="G2005" s="51"/>
      <c r="H2005" s="176"/>
      <c r="I2005" s="51"/>
      <c r="K2005" s="51"/>
      <c r="L2005" s="43"/>
    </row>
    <row r="2006" spans="2:12" s="32" customFormat="1" x14ac:dyDescent="0.55000000000000004">
      <c r="B2006" s="27"/>
      <c r="D2006" s="33"/>
      <c r="E2006" s="68"/>
      <c r="G2006" s="51"/>
      <c r="H2006" s="176"/>
      <c r="I2006" s="51"/>
      <c r="K2006" s="51"/>
      <c r="L2006" s="43"/>
    </row>
    <row r="2007" spans="2:12" s="32" customFormat="1" x14ac:dyDescent="0.55000000000000004">
      <c r="B2007" s="27"/>
      <c r="D2007" s="33"/>
      <c r="E2007" s="68"/>
      <c r="G2007" s="51"/>
      <c r="H2007" s="176"/>
      <c r="I2007" s="51"/>
      <c r="K2007" s="51"/>
      <c r="L2007" s="43"/>
    </row>
    <row r="2008" spans="2:12" s="32" customFormat="1" x14ac:dyDescent="0.55000000000000004">
      <c r="B2008" s="27"/>
      <c r="D2008" s="33"/>
      <c r="E2008" s="68"/>
      <c r="G2008" s="51"/>
      <c r="H2008" s="176"/>
      <c r="I2008" s="51"/>
      <c r="K2008" s="51"/>
      <c r="L2008" s="43"/>
    </row>
    <row r="2009" spans="2:12" s="32" customFormat="1" x14ac:dyDescent="0.55000000000000004">
      <c r="B2009" s="27"/>
      <c r="D2009" s="33"/>
      <c r="E2009" s="68"/>
      <c r="G2009" s="51"/>
      <c r="H2009" s="176"/>
      <c r="I2009" s="51"/>
      <c r="K2009" s="51"/>
      <c r="L2009" s="43"/>
    </row>
    <row r="2010" spans="2:12" s="32" customFormat="1" x14ac:dyDescent="0.55000000000000004">
      <c r="B2010" s="27"/>
      <c r="D2010" s="33"/>
      <c r="E2010" s="68"/>
      <c r="G2010" s="51"/>
      <c r="H2010" s="176"/>
      <c r="I2010" s="51"/>
      <c r="K2010" s="51"/>
      <c r="L2010" s="43"/>
    </row>
    <row r="2011" spans="2:12" s="32" customFormat="1" x14ac:dyDescent="0.55000000000000004">
      <c r="B2011" s="27"/>
      <c r="D2011" s="33"/>
      <c r="E2011" s="68"/>
      <c r="G2011" s="51"/>
      <c r="H2011" s="176"/>
      <c r="I2011" s="51"/>
      <c r="K2011" s="51"/>
      <c r="L2011" s="43"/>
    </row>
    <row r="2012" spans="2:12" s="32" customFormat="1" x14ac:dyDescent="0.55000000000000004">
      <c r="B2012" s="27"/>
      <c r="D2012" s="33"/>
      <c r="E2012" s="68"/>
      <c r="G2012" s="51"/>
      <c r="H2012" s="176"/>
      <c r="I2012" s="51"/>
      <c r="K2012" s="51"/>
      <c r="L2012" s="43"/>
    </row>
    <row r="2013" spans="2:12" s="32" customFormat="1" x14ac:dyDescent="0.55000000000000004">
      <c r="B2013" s="27"/>
      <c r="D2013" s="33"/>
      <c r="E2013" s="68"/>
      <c r="G2013" s="51"/>
      <c r="H2013" s="176"/>
      <c r="I2013" s="51"/>
      <c r="K2013" s="51"/>
      <c r="L2013" s="43"/>
    </row>
    <row r="2014" spans="2:12" s="32" customFormat="1" x14ac:dyDescent="0.55000000000000004">
      <c r="B2014" s="27"/>
      <c r="D2014" s="33"/>
      <c r="E2014" s="68"/>
      <c r="G2014" s="51"/>
      <c r="H2014" s="176"/>
      <c r="I2014" s="51"/>
      <c r="K2014" s="51"/>
      <c r="L2014" s="43"/>
    </row>
    <row r="2015" spans="2:12" s="32" customFormat="1" x14ac:dyDescent="0.55000000000000004">
      <c r="B2015" s="27"/>
      <c r="D2015" s="33"/>
      <c r="E2015" s="68"/>
      <c r="G2015" s="51"/>
      <c r="H2015" s="176"/>
      <c r="I2015" s="51"/>
      <c r="K2015" s="51"/>
      <c r="L2015" s="43"/>
    </row>
    <row r="2016" spans="2:12" s="32" customFormat="1" x14ac:dyDescent="0.55000000000000004">
      <c r="B2016" s="27"/>
      <c r="D2016" s="33"/>
      <c r="E2016" s="68"/>
      <c r="G2016" s="51"/>
      <c r="H2016" s="176"/>
      <c r="I2016" s="51"/>
      <c r="K2016" s="51"/>
      <c r="L2016" s="43"/>
    </row>
    <row r="2017" spans="2:12" s="32" customFormat="1" x14ac:dyDescent="0.55000000000000004">
      <c r="B2017" s="27"/>
      <c r="D2017" s="33"/>
      <c r="E2017" s="68"/>
      <c r="G2017" s="51"/>
      <c r="H2017" s="176"/>
      <c r="I2017" s="51"/>
      <c r="K2017" s="51"/>
      <c r="L2017" s="43"/>
    </row>
    <row r="2018" spans="2:12" s="32" customFormat="1" x14ac:dyDescent="0.55000000000000004">
      <c r="B2018" s="27"/>
      <c r="D2018" s="33"/>
      <c r="E2018" s="68"/>
      <c r="G2018" s="51"/>
      <c r="H2018" s="176"/>
      <c r="I2018" s="51"/>
      <c r="K2018" s="51"/>
      <c r="L2018" s="43"/>
    </row>
    <row r="2019" spans="2:12" s="32" customFormat="1" x14ac:dyDescent="0.55000000000000004">
      <c r="B2019" s="27"/>
      <c r="D2019" s="33"/>
      <c r="E2019" s="68"/>
      <c r="G2019" s="51"/>
      <c r="H2019" s="176"/>
      <c r="I2019" s="51"/>
      <c r="K2019" s="51"/>
      <c r="L2019" s="43"/>
    </row>
    <row r="2020" spans="2:12" s="32" customFormat="1" x14ac:dyDescent="0.55000000000000004">
      <c r="B2020" s="27"/>
      <c r="D2020" s="33"/>
      <c r="E2020" s="68"/>
      <c r="G2020" s="51"/>
      <c r="H2020" s="176"/>
      <c r="I2020" s="51"/>
      <c r="K2020" s="51"/>
      <c r="L2020" s="43"/>
    </row>
    <row r="2021" spans="2:12" s="32" customFormat="1" x14ac:dyDescent="0.55000000000000004">
      <c r="B2021" s="27"/>
      <c r="D2021" s="33"/>
      <c r="E2021" s="68"/>
      <c r="G2021" s="51"/>
      <c r="H2021" s="176"/>
      <c r="I2021" s="51"/>
      <c r="K2021" s="51"/>
      <c r="L2021" s="43"/>
    </row>
    <row r="2022" spans="2:12" s="32" customFormat="1" x14ac:dyDescent="0.55000000000000004">
      <c r="B2022" s="27"/>
      <c r="D2022" s="33"/>
      <c r="E2022" s="68"/>
      <c r="G2022" s="51"/>
      <c r="H2022" s="176"/>
      <c r="I2022" s="51"/>
      <c r="K2022" s="51"/>
      <c r="L2022" s="43"/>
    </row>
    <row r="2023" spans="2:12" s="32" customFormat="1" x14ac:dyDescent="0.55000000000000004">
      <c r="B2023" s="27"/>
      <c r="D2023" s="33"/>
      <c r="E2023" s="68"/>
      <c r="G2023" s="51"/>
      <c r="H2023" s="176"/>
      <c r="I2023" s="51"/>
      <c r="K2023" s="51"/>
      <c r="L2023" s="43"/>
    </row>
    <row r="2024" spans="2:12" s="32" customFormat="1" x14ac:dyDescent="0.55000000000000004">
      <c r="B2024" s="27"/>
      <c r="D2024" s="33"/>
      <c r="E2024" s="68"/>
      <c r="G2024" s="51"/>
      <c r="H2024" s="176"/>
      <c r="I2024" s="51"/>
      <c r="K2024" s="51"/>
      <c r="L2024" s="43"/>
    </row>
    <row r="2025" spans="2:12" s="32" customFormat="1" x14ac:dyDescent="0.55000000000000004">
      <c r="B2025" s="27"/>
      <c r="D2025" s="33"/>
      <c r="E2025" s="68"/>
      <c r="G2025" s="51"/>
      <c r="H2025" s="176"/>
      <c r="I2025" s="51"/>
      <c r="K2025" s="51"/>
      <c r="L2025" s="43"/>
    </row>
    <row r="2026" spans="2:12" s="32" customFormat="1" x14ac:dyDescent="0.55000000000000004">
      <c r="B2026" s="27"/>
      <c r="D2026" s="33"/>
      <c r="E2026" s="68"/>
      <c r="G2026" s="51"/>
      <c r="H2026" s="176"/>
      <c r="I2026" s="51"/>
      <c r="K2026" s="51"/>
      <c r="L2026" s="43"/>
    </row>
    <row r="2027" spans="2:12" s="32" customFormat="1" x14ac:dyDescent="0.55000000000000004">
      <c r="B2027" s="27"/>
      <c r="D2027" s="33"/>
      <c r="E2027" s="68"/>
      <c r="G2027" s="51"/>
      <c r="H2027" s="176"/>
      <c r="I2027" s="51"/>
      <c r="K2027" s="51"/>
      <c r="L2027" s="43"/>
    </row>
    <row r="2028" spans="2:12" s="32" customFormat="1" x14ac:dyDescent="0.55000000000000004">
      <c r="B2028" s="27"/>
      <c r="D2028" s="33"/>
      <c r="E2028" s="68"/>
      <c r="G2028" s="51"/>
      <c r="H2028" s="176"/>
      <c r="I2028" s="51"/>
      <c r="K2028" s="51"/>
      <c r="L2028" s="43"/>
    </row>
    <row r="2029" spans="2:12" s="32" customFormat="1" x14ac:dyDescent="0.55000000000000004">
      <c r="B2029" s="27"/>
      <c r="D2029" s="33"/>
      <c r="E2029" s="68"/>
      <c r="G2029" s="51"/>
      <c r="H2029" s="176"/>
      <c r="I2029" s="51"/>
      <c r="K2029" s="51"/>
      <c r="L2029" s="43"/>
    </row>
    <row r="2030" spans="2:12" s="32" customFormat="1" x14ac:dyDescent="0.55000000000000004">
      <c r="B2030" s="27"/>
      <c r="D2030" s="33"/>
      <c r="E2030" s="68"/>
      <c r="G2030" s="51"/>
      <c r="H2030" s="176"/>
      <c r="I2030" s="51"/>
      <c r="K2030" s="51"/>
      <c r="L2030" s="43"/>
    </row>
    <row r="2031" spans="2:12" s="32" customFormat="1" x14ac:dyDescent="0.55000000000000004">
      <c r="B2031" s="27"/>
      <c r="D2031" s="33"/>
      <c r="E2031" s="68"/>
      <c r="G2031" s="51"/>
      <c r="H2031" s="176"/>
      <c r="I2031" s="51"/>
      <c r="K2031" s="51"/>
      <c r="L2031" s="43"/>
    </row>
    <row r="2032" spans="2:12" s="32" customFormat="1" x14ac:dyDescent="0.55000000000000004">
      <c r="B2032" s="27"/>
      <c r="D2032" s="33"/>
      <c r="E2032" s="68"/>
      <c r="G2032" s="51"/>
      <c r="H2032" s="176"/>
      <c r="I2032" s="51"/>
      <c r="K2032" s="51"/>
      <c r="L2032" s="43"/>
    </row>
    <row r="2033" spans="2:12" s="32" customFormat="1" x14ac:dyDescent="0.55000000000000004">
      <c r="B2033" s="27"/>
      <c r="D2033" s="33"/>
      <c r="E2033" s="68"/>
      <c r="G2033" s="51"/>
      <c r="H2033" s="176"/>
      <c r="I2033" s="51"/>
      <c r="K2033" s="51"/>
      <c r="L2033" s="43"/>
    </row>
    <row r="2034" spans="2:12" s="32" customFormat="1" x14ac:dyDescent="0.55000000000000004">
      <c r="B2034" s="27"/>
      <c r="D2034" s="33"/>
      <c r="E2034" s="68"/>
      <c r="G2034" s="51"/>
      <c r="H2034" s="176"/>
      <c r="I2034" s="51"/>
      <c r="K2034" s="51"/>
      <c r="L2034" s="43"/>
    </row>
    <row r="2035" spans="2:12" s="32" customFormat="1" x14ac:dyDescent="0.55000000000000004">
      <c r="B2035" s="27"/>
      <c r="D2035" s="33"/>
      <c r="E2035" s="68"/>
      <c r="G2035" s="51"/>
      <c r="H2035" s="176"/>
      <c r="I2035" s="51"/>
      <c r="K2035" s="51"/>
      <c r="L2035" s="43"/>
    </row>
    <row r="2036" spans="2:12" s="32" customFormat="1" x14ac:dyDescent="0.55000000000000004">
      <c r="B2036" s="27"/>
      <c r="D2036" s="33"/>
      <c r="E2036" s="68"/>
      <c r="G2036" s="51"/>
      <c r="H2036" s="176"/>
      <c r="I2036" s="51"/>
      <c r="K2036" s="51"/>
      <c r="L2036" s="43"/>
    </row>
    <row r="2037" spans="2:12" s="32" customFormat="1" x14ac:dyDescent="0.55000000000000004">
      <c r="B2037" s="27"/>
      <c r="D2037" s="33"/>
      <c r="E2037" s="68"/>
      <c r="G2037" s="51"/>
      <c r="H2037" s="176"/>
      <c r="I2037" s="51"/>
      <c r="K2037" s="51"/>
      <c r="L2037" s="43"/>
    </row>
    <row r="2038" spans="2:12" s="32" customFormat="1" x14ac:dyDescent="0.55000000000000004">
      <c r="B2038" s="27"/>
      <c r="D2038" s="33"/>
      <c r="E2038" s="68"/>
      <c r="G2038" s="51"/>
      <c r="H2038" s="176"/>
      <c r="I2038" s="51"/>
      <c r="K2038" s="51"/>
      <c r="L2038" s="43"/>
    </row>
    <row r="2039" spans="2:12" s="32" customFormat="1" x14ac:dyDescent="0.55000000000000004">
      <c r="B2039" s="27"/>
      <c r="D2039" s="33"/>
      <c r="E2039" s="68"/>
      <c r="G2039" s="51"/>
      <c r="H2039" s="176"/>
      <c r="I2039" s="51"/>
      <c r="K2039" s="51"/>
      <c r="L2039" s="43"/>
    </row>
    <row r="2040" spans="2:12" s="32" customFormat="1" x14ac:dyDescent="0.55000000000000004">
      <c r="B2040" s="27"/>
      <c r="D2040" s="33"/>
      <c r="E2040" s="68"/>
      <c r="G2040" s="51"/>
      <c r="H2040" s="176"/>
      <c r="I2040" s="51"/>
      <c r="K2040" s="51"/>
      <c r="L2040" s="43"/>
    </row>
    <row r="2041" spans="2:12" s="32" customFormat="1" x14ac:dyDescent="0.55000000000000004">
      <c r="B2041" s="27"/>
      <c r="D2041" s="33"/>
      <c r="E2041" s="68"/>
      <c r="G2041" s="51"/>
      <c r="H2041" s="176"/>
      <c r="I2041" s="51"/>
      <c r="K2041" s="51"/>
      <c r="L2041" s="43"/>
    </row>
    <row r="2042" spans="2:12" s="32" customFormat="1" x14ac:dyDescent="0.55000000000000004">
      <c r="B2042" s="27"/>
      <c r="D2042" s="33"/>
      <c r="E2042" s="68"/>
      <c r="G2042" s="51"/>
      <c r="H2042" s="176"/>
      <c r="I2042" s="51"/>
      <c r="K2042" s="51"/>
      <c r="L2042" s="43"/>
    </row>
    <row r="2043" spans="2:12" s="32" customFormat="1" x14ac:dyDescent="0.55000000000000004">
      <c r="B2043" s="27"/>
      <c r="D2043" s="33"/>
      <c r="E2043" s="68"/>
      <c r="G2043" s="51"/>
      <c r="H2043" s="176"/>
      <c r="I2043" s="51"/>
      <c r="K2043" s="51"/>
      <c r="L2043" s="43"/>
    </row>
    <row r="2044" spans="2:12" s="32" customFormat="1" x14ac:dyDescent="0.55000000000000004">
      <c r="B2044" s="27"/>
      <c r="D2044" s="33"/>
      <c r="E2044" s="68"/>
      <c r="G2044" s="51"/>
      <c r="H2044" s="176"/>
      <c r="I2044" s="51"/>
      <c r="K2044" s="51"/>
      <c r="L2044" s="43"/>
    </row>
    <row r="2045" spans="2:12" s="32" customFormat="1" x14ac:dyDescent="0.55000000000000004">
      <c r="B2045" s="27"/>
      <c r="D2045" s="33"/>
      <c r="E2045" s="68"/>
      <c r="G2045" s="51"/>
      <c r="H2045" s="176"/>
      <c r="I2045" s="51"/>
      <c r="K2045" s="51"/>
      <c r="L2045" s="43"/>
    </row>
    <row r="2046" spans="2:12" s="32" customFormat="1" x14ac:dyDescent="0.55000000000000004">
      <c r="B2046" s="27"/>
      <c r="D2046" s="33"/>
      <c r="E2046" s="68"/>
      <c r="G2046" s="51"/>
      <c r="H2046" s="176"/>
      <c r="I2046" s="51"/>
      <c r="K2046" s="51"/>
      <c r="L2046" s="43"/>
    </row>
    <row r="2047" spans="2:12" s="32" customFormat="1" x14ac:dyDescent="0.55000000000000004">
      <c r="B2047" s="27"/>
      <c r="D2047" s="33"/>
      <c r="E2047" s="68"/>
      <c r="G2047" s="51"/>
      <c r="H2047" s="176"/>
      <c r="I2047" s="51"/>
      <c r="K2047" s="51"/>
      <c r="L2047" s="43"/>
    </row>
    <row r="2048" spans="2:12" s="32" customFormat="1" x14ac:dyDescent="0.55000000000000004">
      <c r="B2048" s="27"/>
      <c r="D2048" s="33"/>
      <c r="E2048" s="68"/>
      <c r="G2048" s="51"/>
      <c r="H2048" s="176"/>
      <c r="I2048" s="51"/>
      <c r="K2048" s="51"/>
      <c r="L2048" s="43"/>
    </row>
    <row r="2049" spans="2:12" s="32" customFormat="1" x14ac:dyDescent="0.55000000000000004">
      <c r="B2049" s="27"/>
      <c r="D2049" s="33"/>
      <c r="E2049" s="68"/>
      <c r="G2049" s="51"/>
      <c r="H2049" s="176"/>
      <c r="I2049" s="51"/>
      <c r="K2049" s="51"/>
      <c r="L2049" s="43"/>
    </row>
    <row r="2050" spans="2:12" s="32" customFormat="1" x14ac:dyDescent="0.55000000000000004">
      <c r="B2050" s="27"/>
      <c r="D2050" s="33"/>
      <c r="E2050" s="68"/>
      <c r="G2050" s="51"/>
      <c r="H2050" s="176"/>
      <c r="I2050" s="51"/>
      <c r="K2050" s="51"/>
      <c r="L2050" s="43"/>
    </row>
    <row r="2051" spans="2:12" s="32" customFormat="1" x14ac:dyDescent="0.55000000000000004">
      <c r="B2051" s="27"/>
      <c r="D2051" s="33"/>
      <c r="E2051" s="68"/>
      <c r="G2051" s="51"/>
      <c r="H2051" s="176"/>
      <c r="I2051" s="51"/>
      <c r="K2051" s="51"/>
      <c r="L2051" s="43"/>
    </row>
    <row r="2052" spans="2:12" s="32" customFormat="1" x14ac:dyDescent="0.55000000000000004">
      <c r="B2052" s="27"/>
      <c r="D2052" s="33"/>
      <c r="E2052" s="68"/>
      <c r="G2052" s="51"/>
      <c r="H2052" s="176"/>
      <c r="I2052" s="51"/>
      <c r="K2052" s="51"/>
      <c r="L2052" s="43"/>
    </row>
    <row r="2053" spans="2:12" s="32" customFormat="1" x14ac:dyDescent="0.55000000000000004">
      <c r="B2053" s="27"/>
      <c r="D2053" s="33"/>
      <c r="E2053" s="68"/>
      <c r="G2053" s="51"/>
      <c r="H2053" s="176"/>
      <c r="I2053" s="51"/>
      <c r="K2053" s="51"/>
      <c r="L2053" s="43"/>
    </row>
    <row r="2054" spans="2:12" s="32" customFormat="1" x14ac:dyDescent="0.55000000000000004">
      <c r="B2054" s="27"/>
      <c r="D2054" s="33"/>
      <c r="E2054" s="68"/>
      <c r="G2054" s="51"/>
      <c r="H2054" s="176"/>
      <c r="I2054" s="51"/>
      <c r="K2054" s="51"/>
      <c r="L2054" s="43"/>
    </row>
    <row r="2055" spans="2:12" s="32" customFormat="1" x14ac:dyDescent="0.55000000000000004">
      <c r="B2055" s="27"/>
      <c r="D2055" s="33"/>
      <c r="E2055" s="68"/>
      <c r="G2055" s="51"/>
      <c r="H2055" s="176"/>
      <c r="I2055" s="51"/>
      <c r="K2055" s="51"/>
      <c r="L2055" s="43"/>
    </row>
    <row r="2056" spans="2:12" s="32" customFormat="1" x14ac:dyDescent="0.55000000000000004">
      <c r="B2056" s="27"/>
      <c r="D2056" s="33"/>
      <c r="E2056" s="68"/>
      <c r="G2056" s="51"/>
      <c r="H2056" s="176"/>
      <c r="I2056" s="51"/>
      <c r="K2056" s="51"/>
      <c r="L2056" s="43"/>
    </row>
    <row r="2057" spans="2:12" s="32" customFormat="1" x14ac:dyDescent="0.55000000000000004">
      <c r="B2057" s="27"/>
      <c r="D2057" s="33"/>
      <c r="E2057" s="68"/>
      <c r="G2057" s="51"/>
      <c r="H2057" s="176"/>
      <c r="I2057" s="51"/>
      <c r="K2057" s="51"/>
      <c r="L2057" s="43"/>
    </row>
    <row r="2058" spans="2:12" s="32" customFormat="1" x14ac:dyDescent="0.55000000000000004">
      <c r="B2058" s="27"/>
      <c r="D2058" s="33"/>
      <c r="E2058" s="68"/>
      <c r="G2058" s="51"/>
      <c r="H2058" s="176"/>
      <c r="I2058" s="51"/>
      <c r="K2058" s="51"/>
      <c r="L2058" s="43"/>
    </row>
    <row r="2059" spans="2:12" s="32" customFormat="1" x14ac:dyDescent="0.55000000000000004">
      <c r="B2059" s="27"/>
      <c r="D2059" s="33"/>
      <c r="E2059" s="68"/>
      <c r="G2059" s="51"/>
      <c r="H2059" s="176"/>
      <c r="I2059" s="51"/>
      <c r="K2059" s="51"/>
      <c r="L2059" s="43"/>
    </row>
    <row r="2060" spans="2:12" s="32" customFormat="1" x14ac:dyDescent="0.55000000000000004">
      <c r="B2060" s="27"/>
      <c r="D2060" s="33"/>
      <c r="E2060" s="68"/>
      <c r="G2060" s="51"/>
      <c r="H2060" s="176"/>
      <c r="I2060" s="51"/>
      <c r="K2060" s="51"/>
      <c r="L2060" s="43"/>
    </row>
    <row r="2061" spans="2:12" s="32" customFormat="1" x14ac:dyDescent="0.55000000000000004">
      <c r="B2061" s="27"/>
      <c r="D2061" s="33"/>
      <c r="E2061" s="68"/>
      <c r="G2061" s="51"/>
      <c r="H2061" s="176"/>
      <c r="I2061" s="51"/>
      <c r="K2061" s="51"/>
      <c r="L2061" s="43"/>
    </row>
    <row r="2062" spans="2:12" s="32" customFormat="1" x14ac:dyDescent="0.55000000000000004">
      <c r="B2062" s="27"/>
      <c r="D2062" s="33"/>
      <c r="E2062" s="68"/>
      <c r="G2062" s="51"/>
      <c r="H2062" s="176"/>
      <c r="I2062" s="51"/>
      <c r="K2062" s="51"/>
      <c r="L2062" s="43"/>
    </row>
    <row r="2063" spans="2:12" s="32" customFormat="1" x14ac:dyDescent="0.55000000000000004">
      <c r="B2063" s="27"/>
      <c r="D2063" s="33"/>
      <c r="E2063" s="68"/>
      <c r="G2063" s="51"/>
      <c r="H2063" s="176"/>
      <c r="I2063" s="51"/>
      <c r="K2063" s="51"/>
      <c r="L2063" s="43"/>
    </row>
    <row r="2064" spans="2:12" s="32" customFormat="1" x14ac:dyDescent="0.55000000000000004">
      <c r="B2064" s="27"/>
      <c r="D2064" s="33"/>
      <c r="E2064" s="68"/>
      <c r="G2064" s="51"/>
      <c r="H2064" s="176"/>
      <c r="I2064" s="51"/>
      <c r="K2064" s="51"/>
      <c r="L2064" s="43"/>
    </row>
    <row r="2065" spans="2:12" s="32" customFormat="1" x14ac:dyDescent="0.55000000000000004">
      <c r="B2065" s="27"/>
      <c r="D2065" s="33"/>
      <c r="E2065" s="68"/>
      <c r="G2065" s="51"/>
      <c r="H2065" s="176"/>
      <c r="I2065" s="51"/>
      <c r="K2065" s="51"/>
      <c r="L2065" s="43"/>
    </row>
    <row r="2066" spans="2:12" s="32" customFormat="1" x14ac:dyDescent="0.55000000000000004">
      <c r="B2066" s="27"/>
      <c r="D2066" s="33"/>
      <c r="E2066" s="68"/>
      <c r="G2066" s="51"/>
      <c r="H2066" s="176"/>
      <c r="I2066" s="51"/>
      <c r="K2066" s="51"/>
      <c r="L2066" s="43"/>
    </row>
    <row r="2067" spans="2:12" s="32" customFormat="1" x14ac:dyDescent="0.55000000000000004">
      <c r="B2067" s="27"/>
      <c r="D2067" s="33"/>
      <c r="E2067" s="68"/>
      <c r="G2067" s="51"/>
      <c r="H2067" s="176"/>
      <c r="I2067" s="51"/>
      <c r="K2067" s="51"/>
      <c r="L2067" s="43"/>
    </row>
    <row r="2068" spans="2:12" s="32" customFormat="1" x14ac:dyDescent="0.55000000000000004">
      <c r="B2068" s="27"/>
      <c r="D2068" s="33"/>
      <c r="E2068" s="68"/>
      <c r="G2068" s="51"/>
      <c r="H2068" s="176"/>
      <c r="I2068" s="51"/>
      <c r="K2068" s="51"/>
      <c r="L2068" s="43"/>
    </row>
    <row r="2069" spans="2:12" s="32" customFormat="1" x14ac:dyDescent="0.55000000000000004">
      <c r="B2069" s="27"/>
      <c r="D2069" s="33"/>
      <c r="E2069" s="68"/>
      <c r="G2069" s="51"/>
      <c r="H2069" s="176"/>
      <c r="I2069" s="51"/>
      <c r="K2069" s="51"/>
      <c r="L2069" s="43"/>
    </row>
    <row r="2070" spans="2:12" s="32" customFormat="1" x14ac:dyDescent="0.55000000000000004">
      <c r="B2070" s="27"/>
      <c r="D2070" s="33"/>
      <c r="E2070" s="68"/>
      <c r="G2070" s="51"/>
      <c r="H2070" s="176"/>
      <c r="I2070" s="51"/>
      <c r="K2070" s="51"/>
      <c r="L2070" s="43"/>
    </row>
    <row r="2071" spans="2:12" s="32" customFormat="1" x14ac:dyDescent="0.55000000000000004">
      <c r="B2071" s="27"/>
      <c r="D2071" s="33"/>
      <c r="E2071" s="68"/>
      <c r="G2071" s="51"/>
      <c r="H2071" s="176"/>
      <c r="I2071" s="51"/>
      <c r="K2071" s="51"/>
      <c r="L2071" s="43"/>
    </row>
    <row r="2072" spans="2:12" s="32" customFormat="1" x14ac:dyDescent="0.55000000000000004">
      <c r="B2072" s="27"/>
      <c r="D2072" s="33"/>
      <c r="E2072" s="68"/>
      <c r="G2072" s="51"/>
      <c r="H2072" s="176"/>
      <c r="I2072" s="51"/>
      <c r="K2072" s="51"/>
      <c r="L2072" s="43"/>
    </row>
    <row r="2073" spans="2:12" s="32" customFormat="1" x14ac:dyDescent="0.55000000000000004">
      <c r="B2073" s="27"/>
      <c r="D2073" s="33"/>
      <c r="E2073" s="68"/>
      <c r="G2073" s="51"/>
      <c r="H2073" s="176"/>
      <c r="I2073" s="51"/>
      <c r="K2073" s="51"/>
      <c r="L2073" s="43"/>
    </row>
    <row r="2074" spans="2:12" s="32" customFormat="1" x14ac:dyDescent="0.55000000000000004">
      <c r="B2074" s="27"/>
      <c r="D2074" s="33"/>
      <c r="E2074" s="68"/>
      <c r="G2074" s="51"/>
      <c r="H2074" s="176"/>
      <c r="I2074" s="51"/>
      <c r="K2074" s="51"/>
      <c r="L2074" s="43"/>
    </row>
    <row r="2075" spans="2:12" s="32" customFormat="1" x14ac:dyDescent="0.55000000000000004">
      <c r="B2075" s="27"/>
      <c r="D2075" s="33"/>
      <c r="E2075" s="68"/>
      <c r="G2075" s="51"/>
      <c r="H2075" s="176"/>
      <c r="I2075" s="51"/>
      <c r="K2075" s="51"/>
      <c r="L2075" s="43"/>
    </row>
    <row r="2076" spans="2:12" s="32" customFormat="1" x14ac:dyDescent="0.55000000000000004">
      <c r="B2076" s="27"/>
      <c r="D2076" s="33"/>
      <c r="E2076" s="68"/>
      <c r="G2076" s="51"/>
      <c r="H2076" s="176"/>
      <c r="I2076" s="51"/>
      <c r="K2076" s="51"/>
      <c r="L2076" s="43"/>
    </row>
    <row r="2077" spans="2:12" s="32" customFormat="1" x14ac:dyDescent="0.55000000000000004">
      <c r="B2077" s="27"/>
      <c r="D2077" s="33"/>
      <c r="E2077" s="68"/>
      <c r="G2077" s="51"/>
      <c r="H2077" s="176"/>
      <c r="I2077" s="51"/>
      <c r="K2077" s="51"/>
      <c r="L2077" s="43"/>
    </row>
    <row r="2078" spans="2:12" s="32" customFormat="1" x14ac:dyDescent="0.55000000000000004">
      <c r="B2078" s="27"/>
      <c r="D2078" s="33"/>
      <c r="E2078" s="68"/>
      <c r="G2078" s="51"/>
      <c r="H2078" s="176"/>
      <c r="I2078" s="51"/>
      <c r="K2078" s="51"/>
      <c r="L2078" s="43"/>
    </row>
    <row r="2079" spans="2:12" s="32" customFormat="1" x14ac:dyDescent="0.55000000000000004">
      <c r="B2079" s="27"/>
      <c r="D2079" s="33"/>
      <c r="E2079" s="68"/>
      <c r="G2079" s="51"/>
      <c r="H2079" s="176"/>
      <c r="I2079" s="51"/>
      <c r="K2079" s="51"/>
      <c r="L2079" s="43"/>
    </row>
    <row r="2080" spans="2:12" s="32" customFormat="1" x14ac:dyDescent="0.55000000000000004">
      <c r="B2080" s="27"/>
      <c r="D2080" s="33"/>
      <c r="E2080" s="68"/>
      <c r="G2080" s="51"/>
      <c r="H2080" s="176"/>
      <c r="I2080" s="51"/>
      <c r="K2080" s="51"/>
      <c r="L2080" s="43"/>
    </row>
    <row r="2081" spans="2:12" s="32" customFormat="1" x14ac:dyDescent="0.55000000000000004">
      <c r="B2081" s="27"/>
      <c r="D2081" s="33"/>
      <c r="E2081" s="68"/>
      <c r="G2081" s="51"/>
      <c r="H2081" s="176"/>
      <c r="I2081" s="51"/>
      <c r="K2081" s="51"/>
      <c r="L2081" s="43"/>
    </row>
    <row r="2082" spans="2:12" s="32" customFormat="1" x14ac:dyDescent="0.55000000000000004">
      <c r="B2082" s="27"/>
      <c r="D2082" s="33"/>
      <c r="E2082" s="68"/>
      <c r="G2082" s="51"/>
      <c r="H2082" s="176"/>
      <c r="I2082" s="51"/>
      <c r="K2082" s="51"/>
      <c r="L2082" s="43"/>
    </row>
    <row r="2083" spans="2:12" s="32" customFormat="1" x14ac:dyDescent="0.55000000000000004">
      <c r="B2083" s="27"/>
      <c r="D2083" s="33"/>
      <c r="E2083" s="68"/>
      <c r="G2083" s="51"/>
      <c r="H2083" s="176"/>
      <c r="I2083" s="51"/>
      <c r="K2083" s="51"/>
      <c r="L2083" s="43"/>
    </row>
    <row r="2084" spans="2:12" s="32" customFormat="1" x14ac:dyDescent="0.55000000000000004">
      <c r="B2084" s="27"/>
      <c r="D2084" s="33"/>
      <c r="E2084" s="68"/>
      <c r="G2084" s="51"/>
      <c r="H2084" s="176"/>
      <c r="I2084" s="51"/>
      <c r="K2084" s="51"/>
      <c r="L2084" s="43"/>
    </row>
    <row r="2085" spans="2:12" s="32" customFormat="1" x14ac:dyDescent="0.55000000000000004">
      <c r="B2085" s="27"/>
      <c r="D2085" s="33"/>
      <c r="E2085" s="68"/>
      <c r="G2085" s="51"/>
      <c r="H2085" s="176"/>
      <c r="I2085" s="51"/>
      <c r="K2085" s="51"/>
      <c r="L2085" s="43"/>
    </row>
    <row r="2086" spans="2:12" s="32" customFormat="1" x14ac:dyDescent="0.55000000000000004">
      <c r="B2086" s="27"/>
      <c r="D2086" s="33"/>
      <c r="E2086" s="68"/>
      <c r="G2086" s="51"/>
      <c r="H2086" s="176"/>
      <c r="I2086" s="51"/>
      <c r="K2086" s="51"/>
      <c r="L2086" s="43"/>
    </row>
    <row r="2087" spans="2:12" s="32" customFormat="1" x14ac:dyDescent="0.55000000000000004">
      <c r="B2087" s="27"/>
      <c r="D2087" s="33"/>
      <c r="E2087" s="68"/>
      <c r="G2087" s="51"/>
      <c r="H2087" s="176"/>
      <c r="I2087" s="51"/>
      <c r="K2087" s="51"/>
      <c r="L2087" s="43"/>
    </row>
    <row r="2088" spans="2:12" s="32" customFormat="1" x14ac:dyDescent="0.55000000000000004">
      <c r="B2088" s="27"/>
      <c r="D2088" s="33"/>
      <c r="E2088" s="68"/>
      <c r="G2088" s="51"/>
      <c r="H2088" s="176"/>
      <c r="I2088" s="51"/>
      <c r="K2088" s="51"/>
      <c r="L2088" s="43"/>
    </row>
    <row r="2089" spans="2:12" s="32" customFormat="1" x14ac:dyDescent="0.55000000000000004">
      <c r="B2089" s="27"/>
      <c r="D2089" s="33"/>
      <c r="E2089" s="68"/>
      <c r="G2089" s="51"/>
      <c r="H2089" s="176"/>
      <c r="I2089" s="51"/>
      <c r="K2089" s="51"/>
      <c r="L2089" s="43"/>
    </row>
    <row r="2090" spans="2:12" s="32" customFormat="1" x14ac:dyDescent="0.55000000000000004">
      <c r="B2090" s="27"/>
      <c r="D2090" s="33"/>
      <c r="E2090" s="68"/>
      <c r="G2090" s="51"/>
      <c r="H2090" s="176"/>
      <c r="I2090" s="51"/>
      <c r="K2090" s="51"/>
      <c r="L2090" s="43"/>
    </row>
    <row r="2091" spans="2:12" s="32" customFormat="1" x14ac:dyDescent="0.55000000000000004">
      <c r="B2091" s="27"/>
      <c r="D2091" s="33"/>
      <c r="E2091" s="68"/>
      <c r="G2091" s="51"/>
      <c r="H2091" s="176"/>
      <c r="I2091" s="51"/>
      <c r="K2091" s="51"/>
      <c r="L2091" s="43"/>
    </row>
    <row r="2092" spans="2:12" s="32" customFormat="1" x14ac:dyDescent="0.55000000000000004">
      <c r="B2092" s="27"/>
      <c r="D2092" s="33"/>
      <c r="E2092" s="68"/>
      <c r="G2092" s="51"/>
      <c r="H2092" s="176"/>
      <c r="I2092" s="51"/>
      <c r="K2092" s="51"/>
      <c r="L2092" s="43"/>
    </row>
    <row r="2093" spans="2:12" s="32" customFormat="1" x14ac:dyDescent="0.55000000000000004">
      <c r="B2093" s="27"/>
      <c r="D2093" s="33"/>
      <c r="E2093" s="68"/>
      <c r="G2093" s="51"/>
      <c r="H2093" s="176"/>
      <c r="I2093" s="51"/>
      <c r="K2093" s="51"/>
      <c r="L2093" s="43"/>
    </row>
    <row r="2094" spans="2:12" s="32" customFormat="1" x14ac:dyDescent="0.55000000000000004">
      <c r="B2094" s="27"/>
      <c r="D2094" s="33"/>
      <c r="E2094" s="68"/>
      <c r="G2094" s="51"/>
      <c r="H2094" s="176"/>
      <c r="I2094" s="51"/>
      <c r="K2094" s="51"/>
      <c r="L2094" s="43"/>
    </row>
    <row r="2095" spans="2:12" s="32" customFormat="1" x14ac:dyDescent="0.55000000000000004">
      <c r="B2095" s="27"/>
      <c r="D2095" s="33"/>
      <c r="E2095" s="68"/>
      <c r="G2095" s="51"/>
      <c r="H2095" s="176"/>
      <c r="I2095" s="51"/>
      <c r="K2095" s="51"/>
      <c r="L2095" s="43"/>
    </row>
    <row r="2096" spans="2:12" s="32" customFormat="1" x14ac:dyDescent="0.55000000000000004">
      <c r="B2096" s="27"/>
      <c r="D2096" s="33"/>
      <c r="E2096" s="68"/>
      <c r="G2096" s="51"/>
      <c r="H2096" s="176"/>
      <c r="I2096" s="51"/>
      <c r="K2096" s="51"/>
      <c r="L2096" s="43"/>
    </row>
    <row r="2097" spans="2:12" s="32" customFormat="1" x14ac:dyDescent="0.55000000000000004">
      <c r="B2097" s="27"/>
      <c r="D2097" s="33"/>
      <c r="E2097" s="68"/>
      <c r="G2097" s="51"/>
      <c r="H2097" s="176"/>
      <c r="I2097" s="51"/>
      <c r="K2097" s="51"/>
      <c r="L2097" s="43"/>
    </row>
    <row r="2098" spans="2:12" s="32" customFormat="1" x14ac:dyDescent="0.55000000000000004">
      <c r="B2098" s="27"/>
      <c r="D2098" s="33"/>
      <c r="E2098" s="68"/>
      <c r="G2098" s="51"/>
      <c r="H2098" s="176"/>
      <c r="I2098" s="51"/>
      <c r="K2098" s="51"/>
      <c r="L2098" s="43"/>
    </row>
    <row r="2099" spans="2:12" s="32" customFormat="1" x14ac:dyDescent="0.55000000000000004">
      <c r="B2099" s="27"/>
      <c r="D2099" s="33"/>
      <c r="E2099" s="68"/>
      <c r="G2099" s="51"/>
      <c r="H2099" s="176"/>
      <c r="I2099" s="51"/>
      <c r="K2099" s="51"/>
      <c r="L2099" s="43"/>
    </row>
    <row r="2100" spans="2:12" s="32" customFormat="1" x14ac:dyDescent="0.55000000000000004">
      <c r="B2100" s="27"/>
      <c r="D2100" s="33"/>
      <c r="E2100" s="68"/>
      <c r="G2100" s="51"/>
      <c r="H2100" s="176"/>
      <c r="I2100" s="51"/>
      <c r="K2100" s="51"/>
      <c r="L2100" s="43"/>
    </row>
    <row r="2101" spans="2:12" s="32" customFormat="1" x14ac:dyDescent="0.55000000000000004">
      <c r="B2101" s="27"/>
      <c r="D2101" s="33"/>
      <c r="E2101" s="68"/>
      <c r="G2101" s="51"/>
      <c r="H2101" s="176"/>
      <c r="I2101" s="51"/>
      <c r="K2101" s="51"/>
      <c r="L2101" s="43"/>
    </row>
    <row r="2102" spans="2:12" s="32" customFormat="1" x14ac:dyDescent="0.55000000000000004">
      <c r="B2102" s="27"/>
      <c r="D2102" s="33"/>
      <c r="E2102" s="68"/>
      <c r="G2102" s="51"/>
      <c r="H2102" s="176"/>
      <c r="I2102" s="51"/>
      <c r="K2102" s="51"/>
      <c r="L2102" s="43"/>
    </row>
    <row r="2103" spans="2:12" s="32" customFormat="1" x14ac:dyDescent="0.55000000000000004">
      <c r="B2103" s="27"/>
      <c r="D2103" s="33"/>
      <c r="E2103" s="68"/>
      <c r="G2103" s="51"/>
      <c r="H2103" s="176"/>
      <c r="I2103" s="51"/>
      <c r="K2103" s="51"/>
      <c r="L2103" s="43"/>
    </row>
    <row r="2104" spans="2:12" s="32" customFormat="1" x14ac:dyDescent="0.55000000000000004">
      <c r="B2104" s="27"/>
      <c r="D2104" s="33"/>
      <c r="E2104" s="68"/>
      <c r="G2104" s="51"/>
      <c r="H2104" s="176"/>
      <c r="I2104" s="51"/>
      <c r="K2104" s="51"/>
      <c r="L2104" s="43"/>
    </row>
    <row r="2105" spans="2:12" s="32" customFormat="1" x14ac:dyDescent="0.55000000000000004">
      <c r="B2105" s="27"/>
      <c r="D2105" s="33"/>
      <c r="E2105" s="68"/>
      <c r="G2105" s="51"/>
      <c r="H2105" s="176"/>
      <c r="I2105" s="51"/>
      <c r="K2105" s="51"/>
      <c r="L2105" s="43"/>
    </row>
    <row r="2106" spans="2:12" s="32" customFormat="1" x14ac:dyDescent="0.55000000000000004">
      <c r="B2106" s="27"/>
      <c r="D2106" s="33"/>
      <c r="E2106" s="68"/>
      <c r="G2106" s="51"/>
      <c r="H2106" s="176"/>
      <c r="I2106" s="51"/>
      <c r="K2106" s="51"/>
      <c r="L2106" s="43"/>
    </row>
    <row r="2107" spans="2:12" s="32" customFormat="1" x14ac:dyDescent="0.55000000000000004">
      <c r="B2107" s="27"/>
      <c r="D2107" s="33"/>
      <c r="E2107" s="68"/>
      <c r="G2107" s="51"/>
      <c r="H2107" s="176"/>
      <c r="I2107" s="51"/>
      <c r="K2107" s="51"/>
      <c r="L2107" s="43"/>
    </row>
    <row r="2108" spans="2:12" s="32" customFormat="1" x14ac:dyDescent="0.55000000000000004">
      <c r="B2108" s="27"/>
      <c r="D2108" s="33"/>
      <c r="E2108" s="68"/>
      <c r="G2108" s="51"/>
      <c r="H2108" s="176"/>
      <c r="I2108" s="51"/>
      <c r="K2108" s="51"/>
      <c r="L2108" s="43"/>
    </row>
    <row r="2109" spans="2:12" s="32" customFormat="1" x14ac:dyDescent="0.55000000000000004">
      <c r="B2109" s="27"/>
      <c r="D2109" s="33"/>
      <c r="E2109" s="68"/>
      <c r="G2109" s="51"/>
      <c r="H2109" s="176"/>
      <c r="I2109" s="51"/>
      <c r="K2109" s="51"/>
      <c r="L2109" s="43"/>
    </row>
    <row r="2110" spans="2:12" s="32" customFormat="1" x14ac:dyDescent="0.55000000000000004">
      <c r="B2110" s="27"/>
      <c r="D2110" s="33"/>
      <c r="E2110" s="68"/>
      <c r="G2110" s="51"/>
      <c r="H2110" s="176"/>
      <c r="I2110" s="51"/>
      <c r="K2110" s="51"/>
      <c r="L2110" s="43"/>
    </row>
    <row r="2111" spans="2:12" s="32" customFormat="1" x14ac:dyDescent="0.55000000000000004">
      <c r="B2111" s="27"/>
      <c r="D2111" s="33"/>
      <c r="E2111" s="68"/>
      <c r="G2111" s="51"/>
      <c r="H2111" s="176"/>
      <c r="I2111" s="51"/>
      <c r="K2111" s="51"/>
      <c r="L2111" s="43"/>
    </row>
    <row r="2112" spans="2:12" s="32" customFormat="1" x14ac:dyDescent="0.55000000000000004">
      <c r="B2112" s="27"/>
      <c r="D2112" s="33"/>
      <c r="E2112" s="68"/>
      <c r="G2112" s="51"/>
      <c r="H2112" s="176"/>
      <c r="I2112" s="51"/>
      <c r="K2112" s="51"/>
      <c r="L2112" s="43"/>
    </row>
    <row r="2113" spans="2:12" s="32" customFormat="1" x14ac:dyDescent="0.55000000000000004">
      <c r="B2113" s="27"/>
      <c r="D2113" s="33"/>
      <c r="E2113" s="68"/>
      <c r="G2113" s="51"/>
      <c r="H2113" s="176"/>
      <c r="I2113" s="51"/>
      <c r="K2113" s="51"/>
      <c r="L2113" s="43"/>
    </row>
    <row r="2114" spans="2:12" s="32" customFormat="1" x14ac:dyDescent="0.55000000000000004">
      <c r="B2114" s="27"/>
      <c r="D2114" s="33"/>
      <c r="E2114" s="68"/>
      <c r="G2114" s="51"/>
      <c r="H2114" s="176"/>
      <c r="I2114" s="51"/>
      <c r="K2114" s="51"/>
      <c r="L2114" s="43"/>
    </row>
    <row r="2115" spans="2:12" s="32" customFormat="1" x14ac:dyDescent="0.55000000000000004">
      <c r="B2115" s="27"/>
      <c r="D2115" s="33"/>
      <c r="E2115" s="68"/>
      <c r="G2115" s="51"/>
      <c r="H2115" s="176"/>
      <c r="I2115" s="51"/>
      <c r="K2115" s="51"/>
      <c r="L2115" s="43"/>
    </row>
    <row r="2116" spans="2:12" s="32" customFormat="1" x14ac:dyDescent="0.55000000000000004">
      <c r="B2116" s="27"/>
      <c r="D2116" s="33"/>
      <c r="E2116" s="68"/>
      <c r="G2116" s="51"/>
      <c r="H2116" s="176"/>
      <c r="I2116" s="51"/>
      <c r="K2116" s="51"/>
      <c r="L2116" s="43"/>
    </row>
    <row r="2117" spans="2:12" s="32" customFormat="1" x14ac:dyDescent="0.55000000000000004">
      <c r="B2117" s="27"/>
      <c r="D2117" s="33"/>
      <c r="E2117" s="68"/>
      <c r="G2117" s="51"/>
      <c r="H2117" s="176"/>
      <c r="I2117" s="51"/>
      <c r="K2117" s="51"/>
      <c r="L2117" s="43"/>
    </row>
    <row r="2118" spans="2:12" s="32" customFormat="1" x14ac:dyDescent="0.55000000000000004">
      <c r="B2118" s="27"/>
      <c r="D2118" s="33"/>
      <c r="E2118" s="68"/>
      <c r="G2118" s="51"/>
      <c r="H2118" s="176"/>
      <c r="I2118" s="51"/>
      <c r="K2118" s="51"/>
      <c r="L2118" s="43"/>
    </row>
    <row r="2119" spans="2:12" s="32" customFormat="1" x14ac:dyDescent="0.55000000000000004">
      <c r="B2119" s="27"/>
      <c r="D2119" s="33"/>
      <c r="E2119" s="68"/>
      <c r="G2119" s="51"/>
      <c r="H2119" s="176"/>
      <c r="I2119" s="51"/>
      <c r="K2119" s="51"/>
      <c r="L2119" s="43"/>
    </row>
    <row r="2120" spans="2:12" s="32" customFormat="1" x14ac:dyDescent="0.55000000000000004">
      <c r="B2120" s="27"/>
      <c r="D2120" s="33"/>
      <c r="E2120" s="68"/>
      <c r="G2120" s="51"/>
      <c r="H2120" s="176"/>
      <c r="I2120" s="51"/>
      <c r="K2120" s="51"/>
      <c r="L2120" s="43"/>
    </row>
    <row r="2121" spans="2:12" s="32" customFormat="1" x14ac:dyDescent="0.55000000000000004">
      <c r="B2121" s="27"/>
      <c r="D2121" s="33"/>
      <c r="E2121" s="68"/>
      <c r="G2121" s="51"/>
      <c r="H2121" s="176"/>
      <c r="I2121" s="51"/>
      <c r="K2121" s="51"/>
      <c r="L2121" s="43"/>
    </row>
    <row r="2122" spans="2:12" s="32" customFormat="1" x14ac:dyDescent="0.55000000000000004">
      <c r="B2122" s="27"/>
      <c r="D2122" s="33"/>
      <c r="E2122" s="68"/>
      <c r="G2122" s="51"/>
      <c r="H2122" s="176"/>
      <c r="I2122" s="51"/>
      <c r="K2122" s="51"/>
      <c r="L2122" s="43"/>
    </row>
    <row r="2123" spans="2:12" s="32" customFormat="1" x14ac:dyDescent="0.55000000000000004">
      <c r="B2123" s="27"/>
      <c r="D2123" s="33"/>
      <c r="E2123" s="68"/>
      <c r="G2123" s="51"/>
      <c r="H2123" s="176"/>
      <c r="I2123" s="51"/>
      <c r="K2123" s="51"/>
      <c r="L2123" s="43"/>
    </row>
    <row r="2124" spans="2:12" s="32" customFormat="1" x14ac:dyDescent="0.55000000000000004">
      <c r="B2124" s="27"/>
      <c r="D2124" s="33"/>
      <c r="E2124" s="68"/>
      <c r="G2124" s="51"/>
      <c r="H2124" s="176"/>
      <c r="I2124" s="51"/>
      <c r="K2124" s="51"/>
      <c r="L2124" s="43"/>
    </row>
    <row r="2125" spans="2:12" s="32" customFormat="1" x14ac:dyDescent="0.55000000000000004">
      <c r="B2125" s="27"/>
      <c r="D2125" s="33"/>
      <c r="E2125" s="68"/>
      <c r="G2125" s="51"/>
      <c r="H2125" s="176"/>
      <c r="I2125" s="51"/>
      <c r="K2125" s="51"/>
      <c r="L2125" s="43"/>
    </row>
    <row r="2126" spans="2:12" s="32" customFormat="1" x14ac:dyDescent="0.55000000000000004">
      <c r="B2126" s="27"/>
      <c r="D2126" s="33"/>
      <c r="E2126" s="68"/>
      <c r="G2126" s="51"/>
      <c r="H2126" s="176"/>
      <c r="I2126" s="51"/>
      <c r="K2126" s="51"/>
      <c r="L2126" s="43"/>
    </row>
    <row r="2127" spans="2:12" s="32" customFormat="1" x14ac:dyDescent="0.55000000000000004">
      <c r="B2127" s="27"/>
      <c r="D2127" s="33"/>
      <c r="E2127" s="68"/>
      <c r="G2127" s="51"/>
      <c r="H2127" s="176"/>
      <c r="I2127" s="51"/>
      <c r="K2127" s="51"/>
      <c r="L2127" s="43"/>
    </row>
    <row r="2128" spans="2:12" s="32" customFormat="1" x14ac:dyDescent="0.55000000000000004">
      <c r="B2128" s="27"/>
      <c r="D2128" s="33"/>
      <c r="E2128" s="68"/>
      <c r="G2128" s="51"/>
      <c r="H2128" s="176"/>
      <c r="I2128" s="51"/>
      <c r="K2128" s="51"/>
      <c r="L2128" s="43"/>
    </row>
    <row r="2129" spans="2:12" s="32" customFormat="1" x14ac:dyDescent="0.55000000000000004">
      <c r="B2129" s="27"/>
      <c r="D2129" s="33"/>
      <c r="E2129" s="68"/>
      <c r="G2129" s="51"/>
      <c r="H2129" s="176"/>
      <c r="I2129" s="51"/>
      <c r="K2129" s="51"/>
      <c r="L2129" s="43"/>
    </row>
    <row r="2130" spans="2:12" s="32" customFormat="1" x14ac:dyDescent="0.55000000000000004">
      <c r="B2130" s="27"/>
      <c r="D2130" s="33"/>
      <c r="E2130" s="68"/>
      <c r="G2130" s="51"/>
      <c r="H2130" s="176"/>
      <c r="I2130" s="51"/>
      <c r="K2130" s="51"/>
      <c r="L2130" s="43"/>
    </row>
    <row r="2131" spans="2:12" s="32" customFormat="1" x14ac:dyDescent="0.55000000000000004">
      <c r="B2131" s="27"/>
      <c r="D2131" s="33"/>
      <c r="E2131" s="68"/>
      <c r="G2131" s="51"/>
      <c r="H2131" s="176"/>
      <c r="I2131" s="51"/>
      <c r="K2131" s="51"/>
      <c r="L2131" s="43"/>
    </row>
    <row r="2132" spans="2:12" s="32" customFormat="1" x14ac:dyDescent="0.55000000000000004">
      <c r="B2132" s="27"/>
      <c r="D2132" s="33"/>
      <c r="E2132" s="68"/>
      <c r="G2132" s="51"/>
      <c r="H2132" s="176"/>
      <c r="I2132" s="51"/>
      <c r="K2132" s="51"/>
      <c r="L2132" s="43"/>
    </row>
    <row r="2133" spans="2:12" s="32" customFormat="1" x14ac:dyDescent="0.55000000000000004">
      <c r="B2133" s="27"/>
      <c r="D2133" s="33"/>
      <c r="E2133" s="68"/>
      <c r="G2133" s="51"/>
      <c r="H2133" s="176"/>
      <c r="I2133" s="51"/>
      <c r="K2133" s="51"/>
      <c r="L2133" s="43"/>
    </row>
    <row r="2134" spans="2:12" s="32" customFormat="1" x14ac:dyDescent="0.55000000000000004">
      <c r="B2134" s="27"/>
      <c r="D2134" s="33"/>
      <c r="E2134" s="68"/>
      <c r="G2134" s="51"/>
      <c r="H2134" s="176"/>
      <c r="I2134" s="51"/>
      <c r="K2134" s="51"/>
      <c r="L2134" s="43"/>
    </row>
    <row r="2135" spans="2:12" s="32" customFormat="1" x14ac:dyDescent="0.55000000000000004">
      <c r="B2135" s="27"/>
      <c r="D2135" s="33"/>
      <c r="E2135" s="68"/>
      <c r="G2135" s="51"/>
      <c r="H2135" s="176"/>
      <c r="I2135" s="51"/>
      <c r="K2135" s="51"/>
      <c r="L2135" s="43"/>
    </row>
    <row r="2136" spans="2:12" s="32" customFormat="1" x14ac:dyDescent="0.55000000000000004">
      <c r="B2136" s="27"/>
      <c r="D2136" s="33"/>
      <c r="E2136" s="68"/>
      <c r="G2136" s="51"/>
      <c r="H2136" s="176"/>
      <c r="I2136" s="51"/>
      <c r="K2136" s="51"/>
      <c r="L2136" s="43"/>
    </row>
    <row r="2137" spans="2:12" s="32" customFormat="1" x14ac:dyDescent="0.55000000000000004">
      <c r="B2137" s="27"/>
      <c r="D2137" s="33"/>
      <c r="E2137" s="68"/>
      <c r="G2137" s="51"/>
      <c r="H2137" s="176"/>
      <c r="I2137" s="51"/>
      <c r="K2137" s="51"/>
      <c r="L2137" s="43"/>
    </row>
    <row r="2138" spans="2:12" s="32" customFormat="1" x14ac:dyDescent="0.55000000000000004">
      <c r="B2138" s="27"/>
      <c r="D2138" s="33"/>
      <c r="E2138" s="68"/>
      <c r="G2138" s="51"/>
      <c r="H2138" s="176"/>
      <c r="I2138" s="51"/>
      <c r="K2138" s="51"/>
      <c r="L2138" s="43"/>
    </row>
    <row r="2139" spans="2:12" s="32" customFormat="1" x14ac:dyDescent="0.55000000000000004">
      <c r="B2139" s="27"/>
      <c r="D2139" s="33"/>
      <c r="E2139" s="68"/>
      <c r="G2139" s="51"/>
      <c r="H2139" s="176"/>
      <c r="I2139" s="51"/>
      <c r="K2139" s="51"/>
      <c r="L2139" s="43"/>
    </row>
    <row r="2140" spans="2:12" s="32" customFormat="1" x14ac:dyDescent="0.55000000000000004">
      <c r="B2140" s="27"/>
      <c r="D2140" s="33"/>
      <c r="E2140" s="68"/>
      <c r="G2140" s="51"/>
      <c r="H2140" s="176"/>
      <c r="I2140" s="51"/>
      <c r="K2140" s="51"/>
      <c r="L2140" s="43"/>
    </row>
    <row r="2141" spans="2:12" s="32" customFormat="1" x14ac:dyDescent="0.55000000000000004">
      <c r="B2141" s="27"/>
      <c r="D2141" s="33"/>
      <c r="E2141" s="68"/>
      <c r="G2141" s="51"/>
      <c r="H2141" s="176"/>
      <c r="I2141" s="51"/>
      <c r="K2141" s="51"/>
      <c r="L2141" s="43"/>
    </row>
    <row r="2142" spans="2:12" s="32" customFormat="1" x14ac:dyDescent="0.55000000000000004">
      <c r="B2142" s="27"/>
      <c r="D2142" s="33"/>
      <c r="E2142" s="68"/>
      <c r="G2142" s="51"/>
      <c r="H2142" s="176"/>
      <c r="I2142" s="51"/>
      <c r="K2142" s="51"/>
      <c r="L2142" s="43"/>
    </row>
    <row r="2143" spans="2:12" s="32" customFormat="1" x14ac:dyDescent="0.55000000000000004">
      <c r="B2143" s="27"/>
      <c r="D2143" s="33"/>
      <c r="E2143" s="68"/>
      <c r="G2143" s="51"/>
      <c r="H2143" s="176"/>
      <c r="I2143" s="51"/>
      <c r="K2143" s="51"/>
      <c r="L2143" s="43"/>
    </row>
    <row r="2144" spans="2:12" s="32" customFormat="1" x14ac:dyDescent="0.55000000000000004">
      <c r="B2144" s="27"/>
      <c r="D2144" s="33"/>
      <c r="E2144" s="68"/>
      <c r="G2144" s="51"/>
      <c r="H2144" s="176"/>
      <c r="I2144" s="51"/>
      <c r="K2144" s="51"/>
      <c r="L2144" s="43"/>
    </row>
    <row r="2145" spans="2:12" s="32" customFormat="1" x14ac:dyDescent="0.55000000000000004">
      <c r="B2145" s="27"/>
      <c r="D2145" s="33"/>
      <c r="E2145" s="68"/>
      <c r="G2145" s="51"/>
      <c r="H2145" s="176"/>
      <c r="I2145" s="51"/>
      <c r="K2145" s="51"/>
      <c r="L2145" s="43"/>
    </row>
    <row r="2146" spans="2:12" s="32" customFormat="1" x14ac:dyDescent="0.55000000000000004">
      <c r="B2146" s="27"/>
      <c r="D2146" s="33"/>
      <c r="E2146" s="68"/>
      <c r="G2146" s="51"/>
      <c r="H2146" s="176"/>
      <c r="I2146" s="51"/>
      <c r="K2146" s="51"/>
      <c r="L2146" s="43"/>
    </row>
    <row r="2147" spans="2:12" s="32" customFormat="1" x14ac:dyDescent="0.55000000000000004">
      <c r="B2147" s="27"/>
      <c r="D2147" s="33"/>
      <c r="E2147" s="68"/>
      <c r="G2147" s="51"/>
      <c r="H2147" s="176"/>
      <c r="I2147" s="51"/>
      <c r="K2147" s="51"/>
      <c r="L2147" s="43"/>
    </row>
    <row r="2148" spans="2:12" s="32" customFormat="1" x14ac:dyDescent="0.55000000000000004">
      <c r="B2148" s="27"/>
      <c r="D2148" s="33"/>
      <c r="E2148" s="68"/>
      <c r="G2148" s="51"/>
      <c r="H2148" s="176"/>
      <c r="I2148" s="51"/>
      <c r="K2148" s="51"/>
      <c r="L2148" s="43"/>
    </row>
    <row r="2149" spans="2:12" s="32" customFormat="1" x14ac:dyDescent="0.55000000000000004">
      <c r="B2149" s="27"/>
      <c r="D2149" s="33"/>
      <c r="E2149" s="68"/>
      <c r="G2149" s="51"/>
      <c r="H2149" s="176"/>
      <c r="I2149" s="51"/>
      <c r="K2149" s="51"/>
      <c r="L2149" s="43"/>
    </row>
    <row r="2150" spans="2:12" s="32" customFormat="1" x14ac:dyDescent="0.55000000000000004">
      <c r="B2150" s="27"/>
      <c r="D2150" s="33"/>
      <c r="E2150" s="68"/>
      <c r="G2150" s="51"/>
      <c r="H2150" s="176"/>
      <c r="I2150" s="51"/>
      <c r="K2150" s="51"/>
      <c r="L2150" s="43"/>
    </row>
    <row r="2151" spans="2:12" s="32" customFormat="1" x14ac:dyDescent="0.55000000000000004">
      <c r="B2151" s="27"/>
      <c r="D2151" s="33"/>
      <c r="E2151" s="68"/>
      <c r="G2151" s="51"/>
      <c r="H2151" s="176"/>
      <c r="I2151" s="51"/>
      <c r="K2151" s="51"/>
      <c r="L2151" s="43"/>
    </row>
    <row r="2152" spans="2:12" s="32" customFormat="1" x14ac:dyDescent="0.55000000000000004">
      <c r="B2152" s="27"/>
      <c r="D2152" s="33"/>
      <c r="E2152" s="68"/>
      <c r="G2152" s="51"/>
      <c r="H2152" s="176"/>
      <c r="I2152" s="51"/>
      <c r="K2152" s="51"/>
      <c r="L2152" s="43"/>
    </row>
    <row r="2153" spans="2:12" s="32" customFormat="1" x14ac:dyDescent="0.55000000000000004">
      <c r="B2153" s="27"/>
      <c r="D2153" s="33"/>
      <c r="E2153" s="68"/>
      <c r="G2153" s="51"/>
      <c r="H2153" s="176"/>
      <c r="I2153" s="51"/>
      <c r="K2153" s="51"/>
      <c r="L2153" s="43"/>
    </row>
    <row r="2154" spans="2:12" s="32" customFormat="1" x14ac:dyDescent="0.55000000000000004">
      <c r="B2154" s="27"/>
      <c r="D2154" s="33"/>
      <c r="E2154" s="68"/>
      <c r="G2154" s="51"/>
      <c r="H2154" s="176"/>
      <c r="I2154" s="51"/>
      <c r="K2154" s="51"/>
      <c r="L2154" s="43"/>
    </row>
    <row r="2155" spans="2:12" s="32" customFormat="1" x14ac:dyDescent="0.55000000000000004">
      <c r="B2155" s="27"/>
      <c r="D2155" s="33"/>
      <c r="E2155" s="68"/>
      <c r="G2155" s="51"/>
      <c r="H2155" s="176"/>
      <c r="I2155" s="51"/>
      <c r="K2155" s="51"/>
      <c r="L2155" s="43"/>
    </row>
    <row r="2156" spans="2:12" s="32" customFormat="1" x14ac:dyDescent="0.55000000000000004">
      <c r="B2156" s="27"/>
      <c r="D2156" s="33"/>
      <c r="E2156" s="68"/>
      <c r="G2156" s="51"/>
      <c r="H2156" s="176"/>
      <c r="I2156" s="51"/>
      <c r="K2156" s="51"/>
      <c r="L2156" s="43"/>
    </row>
    <row r="2157" spans="2:12" s="32" customFormat="1" x14ac:dyDescent="0.55000000000000004">
      <c r="B2157" s="27"/>
      <c r="D2157" s="33"/>
      <c r="E2157" s="68"/>
      <c r="G2157" s="51"/>
      <c r="H2157" s="176"/>
      <c r="I2157" s="51"/>
      <c r="K2157" s="51"/>
      <c r="L2157" s="43"/>
    </row>
    <row r="2158" spans="2:12" s="32" customFormat="1" x14ac:dyDescent="0.55000000000000004">
      <c r="B2158" s="27"/>
      <c r="D2158" s="33"/>
      <c r="E2158" s="68"/>
      <c r="G2158" s="51"/>
      <c r="H2158" s="176"/>
      <c r="I2158" s="51"/>
      <c r="K2158" s="51"/>
      <c r="L2158" s="43"/>
    </row>
    <row r="2159" spans="2:12" s="32" customFormat="1" x14ac:dyDescent="0.55000000000000004">
      <c r="B2159" s="27"/>
      <c r="D2159" s="33"/>
      <c r="E2159" s="68"/>
      <c r="G2159" s="51"/>
      <c r="H2159" s="176"/>
      <c r="I2159" s="51"/>
      <c r="K2159" s="51"/>
      <c r="L2159" s="43"/>
    </row>
    <row r="2160" spans="2:12" s="32" customFormat="1" x14ac:dyDescent="0.55000000000000004">
      <c r="B2160" s="27"/>
      <c r="D2160" s="33"/>
      <c r="E2160" s="68"/>
      <c r="G2160" s="51"/>
      <c r="H2160" s="176"/>
      <c r="I2160" s="51"/>
      <c r="K2160" s="51"/>
      <c r="L2160" s="43"/>
    </row>
    <row r="2161" spans="2:12" s="32" customFormat="1" x14ac:dyDescent="0.55000000000000004">
      <c r="B2161" s="27"/>
      <c r="D2161" s="33"/>
      <c r="E2161" s="68"/>
      <c r="G2161" s="51"/>
      <c r="H2161" s="176"/>
      <c r="I2161" s="51"/>
      <c r="K2161" s="51"/>
      <c r="L2161" s="43"/>
    </row>
    <row r="2162" spans="2:12" s="32" customFormat="1" x14ac:dyDescent="0.55000000000000004">
      <c r="B2162" s="27"/>
      <c r="D2162" s="33"/>
      <c r="E2162" s="68"/>
      <c r="G2162" s="51"/>
      <c r="H2162" s="176"/>
      <c r="I2162" s="51"/>
      <c r="K2162" s="51"/>
      <c r="L2162" s="43"/>
    </row>
    <row r="2163" spans="2:12" s="32" customFormat="1" x14ac:dyDescent="0.55000000000000004">
      <c r="B2163" s="27"/>
      <c r="D2163" s="33"/>
      <c r="E2163" s="68"/>
      <c r="G2163" s="51"/>
      <c r="H2163" s="176"/>
      <c r="I2163" s="51"/>
      <c r="K2163" s="51"/>
      <c r="L2163" s="43"/>
    </row>
    <row r="2164" spans="2:12" s="32" customFormat="1" x14ac:dyDescent="0.55000000000000004">
      <c r="B2164" s="27"/>
      <c r="D2164" s="33"/>
      <c r="E2164" s="68"/>
      <c r="G2164" s="51"/>
      <c r="H2164" s="176"/>
      <c r="I2164" s="51"/>
      <c r="K2164" s="51"/>
      <c r="L2164" s="43"/>
    </row>
    <row r="2165" spans="2:12" s="32" customFormat="1" x14ac:dyDescent="0.55000000000000004">
      <c r="B2165" s="27"/>
      <c r="D2165" s="33"/>
      <c r="E2165" s="68"/>
      <c r="G2165" s="51"/>
      <c r="H2165" s="176"/>
      <c r="I2165" s="51"/>
      <c r="K2165" s="51"/>
      <c r="L2165" s="43"/>
    </row>
    <row r="2166" spans="2:12" s="32" customFormat="1" x14ac:dyDescent="0.55000000000000004">
      <c r="B2166" s="27"/>
      <c r="D2166" s="33"/>
      <c r="E2166" s="68"/>
      <c r="G2166" s="51"/>
      <c r="H2166" s="176"/>
      <c r="I2166" s="51"/>
      <c r="K2166" s="51"/>
      <c r="L2166" s="43"/>
    </row>
    <row r="2167" spans="2:12" s="32" customFormat="1" x14ac:dyDescent="0.55000000000000004">
      <c r="B2167" s="27"/>
      <c r="D2167" s="33"/>
      <c r="E2167" s="68"/>
      <c r="G2167" s="51"/>
      <c r="H2167" s="176"/>
      <c r="I2167" s="51"/>
      <c r="K2167" s="51"/>
      <c r="L2167" s="43"/>
    </row>
    <row r="2168" spans="2:12" s="32" customFormat="1" x14ac:dyDescent="0.55000000000000004">
      <c r="B2168" s="27"/>
      <c r="D2168" s="33"/>
      <c r="E2168" s="68"/>
      <c r="G2168" s="51"/>
      <c r="H2168" s="176"/>
      <c r="I2168" s="51"/>
      <c r="K2168" s="51"/>
      <c r="L2168" s="43"/>
    </row>
    <row r="2169" spans="2:12" s="32" customFormat="1" x14ac:dyDescent="0.55000000000000004">
      <c r="B2169" s="27"/>
      <c r="D2169" s="33"/>
      <c r="E2169" s="68"/>
      <c r="G2169" s="51"/>
      <c r="H2169" s="176"/>
      <c r="I2169" s="51"/>
      <c r="K2169" s="51"/>
      <c r="L2169" s="43"/>
    </row>
    <row r="2170" spans="2:12" s="32" customFormat="1" x14ac:dyDescent="0.55000000000000004">
      <c r="B2170" s="27"/>
      <c r="D2170" s="33"/>
      <c r="E2170" s="68"/>
      <c r="G2170" s="51"/>
      <c r="H2170" s="176"/>
      <c r="I2170" s="51"/>
      <c r="K2170" s="51"/>
      <c r="L2170" s="43"/>
    </row>
    <row r="2171" spans="2:12" s="32" customFormat="1" x14ac:dyDescent="0.55000000000000004">
      <c r="B2171" s="27"/>
      <c r="D2171" s="33"/>
      <c r="E2171" s="68"/>
      <c r="G2171" s="51"/>
      <c r="H2171" s="176"/>
      <c r="I2171" s="51"/>
      <c r="K2171" s="51"/>
      <c r="L2171" s="43"/>
    </row>
    <row r="2172" spans="2:12" s="32" customFormat="1" x14ac:dyDescent="0.55000000000000004">
      <c r="B2172" s="27"/>
      <c r="D2172" s="33"/>
      <c r="E2172" s="68"/>
      <c r="G2172" s="51"/>
      <c r="H2172" s="176"/>
      <c r="I2172" s="51"/>
      <c r="K2172" s="51"/>
      <c r="L2172" s="43"/>
    </row>
    <row r="2173" spans="2:12" s="32" customFormat="1" x14ac:dyDescent="0.55000000000000004">
      <c r="B2173" s="27"/>
      <c r="D2173" s="33"/>
      <c r="E2173" s="68"/>
      <c r="G2173" s="51"/>
      <c r="H2173" s="176"/>
      <c r="I2173" s="51"/>
      <c r="K2173" s="51"/>
      <c r="L2173" s="43"/>
    </row>
    <row r="2174" spans="2:12" s="32" customFormat="1" x14ac:dyDescent="0.55000000000000004">
      <c r="B2174" s="27"/>
      <c r="D2174" s="33"/>
      <c r="E2174" s="68"/>
      <c r="G2174" s="51"/>
      <c r="H2174" s="176"/>
      <c r="I2174" s="51"/>
      <c r="K2174" s="51"/>
      <c r="L2174" s="43"/>
    </row>
    <row r="2175" spans="2:12" s="32" customFormat="1" x14ac:dyDescent="0.55000000000000004">
      <c r="B2175" s="27"/>
      <c r="D2175" s="33"/>
      <c r="E2175" s="68"/>
      <c r="G2175" s="51"/>
      <c r="H2175" s="176"/>
      <c r="I2175" s="51"/>
      <c r="K2175" s="51"/>
      <c r="L2175" s="43"/>
    </row>
    <row r="2176" spans="2:12" s="32" customFormat="1" x14ac:dyDescent="0.55000000000000004">
      <c r="B2176" s="27"/>
      <c r="D2176" s="33"/>
      <c r="E2176" s="68"/>
      <c r="G2176" s="51"/>
      <c r="H2176" s="176"/>
      <c r="I2176" s="51"/>
      <c r="K2176" s="51"/>
      <c r="L2176" s="43"/>
    </row>
    <row r="2177" spans="2:12" s="32" customFormat="1" x14ac:dyDescent="0.55000000000000004">
      <c r="B2177" s="27"/>
      <c r="D2177" s="33"/>
      <c r="E2177" s="68"/>
      <c r="G2177" s="51"/>
      <c r="H2177" s="176"/>
      <c r="I2177" s="51"/>
      <c r="K2177" s="51"/>
      <c r="L2177" s="43"/>
    </row>
    <row r="2178" spans="2:12" s="32" customFormat="1" x14ac:dyDescent="0.55000000000000004">
      <c r="B2178" s="27"/>
      <c r="D2178" s="33"/>
      <c r="E2178" s="68"/>
      <c r="G2178" s="51"/>
      <c r="H2178" s="176"/>
      <c r="I2178" s="51"/>
      <c r="K2178" s="51"/>
      <c r="L2178" s="43"/>
    </row>
    <row r="2179" spans="2:12" s="32" customFormat="1" x14ac:dyDescent="0.55000000000000004">
      <c r="B2179" s="27"/>
      <c r="D2179" s="33"/>
      <c r="E2179" s="68"/>
      <c r="G2179" s="51"/>
      <c r="H2179" s="176"/>
      <c r="I2179" s="51"/>
      <c r="K2179" s="51"/>
      <c r="L2179" s="43"/>
    </row>
    <row r="2180" spans="2:12" s="32" customFormat="1" x14ac:dyDescent="0.55000000000000004">
      <c r="B2180" s="27"/>
      <c r="D2180" s="33"/>
      <c r="E2180" s="68"/>
      <c r="G2180" s="51"/>
      <c r="H2180" s="176"/>
      <c r="I2180" s="51"/>
      <c r="K2180" s="51"/>
      <c r="L2180" s="43"/>
    </row>
    <row r="2181" spans="2:12" s="32" customFormat="1" x14ac:dyDescent="0.55000000000000004">
      <c r="B2181" s="27"/>
      <c r="D2181" s="33"/>
      <c r="E2181" s="68"/>
      <c r="G2181" s="51"/>
      <c r="H2181" s="176"/>
      <c r="I2181" s="51"/>
      <c r="K2181" s="51"/>
      <c r="L2181" s="43"/>
    </row>
    <row r="2182" spans="2:12" s="32" customFormat="1" x14ac:dyDescent="0.55000000000000004">
      <c r="B2182" s="27"/>
      <c r="D2182" s="33"/>
      <c r="E2182" s="68"/>
      <c r="G2182" s="51"/>
      <c r="H2182" s="176"/>
      <c r="I2182" s="51"/>
      <c r="K2182" s="51"/>
      <c r="L2182" s="43"/>
    </row>
    <row r="2183" spans="2:12" s="32" customFormat="1" x14ac:dyDescent="0.55000000000000004">
      <c r="B2183" s="27"/>
      <c r="D2183" s="33"/>
      <c r="E2183" s="68"/>
      <c r="G2183" s="51"/>
      <c r="H2183" s="176"/>
      <c r="I2183" s="51"/>
      <c r="K2183" s="51"/>
      <c r="L2183" s="43"/>
    </row>
    <row r="2184" spans="2:12" s="32" customFormat="1" x14ac:dyDescent="0.55000000000000004">
      <c r="B2184" s="27"/>
      <c r="D2184" s="33"/>
      <c r="E2184" s="68"/>
      <c r="G2184" s="51"/>
      <c r="H2184" s="176"/>
      <c r="I2184" s="51"/>
      <c r="K2184" s="51"/>
      <c r="L2184" s="43"/>
    </row>
    <row r="2185" spans="2:12" s="32" customFormat="1" x14ac:dyDescent="0.55000000000000004">
      <c r="B2185" s="27"/>
      <c r="D2185" s="33"/>
      <c r="E2185" s="68"/>
      <c r="G2185" s="51"/>
      <c r="H2185" s="176"/>
      <c r="I2185" s="51"/>
      <c r="K2185" s="51"/>
      <c r="L2185" s="43"/>
    </row>
    <row r="2186" spans="2:12" s="32" customFormat="1" x14ac:dyDescent="0.55000000000000004">
      <c r="B2186" s="27"/>
      <c r="D2186" s="33"/>
      <c r="E2186" s="68"/>
      <c r="G2186" s="51"/>
      <c r="H2186" s="176"/>
      <c r="I2186" s="51"/>
      <c r="K2186" s="51"/>
      <c r="L2186" s="43"/>
    </row>
    <row r="2187" spans="2:12" s="32" customFormat="1" x14ac:dyDescent="0.55000000000000004">
      <c r="B2187" s="27"/>
      <c r="D2187" s="33"/>
      <c r="E2187" s="68"/>
      <c r="G2187" s="51"/>
      <c r="H2187" s="176"/>
      <c r="I2187" s="51"/>
      <c r="K2187" s="51"/>
      <c r="L2187" s="43"/>
    </row>
    <row r="2188" spans="2:12" s="32" customFormat="1" x14ac:dyDescent="0.55000000000000004">
      <c r="B2188" s="27"/>
      <c r="D2188" s="33"/>
      <c r="E2188" s="68"/>
      <c r="G2188" s="51"/>
      <c r="H2188" s="176"/>
      <c r="I2188" s="51"/>
      <c r="K2188" s="51"/>
      <c r="L2188" s="43"/>
    </row>
    <row r="2189" spans="2:12" s="32" customFormat="1" x14ac:dyDescent="0.55000000000000004">
      <c r="B2189" s="27"/>
      <c r="D2189" s="33"/>
      <c r="E2189" s="68"/>
      <c r="G2189" s="51"/>
      <c r="H2189" s="176"/>
      <c r="I2189" s="51"/>
      <c r="K2189" s="51"/>
      <c r="L2189" s="43"/>
    </row>
    <row r="2190" spans="2:12" s="32" customFormat="1" x14ac:dyDescent="0.55000000000000004">
      <c r="B2190" s="27"/>
      <c r="D2190" s="33"/>
      <c r="E2190" s="68"/>
      <c r="G2190" s="51"/>
      <c r="H2190" s="176"/>
      <c r="I2190" s="51"/>
      <c r="K2190" s="51"/>
      <c r="L2190" s="43"/>
    </row>
    <row r="2191" spans="2:12" s="32" customFormat="1" x14ac:dyDescent="0.55000000000000004">
      <c r="B2191" s="27"/>
      <c r="D2191" s="33"/>
      <c r="E2191" s="68"/>
      <c r="G2191" s="51"/>
      <c r="H2191" s="176"/>
      <c r="I2191" s="51"/>
      <c r="K2191" s="51"/>
      <c r="L2191" s="43"/>
    </row>
    <row r="2192" spans="2:12" s="32" customFormat="1" x14ac:dyDescent="0.55000000000000004">
      <c r="B2192" s="27"/>
      <c r="D2192" s="33"/>
      <c r="E2192" s="68"/>
      <c r="G2192" s="51"/>
      <c r="H2192" s="176"/>
      <c r="I2192" s="51"/>
      <c r="K2192" s="51"/>
      <c r="L2192" s="43"/>
    </row>
    <row r="2193" spans="2:12" s="32" customFormat="1" x14ac:dyDescent="0.55000000000000004">
      <c r="B2193" s="27"/>
      <c r="D2193" s="33"/>
      <c r="E2193" s="68"/>
      <c r="G2193" s="51"/>
      <c r="H2193" s="176"/>
      <c r="I2193" s="51"/>
      <c r="K2193" s="51"/>
      <c r="L2193" s="43"/>
    </row>
    <row r="2194" spans="2:12" s="32" customFormat="1" x14ac:dyDescent="0.55000000000000004">
      <c r="B2194" s="27"/>
      <c r="D2194" s="33"/>
      <c r="E2194" s="68"/>
      <c r="G2194" s="51"/>
      <c r="H2194" s="176"/>
      <c r="I2194" s="51"/>
      <c r="K2194" s="51"/>
      <c r="L2194" s="43"/>
    </row>
    <row r="2195" spans="2:12" s="32" customFormat="1" x14ac:dyDescent="0.55000000000000004">
      <c r="B2195" s="27"/>
      <c r="D2195" s="33"/>
      <c r="E2195" s="68"/>
      <c r="G2195" s="51"/>
      <c r="H2195" s="176"/>
      <c r="I2195" s="51"/>
      <c r="K2195" s="51"/>
      <c r="L2195" s="43"/>
    </row>
    <row r="2196" spans="2:12" s="32" customFormat="1" x14ac:dyDescent="0.55000000000000004">
      <c r="B2196" s="27"/>
      <c r="D2196" s="33"/>
      <c r="E2196" s="68"/>
      <c r="G2196" s="51"/>
      <c r="H2196" s="176"/>
      <c r="I2196" s="51"/>
      <c r="K2196" s="51"/>
      <c r="L2196" s="43"/>
    </row>
    <row r="2197" spans="2:12" s="32" customFormat="1" x14ac:dyDescent="0.55000000000000004">
      <c r="B2197" s="27"/>
      <c r="D2197" s="33"/>
      <c r="E2197" s="68"/>
      <c r="G2197" s="51"/>
      <c r="H2197" s="176"/>
      <c r="I2197" s="51"/>
      <c r="K2197" s="51"/>
      <c r="L2197" s="43"/>
    </row>
    <row r="2198" spans="2:12" s="32" customFormat="1" x14ac:dyDescent="0.55000000000000004">
      <c r="B2198" s="27"/>
      <c r="D2198" s="33"/>
      <c r="E2198" s="68"/>
      <c r="G2198" s="51"/>
      <c r="H2198" s="176"/>
      <c r="I2198" s="51"/>
      <c r="K2198" s="51"/>
      <c r="L2198" s="43"/>
    </row>
    <row r="2199" spans="2:12" s="32" customFormat="1" x14ac:dyDescent="0.55000000000000004">
      <c r="B2199" s="27"/>
      <c r="D2199" s="33"/>
      <c r="E2199" s="68"/>
      <c r="G2199" s="51"/>
      <c r="H2199" s="176"/>
      <c r="I2199" s="51"/>
      <c r="K2199" s="51"/>
      <c r="L2199" s="43"/>
    </row>
    <row r="2200" spans="2:12" s="32" customFormat="1" x14ac:dyDescent="0.55000000000000004">
      <c r="B2200" s="27"/>
      <c r="D2200" s="33"/>
      <c r="E2200" s="68"/>
      <c r="G2200" s="51"/>
      <c r="H2200" s="176"/>
      <c r="I2200" s="51"/>
      <c r="K2200" s="51"/>
      <c r="L2200" s="43"/>
    </row>
    <row r="2201" spans="2:12" s="32" customFormat="1" x14ac:dyDescent="0.55000000000000004">
      <c r="B2201" s="27"/>
      <c r="D2201" s="33"/>
      <c r="E2201" s="68"/>
      <c r="G2201" s="51"/>
      <c r="H2201" s="176"/>
      <c r="I2201" s="51"/>
      <c r="K2201" s="51"/>
      <c r="L2201" s="43"/>
    </row>
    <row r="2202" spans="2:12" s="32" customFormat="1" x14ac:dyDescent="0.55000000000000004">
      <c r="B2202" s="27"/>
      <c r="D2202" s="33"/>
      <c r="E2202" s="68"/>
      <c r="G2202" s="51"/>
      <c r="H2202" s="176"/>
      <c r="I2202" s="51"/>
      <c r="K2202" s="51"/>
      <c r="L2202" s="43"/>
    </row>
    <row r="2203" spans="2:12" s="32" customFormat="1" x14ac:dyDescent="0.55000000000000004">
      <c r="B2203" s="27"/>
      <c r="D2203" s="33"/>
      <c r="E2203" s="68"/>
      <c r="G2203" s="51"/>
      <c r="H2203" s="176"/>
      <c r="I2203" s="51"/>
      <c r="K2203" s="51"/>
      <c r="L2203" s="43"/>
    </row>
    <row r="2204" spans="2:12" s="32" customFormat="1" x14ac:dyDescent="0.55000000000000004">
      <c r="B2204" s="27"/>
      <c r="D2204" s="33"/>
      <c r="E2204" s="68"/>
      <c r="G2204" s="51"/>
      <c r="H2204" s="176"/>
      <c r="I2204" s="51"/>
      <c r="K2204" s="51"/>
      <c r="L2204" s="43"/>
    </row>
    <row r="2205" spans="2:12" s="32" customFormat="1" x14ac:dyDescent="0.55000000000000004">
      <c r="B2205" s="27"/>
      <c r="D2205" s="33"/>
      <c r="E2205" s="68"/>
      <c r="G2205" s="51"/>
      <c r="H2205" s="176"/>
      <c r="I2205" s="51"/>
      <c r="K2205" s="51"/>
      <c r="L2205" s="43"/>
    </row>
    <row r="2206" spans="2:12" s="32" customFormat="1" x14ac:dyDescent="0.55000000000000004">
      <c r="B2206" s="27"/>
      <c r="D2206" s="33"/>
      <c r="E2206" s="68"/>
      <c r="G2206" s="51"/>
      <c r="H2206" s="176"/>
      <c r="I2206" s="51"/>
      <c r="K2206" s="51"/>
      <c r="L2206" s="43"/>
    </row>
    <row r="2207" spans="2:12" s="32" customFormat="1" x14ac:dyDescent="0.55000000000000004">
      <c r="B2207" s="27"/>
      <c r="D2207" s="33"/>
      <c r="E2207" s="68"/>
      <c r="G2207" s="51"/>
      <c r="H2207" s="176"/>
      <c r="I2207" s="51"/>
      <c r="K2207" s="51"/>
      <c r="L2207" s="43"/>
    </row>
    <row r="2208" spans="2:12" s="32" customFormat="1" x14ac:dyDescent="0.55000000000000004">
      <c r="B2208" s="27"/>
      <c r="D2208" s="33"/>
      <c r="E2208" s="68"/>
      <c r="G2208" s="51"/>
      <c r="H2208" s="176"/>
      <c r="I2208" s="51"/>
      <c r="K2208" s="51"/>
      <c r="L2208" s="43"/>
    </row>
    <row r="2209" spans="2:12" s="32" customFormat="1" x14ac:dyDescent="0.55000000000000004">
      <c r="B2209" s="27"/>
      <c r="D2209" s="33"/>
      <c r="E2209" s="68"/>
      <c r="G2209" s="51"/>
      <c r="H2209" s="176"/>
      <c r="I2209" s="51"/>
      <c r="K2209" s="51"/>
      <c r="L2209" s="43"/>
    </row>
    <row r="2210" spans="2:12" s="32" customFormat="1" x14ac:dyDescent="0.55000000000000004">
      <c r="B2210" s="27"/>
      <c r="D2210" s="33"/>
      <c r="E2210" s="68"/>
      <c r="G2210" s="51"/>
      <c r="H2210" s="176"/>
      <c r="I2210" s="51"/>
      <c r="K2210" s="51"/>
      <c r="L2210" s="43"/>
    </row>
    <row r="2211" spans="2:12" s="32" customFormat="1" x14ac:dyDescent="0.55000000000000004">
      <c r="B2211" s="27"/>
      <c r="D2211" s="33"/>
      <c r="E2211" s="68"/>
      <c r="G2211" s="51"/>
      <c r="H2211" s="176"/>
      <c r="I2211" s="51"/>
      <c r="K2211" s="51"/>
      <c r="L2211" s="43"/>
    </row>
    <row r="2212" spans="2:12" s="32" customFormat="1" x14ac:dyDescent="0.55000000000000004">
      <c r="B2212" s="27"/>
      <c r="D2212" s="33"/>
      <c r="E2212" s="68"/>
      <c r="G2212" s="51"/>
      <c r="H2212" s="176"/>
      <c r="I2212" s="51"/>
      <c r="K2212" s="51"/>
      <c r="L2212" s="43"/>
    </row>
    <row r="2213" spans="2:12" s="32" customFormat="1" x14ac:dyDescent="0.55000000000000004">
      <c r="B2213" s="27"/>
      <c r="D2213" s="33"/>
      <c r="E2213" s="68"/>
      <c r="G2213" s="51"/>
      <c r="H2213" s="176"/>
      <c r="I2213" s="51"/>
      <c r="K2213" s="51"/>
      <c r="L2213" s="43"/>
    </row>
    <row r="2214" spans="2:12" s="32" customFormat="1" x14ac:dyDescent="0.55000000000000004">
      <c r="B2214" s="27"/>
      <c r="D2214" s="33"/>
      <c r="E2214" s="68"/>
      <c r="G2214" s="51"/>
      <c r="H2214" s="176"/>
      <c r="I2214" s="51"/>
      <c r="K2214" s="51"/>
      <c r="L2214" s="43"/>
    </row>
    <row r="2215" spans="2:12" s="32" customFormat="1" x14ac:dyDescent="0.55000000000000004">
      <c r="B2215" s="27"/>
      <c r="D2215" s="33"/>
      <c r="E2215" s="68"/>
      <c r="G2215" s="51"/>
      <c r="H2215" s="176"/>
      <c r="I2215" s="51"/>
      <c r="K2215" s="51"/>
      <c r="L2215" s="43"/>
    </row>
    <row r="2216" spans="2:12" s="32" customFormat="1" x14ac:dyDescent="0.55000000000000004">
      <c r="B2216" s="27"/>
      <c r="D2216" s="33"/>
      <c r="E2216" s="68"/>
      <c r="G2216" s="51"/>
      <c r="H2216" s="176"/>
      <c r="I2216" s="51"/>
      <c r="K2216" s="51"/>
      <c r="L2216" s="43"/>
    </row>
    <row r="2217" spans="2:12" s="32" customFormat="1" x14ac:dyDescent="0.55000000000000004">
      <c r="B2217" s="27"/>
      <c r="D2217" s="33"/>
      <c r="E2217" s="68"/>
      <c r="G2217" s="51"/>
      <c r="H2217" s="176"/>
      <c r="I2217" s="51"/>
      <c r="K2217" s="51"/>
      <c r="L2217" s="43"/>
    </row>
    <row r="2218" spans="2:12" s="32" customFormat="1" x14ac:dyDescent="0.55000000000000004">
      <c r="B2218" s="27"/>
      <c r="D2218" s="33"/>
      <c r="E2218" s="68"/>
      <c r="G2218" s="51"/>
      <c r="H2218" s="176"/>
      <c r="I2218" s="51"/>
      <c r="K2218" s="51"/>
      <c r="L2218" s="43"/>
    </row>
    <row r="2219" spans="2:12" s="32" customFormat="1" x14ac:dyDescent="0.55000000000000004">
      <c r="B2219" s="27"/>
      <c r="D2219" s="33"/>
      <c r="E2219" s="68"/>
      <c r="G2219" s="51"/>
      <c r="H2219" s="176"/>
      <c r="I2219" s="51"/>
      <c r="K2219" s="51"/>
      <c r="L2219" s="43"/>
    </row>
    <row r="2220" spans="2:12" s="32" customFormat="1" x14ac:dyDescent="0.55000000000000004">
      <c r="B2220" s="27"/>
      <c r="D2220" s="33"/>
      <c r="E2220" s="68"/>
      <c r="G2220" s="51"/>
      <c r="H2220" s="176"/>
      <c r="I2220" s="51"/>
      <c r="K2220" s="51"/>
      <c r="L2220" s="43"/>
    </row>
    <row r="2221" spans="2:12" s="32" customFormat="1" x14ac:dyDescent="0.55000000000000004">
      <c r="B2221" s="27"/>
      <c r="D2221" s="33"/>
      <c r="E2221" s="68"/>
      <c r="G2221" s="51"/>
      <c r="H2221" s="176"/>
      <c r="I2221" s="51"/>
      <c r="K2221" s="51"/>
      <c r="L2221" s="43"/>
    </row>
    <row r="2222" spans="2:12" s="32" customFormat="1" x14ac:dyDescent="0.55000000000000004">
      <c r="B2222" s="27"/>
      <c r="D2222" s="33"/>
      <c r="E2222" s="68"/>
      <c r="G2222" s="51"/>
      <c r="H2222" s="176"/>
      <c r="I2222" s="51"/>
      <c r="K2222" s="51"/>
      <c r="L2222" s="43"/>
    </row>
    <row r="2223" spans="2:12" s="32" customFormat="1" x14ac:dyDescent="0.55000000000000004">
      <c r="B2223" s="27"/>
      <c r="D2223" s="33"/>
      <c r="E2223" s="68"/>
      <c r="G2223" s="51"/>
      <c r="H2223" s="176"/>
      <c r="I2223" s="51"/>
      <c r="K2223" s="51"/>
      <c r="L2223" s="43"/>
    </row>
    <row r="2224" spans="2:12" s="32" customFormat="1" x14ac:dyDescent="0.55000000000000004">
      <c r="B2224" s="27"/>
      <c r="D2224" s="33"/>
      <c r="E2224" s="68"/>
      <c r="G2224" s="51"/>
      <c r="H2224" s="176"/>
      <c r="I2224" s="51"/>
      <c r="K2224" s="51"/>
      <c r="L2224" s="43"/>
    </row>
    <row r="2225" spans="2:12" s="32" customFormat="1" x14ac:dyDescent="0.55000000000000004">
      <c r="B2225" s="27"/>
      <c r="D2225" s="33"/>
      <c r="E2225" s="68"/>
      <c r="G2225" s="51"/>
      <c r="H2225" s="176"/>
      <c r="I2225" s="51"/>
      <c r="K2225" s="51"/>
      <c r="L2225" s="43"/>
    </row>
    <row r="2226" spans="2:12" s="32" customFormat="1" x14ac:dyDescent="0.55000000000000004">
      <c r="B2226" s="27"/>
      <c r="D2226" s="33"/>
      <c r="E2226" s="68"/>
      <c r="G2226" s="51"/>
      <c r="H2226" s="176"/>
      <c r="I2226" s="51"/>
      <c r="K2226" s="51"/>
      <c r="L2226" s="43"/>
    </row>
    <row r="2227" spans="2:12" s="32" customFormat="1" x14ac:dyDescent="0.55000000000000004">
      <c r="B2227" s="27"/>
      <c r="D2227" s="33"/>
      <c r="E2227" s="68"/>
      <c r="G2227" s="51"/>
      <c r="H2227" s="176"/>
      <c r="I2227" s="51"/>
      <c r="K2227" s="51"/>
      <c r="L2227" s="43"/>
    </row>
    <row r="2228" spans="2:12" s="32" customFormat="1" x14ac:dyDescent="0.55000000000000004">
      <c r="B2228" s="27"/>
      <c r="D2228" s="33"/>
      <c r="E2228" s="68"/>
      <c r="G2228" s="51"/>
      <c r="H2228" s="176"/>
      <c r="I2228" s="51"/>
      <c r="K2228" s="51"/>
      <c r="L2228" s="43"/>
    </row>
    <row r="2229" spans="2:12" s="32" customFormat="1" x14ac:dyDescent="0.55000000000000004">
      <c r="B2229" s="27"/>
      <c r="D2229" s="33"/>
      <c r="E2229" s="68"/>
      <c r="G2229" s="51"/>
      <c r="H2229" s="176"/>
      <c r="I2229" s="51"/>
      <c r="K2229" s="51"/>
      <c r="L2229" s="43"/>
    </row>
    <row r="2230" spans="2:12" s="32" customFormat="1" x14ac:dyDescent="0.55000000000000004">
      <c r="B2230" s="27"/>
      <c r="D2230" s="33"/>
      <c r="E2230" s="68"/>
      <c r="G2230" s="51"/>
      <c r="H2230" s="176"/>
      <c r="I2230" s="51"/>
      <c r="K2230" s="51"/>
      <c r="L2230" s="43"/>
    </row>
    <row r="2231" spans="2:12" s="32" customFormat="1" x14ac:dyDescent="0.55000000000000004">
      <c r="B2231" s="27"/>
      <c r="D2231" s="33"/>
      <c r="E2231" s="68"/>
      <c r="G2231" s="51"/>
      <c r="H2231" s="176"/>
      <c r="I2231" s="51"/>
      <c r="K2231" s="51"/>
      <c r="L2231" s="43"/>
    </row>
    <row r="2232" spans="2:12" s="32" customFormat="1" x14ac:dyDescent="0.55000000000000004">
      <c r="B2232" s="27"/>
      <c r="D2232" s="33"/>
      <c r="E2232" s="68"/>
      <c r="G2232" s="51"/>
      <c r="H2232" s="176"/>
      <c r="I2232" s="51"/>
      <c r="K2232" s="51"/>
      <c r="L2232" s="43"/>
    </row>
    <row r="2233" spans="2:12" s="32" customFormat="1" x14ac:dyDescent="0.55000000000000004">
      <c r="B2233" s="27"/>
      <c r="D2233" s="33"/>
      <c r="E2233" s="68"/>
      <c r="G2233" s="51"/>
      <c r="H2233" s="176"/>
      <c r="I2233" s="51"/>
      <c r="K2233" s="51"/>
      <c r="L2233" s="43"/>
    </row>
    <row r="2234" spans="2:12" s="32" customFormat="1" x14ac:dyDescent="0.55000000000000004">
      <c r="B2234" s="27"/>
      <c r="D2234" s="33"/>
      <c r="E2234" s="68"/>
      <c r="G2234" s="51"/>
      <c r="H2234" s="176"/>
      <c r="I2234" s="51"/>
      <c r="K2234" s="51"/>
      <c r="L2234" s="43"/>
    </row>
    <row r="2235" spans="2:12" s="32" customFormat="1" x14ac:dyDescent="0.55000000000000004">
      <c r="B2235" s="27"/>
      <c r="D2235" s="33"/>
      <c r="E2235" s="68"/>
      <c r="G2235" s="51"/>
      <c r="H2235" s="176"/>
      <c r="I2235" s="51"/>
      <c r="K2235" s="51"/>
      <c r="L2235" s="43"/>
    </row>
    <row r="2236" spans="2:12" s="32" customFormat="1" x14ac:dyDescent="0.55000000000000004">
      <c r="B2236" s="27"/>
      <c r="D2236" s="33"/>
      <c r="E2236" s="68"/>
      <c r="G2236" s="51"/>
      <c r="H2236" s="176"/>
      <c r="I2236" s="51"/>
      <c r="K2236" s="51"/>
      <c r="L2236" s="43"/>
    </row>
    <row r="2237" spans="2:12" s="32" customFormat="1" x14ac:dyDescent="0.55000000000000004">
      <c r="B2237" s="27"/>
      <c r="D2237" s="33"/>
      <c r="E2237" s="68"/>
      <c r="G2237" s="51"/>
      <c r="H2237" s="176"/>
      <c r="I2237" s="51"/>
      <c r="K2237" s="51"/>
      <c r="L2237" s="43"/>
    </row>
    <row r="2238" spans="2:12" s="32" customFormat="1" x14ac:dyDescent="0.55000000000000004">
      <c r="B2238" s="27"/>
      <c r="D2238" s="33"/>
      <c r="E2238" s="68"/>
      <c r="G2238" s="51"/>
      <c r="H2238" s="176"/>
      <c r="I2238" s="51"/>
      <c r="K2238" s="51"/>
      <c r="L2238" s="43"/>
    </row>
    <row r="2239" spans="2:12" s="32" customFormat="1" x14ac:dyDescent="0.55000000000000004">
      <c r="B2239" s="27"/>
      <c r="D2239" s="33"/>
      <c r="E2239" s="68"/>
      <c r="G2239" s="51"/>
      <c r="H2239" s="176"/>
      <c r="I2239" s="51"/>
      <c r="K2239" s="51"/>
      <c r="L2239" s="43"/>
    </row>
    <row r="2240" spans="2:12" s="32" customFormat="1" x14ac:dyDescent="0.55000000000000004">
      <c r="B2240" s="27"/>
      <c r="D2240" s="33"/>
      <c r="E2240" s="68"/>
      <c r="G2240" s="51"/>
      <c r="H2240" s="176"/>
      <c r="I2240" s="51"/>
      <c r="K2240" s="51"/>
      <c r="L2240" s="43"/>
    </row>
    <row r="2241" spans="2:12" s="32" customFormat="1" x14ac:dyDescent="0.55000000000000004">
      <c r="B2241" s="27"/>
      <c r="D2241" s="33"/>
      <c r="E2241" s="68"/>
      <c r="G2241" s="51"/>
      <c r="H2241" s="176"/>
      <c r="I2241" s="51"/>
      <c r="K2241" s="51"/>
      <c r="L2241" s="43"/>
    </row>
    <row r="2242" spans="2:12" s="32" customFormat="1" x14ac:dyDescent="0.55000000000000004">
      <c r="B2242" s="27"/>
      <c r="D2242" s="33"/>
      <c r="E2242" s="68"/>
      <c r="G2242" s="51"/>
      <c r="H2242" s="176"/>
      <c r="I2242" s="51"/>
      <c r="K2242" s="51"/>
      <c r="L2242" s="43"/>
    </row>
    <row r="2243" spans="2:12" s="32" customFormat="1" x14ac:dyDescent="0.55000000000000004">
      <c r="B2243" s="27"/>
      <c r="D2243" s="33"/>
      <c r="E2243" s="68"/>
      <c r="G2243" s="51"/>
      <c r="H2243" s="176"/>
      <c r="I2243" s="51"/>
      <c r="K2243" s="51"/>
      <c r="L2243" s="43"/>
    </row>
    <row r="2244" spans="2:12" s="32" customFormat="1" x14ac:dyDescent="0.55000000000000004">
      <c r="B2244" s="27"/>
      <c r="D2244" s="33"/>
      <c r="E2244" s="68"/>
      <c r="G2244" s="51"/>
      <c r="H2244" s="176"/>
      <c r="I2244" s="51"/>
      <c r="K2244" s="51"/>
      <c r="L2244" s="43"/>
    </row>
    <row r="2245" spans="2:12" s="32" customFormat="1" x14ac:dyDescent="0.55000000000000004">
      <c r="B2245" s="27"/>
      <c r="D2245" s="33"/>
      <c r="E2245" s="68"/>
      <c r="G2245" s="51"/>
      <c r="H2245" s="176"/>
      <c r="I2245" s="51"/>
      <c r="K2245" s="51"/>
      <c r="L2245" s="43"/>
    </row>
    <row r="2246" spans="2:12" s="32" customFormat="1" x14ac:dyDescent="0.55000000000000004">
      <c r="B2246" s="27"/>
      <c r="D2246" s="33"/>
      <c r="E2246" s="68"/>
      <c r="G2246" s="51"/>
      <c r="H2246" s="176"/>
      <c r="I2246" s="51"/>
      <c r="K2246" s="51"/>
      <c r="L2246" s="43"/>
    </row>
    <row r="2247" spans="2:12" s="32" customFormat="1" x14ac:dyDescent="0.55000000000000004">
      <c r="B2247" s="27"/>
      <c r="D2247" s="33"/>
      <c r="E2247" s="68"/>
      <c r="G2247" s="51"/>
      <c r="H2247" s="176"/>
      <c r="I2247" s="51"/>
      <c r="K2247" s="51"/>
      <c r="L2247" s="43"/>
    </row>
    <row r="2248" spans="2:12" s="32" customFormat="1" x14ac:dyDescent="0.55000000000000004">
      <c r="B2248" s="27"/>
      <c r="D2248" s="33"/>
      <c r="E2248" s="68"/>
      <c r="G2248" s="51"/>
      <c r="H2248" s="176"/>
      <c r="I2248" s="51"/>
      <c r="K2248" s="51"/>
      <c r="L2248" s="43"/>
    </row>
    <row r="2249" spans="2:12" s="32" customFormat="1" x14ac:dyDescent="0.55000000000000004">
      <c r="B2249" s="27"/>
      <c r="D2249" s="33"/>
      <c r="E2249" s="68"/>
      <c r="G2249" s="51"/>
      <c r="H2249" s="176"/>
      <c r="I2249" s="51"/>
      <c r="K2249" s="51"/>
      <c r="L2249" s="43"/>
    </row>
    <row r="2250" spans="2:12" s="32" customFormat="1" x14ac:dyDescent="0.55000000000000004">
      <c r="B2250" s="27"/>
      <c r="D2250" s="33"/>
      <c r="E2250" s="68"/>
      <c r="G2250" s="51"/>
      <c r="H2250" s="176"/>
      <c r="I2250" s="51"/>
      <c r="K2250" s="51"/>
      <c r="L2250" s="43"/>
    </row>
    <row r="2251" spans="2:12" s="32" customFormat="1" x14ac:dyDescent="0.55000000000000004">
      <c r="B2251" s="27"/>
      <c r="D2251" s="33"/>
      <c r="E2251" s="68"/>
      <c r="G2251" s="51"/>
      <c r="H2251" s="176"/>
      <c r="I2251" s="51"/>
      <c r="K2251" s="51"/>
      <c r="L2251" s="43"/>
    </row>
    <row r="2252" spans="2:12" s="32" customFormat="1" x14ac:dyDescent="0.55000000000000004">
      <c r="B2252" s="27"/>
      <c r="D2252" s="33"/>
      <c r="E2252" s="68"/>
      <c r="G2252" s="51"/>
      <c r="H2252" s="176"/>
      <c r="I2252" s="51"/>
      <c r="K2252" s="51"/>
      <c r="L2252" s="43"/>
    </row>
    <row r="2253" spans="2:12" s="32" customFormat="1" x14ac:dyDescent="0.55000000000000004">
      <c r="B2253" s="27"/>
      <c r="D2253" s="33"/>
      <c r="E2253" s="68"/>
      <c r="G2253" s="51"/>
      <c r="H2253" s="176"/>
      <c r="I2253" s="51"/>
      <c r="K2253" s="51"/>
      <c r="L2253" s="43"/>
    </row>
    <row r="2254" spans="2:12" s="32" customFormat="1" x14ac:dyDescent="0.55000000000000004">
      <c r="B2254" s="27"/>
      <c r="D2254" s="33"/>
      <c r="E2254" s="68"/>
      <c r="G2254" s="51"/>
      <c r="H2254" s="176"/>
      <c r="I2254" s="51"/>
      <c r="K2254" s="51"/>
      <c r="L2254" s="43"/>
    </row>
    <row r="2255" spans="2:12" s="32" customFormat="1" x14ac:dyDescent="0.55000000000000004">
      <c r="B2255" s="27"/>
      <c r="D2255" s="33"/>
      <c r="E2255" s="68"/>
      <c r="G2255" s="51"/>
      <c r="H2255" s="176"/>
      <c r="I2255" s="51"/>
      <c r="K2255" s="51"/>
      <c r="L2255" s="43"/>
    </row>
    <row r="2256" spans="2:12" s="32" customFormat="1" x14ac:dyDescent="0.55000000000000004">
      <c r="B2256" s="27"/>
      <c r="D2256" s="33"/>
      <c r="E2256" s="68"/>
      <c r="G2256" s="51"/>
      <c r="H2256" s="176"/>
      <c r="I2256" s="51"/>
      <c r="K2256" s="51"/>
      <c r="L2256" s="43"/>
    </row>
    <row r="2257" spans="2:12" s="32" customFormat="1" x14ac:dyDescent="0.55000000000000004">
      <c r="B2257" s="27"/>
      <c r="D2257" s="33"/>
      <c r="E2257" s="68"/>
      <c r="G2257" s="51"/>
      <c r="H2257" s="176"/>
      <c r="I2257" s="51"/>
      <c r="K2257" s="51"/>
      <c r="L2257" s="43"/>
    </row>
    <row r="2258" spans="2:12" s="32" customFormat="1" x14ac:dyDescent="0.55000000000000004">
      <c r="B2258" s="27"/>
      <c r="D2258" s="33"/>
      <c r="E2258" s="68"/>
      <c r="G2258" s="51"/>
      <c r="H2258" s="176"/>
      <c r="I2258" s="51"/>
      <c r="K2258" s="51"/>
      <c r="L2258" s="43"/>
    </row>
    <row r="2259" spans="2:12" s="32" customFormat="1" x14ac:dyDescent="0.55000000000000004">
      <c r="B2259" s="27"/>
      <c r="D2259" s="33"/>
      <c r="E2259" s="68"/>
      <c r="G2259" s="51"/>
      <c r="H2259" s="176"/>
      <c r="I2259" s="51"/>
      <c r="K2259" s="51"/>
      <c r="L2259" s="43"/>
    </row>
    <row r="2260" spans="2:12" s="32" customFormat="1" x14ac:dyDescent="0.55000000000000004">
      <c r="B2260" s="27"/>
      <c r="D2260" s="33"/>
      <c r="E2260" s="68"/>
      <c r="G2260" s="51"/>
      <c r="H2260" s="176"/>
      <c r="I2260" s="51"/>
      <c r="K2260" s="51"/>
      <c r="L2260" s="43"/>
    </row>
    <row r="2261" spans="2:12" s="32" customFormat="1" x14ac:dyDescent="0.55000000000000004">
      <c r="B2261" s="27"/>
      <c r="D2261" s="33"/>
      <c r="E2261" s="68"/>
      <c r="G2261" s="51"/>
      <c r="H2261" s="176"/>
      <c r="I2261" s="51"/>
      <c r="K2261" s="51"/>
      <c r="L2261" s="43"/>
    </row>
    <row r="2262" spans="2:12" s="32" customFormat="1" x14ac:dyDescent="0.55000000000000004">
      <c r="B2262" s="27"/>
      <c r="D2262" s="33"/>
      <c r="E2262" s="68"/>
      <c r="G2262" s="51"/>
      <c r="H2262" s="176"/>
      <c r="I2262" s="51"/>
      <c r="K2262" s="51"/>
      <c r="L2262" s="43"/>
    </row>
    <row r="2263" spans="2:12" s="32" customFormat="1" x14ac:dyDescent="0.55000000000000004">
      <c r="B2263" s="27"/>
      <c r="D2263" s="33"/>
      <c r="E2263" s="68"/>
      <c r="G2263" s="51"/>
      <c r="H2263" s="176"/>
      <c r="I2263" s="51"/>
      <c r="K2263" s="51"/>
      <c r="L2263" s="43"/>
    </row>
    <row r="2264" spans="2:12" s="32" customFormat="1" x14ac:dyDescent="0.55000000000000004">
      <c r="B2264" s="27"/>
      <c r="D2264" s="33"/>
      <c r="E2264" s="68"/>
      <c r="G2264" s="51"/>
      <c r="H2264" s="176"/>
      <c r="I2264" s="51"/>
      <c r="K2264" s="51"/>
      <c r="L2264" s="43"/>
    </row>
    <row r="2265" spans="2:12" s="32" customFormat="1" x14ac:dyDescent="0.55000000000000004">
      <c r="B2265" s="27"/>
      <c r="D2265" s="33"/>
      <c r="E2265" s="68"/>
      <c r="G2265" s="51"/>
      <c r="H2265" s="176"/>
      <c r="I2265" s="51"/>
      <c r="K2265" s="51"/>
      <c r="L2265" s="43"/>
    </row>
    <row r="2266" spans="2:12" s="32" customFormat="1" x14ac:dyDescent="0.55000000000000004">
      <c r="B2266" s="27"/>
      <c r="D2266" s="33"/>
      <c r="E2266" s="68"/>
      <c r="G2266" s="51"/>
      <c r="H2266" s="176"/>
      <c r="I2266" s="51"/>
      <c r="K2266" s="51"/>
      <c r="L2266" s="43"/>
    </row>
    <row r="2267" spans="2:12" s="32" customFormat="1" x14ac:dyDescent="0.55000000000000004">
      <c r="B2267" s="27"/>
      <c r="D2267" s="33"/>
      <c r="E2267" s="68"/>
      <c r="G2267" s="51"/>
      <c r="H2267" s="176"/>
      <c r="I2267" s="51"/>
      <c r="K2267" s="51"/>
      <c r="L2267" s="43"/>
    </row>
    <row r="2268" spans="2:12" s="32" customFormat="1" x14ac:dyDescent="0.55000000000000004">
      <c r="B2268" s="27"/>
      <c r="D2268" s="33"/>
      <c r="E2268" s="68"/>
      <c r="G2268" s="51"/>
      <c r="H2268" s="176"/>
      <c r="I2268" s="51"/>
      <c r="K2268" s="51"/>
      <c r="L2268" s="43"/>
    </row>
    <row r="2269" spans="2:12" s="32" customFormat="1" x14ac:dyDescent="0.55000000000000004">
      <c r="B2269" s="27"/>
      <c r="D2269" s="33"/>
      <c r="E2269" s="68"/>
      <c r="G2269" s="51"/>
      <c r="H2269" s="176"/>
      <c r="I2269" s="51"/>
      <c r="K2269" s="51"/>
      <c r="L2269" s="43"/>
    </row>
    <row r="2270" spans="2:12" s="32" customFormat="1" x14ac:dyDescent="0.55000000000000004">
      <c r="B2270" s="27"/>
      <c r="D2270" s="33"/>
      <c r="E2270" s="68"/>
      <c r="G2270" s="51"/>
      <c r="H2270" s="176"/>
      <c r="I2270" s="51"/>
      <c r="K2270" s="51"/>
      <c r="L2270" s="43"/>
    </row>
    <row r="2271" spans="2:12" s="32" customFormat="1" x14ac:dyDescent="0.55000000000000004">
      <c r="B2271" s="27"/>
      <c r="D2271" s="33"/>
      <c r="E2271" s="68"/>
      <c r="G2271" s="51"/>
      <c r="H2271" s="176"/>
      <c r="I2271" s="51"/>
      <c r="K2271" s="51"/>
      <c r="L2271" s="43"/>
    </row>
    <row r="2272" spans="2:12" s="32" customFormat="1" x14ac:dyDescent="0.55000000000000004">
      <c r="B2272" s="27"/>
      <c r="D2272" s="33"/>
      <c r="E2272" s="68"/>
      <c r="G2272" s="51"/>
      <c r="H2272" s="176"/>
      <c r="I2272" s="51"/>
      <c r="K2272" s="51"/>
      <c r="L2272" s="43"/>
    </row>
    <row r="2273" spans="2:12" s="32" customFormat="1" x14ac:dyDescent="0.55000000000000004">
      <c r="B2273" s="27"/>
      <c r="D2273" s="33"/>
      <c r="E2273" s="68"/>
      <c r="G2273" s="51"/>
      <c r="H2273" s="176"/>
      <c r="I2273" s="51"/>
      <c r="K2273" s="51"/>
      <c r="L2273" s="43"/>
    </row>
    <row r="2274" spans="2:12" s="32" customFormat="1" x14ac:dyDescent="0.55000000000000004">
      <c r="B2274" s="27"/>
      <c r="D2274" s="33"/>
      <c r="E2274" s="68"/>
      <c r="G2274" s="51"/>
      <c r="H2274" s="176"/>
      <c r="I2274" s="51"/>
      <c r="K2274" s="51"/>
      <c r="L2274" s="43"/>
    </row>
    <row r="2275" spans="2:12" s="32" customFormat="1" x14ac:dyDescent="0.55000000000000004">
      <c r="B2275" s="27"/>
      <c r="D2275" s="33"/>
      <c r="E2275" s="68"/>
      <c r="G2275" s="51"/>
      <c r="H2275" s="176"/>
      <c r="I2275" s="51"/>
      <c r="K2275" s="51"/>
      <c r="L2275" s="43"/>
    </row>
    <row r="2276" spans="2:12" s="32" customFormat="1" x14ac:dyDescent="0.55000000000000004">
      <c r="B2276" s="27"/>
      <c r="D2276" s="33"/>
      <c r="E2276" s="68"/>
      <c r="G2276" s="51"/>
      <c r="H2276" s="176"/>
      <c r="I2276" s="51"/>
      <c r="K2276" s="51"/>
      <c r="L2276" s="43"/>
    </row>
    <row r="2277" spans="2:12" s="32" customFormat="1" x14ac:dyDescent="0.55000000000000004">
      <c r="B2277" s="27"/>
      <c r="D2277" s="33"/>
      <c r="E2277" s="68"/>
      <c r="G2277" s="51"/>
      <c r="H2277" s="176"/>
      <c r="I2277" s="51"/>
      <c r="K2277" s="51"/>
      <c r="L2277" s="43"/>
    </row>
    <row r="2278" spans="2:12" s="32" customFormat="1" x14ac:dyDescent="0.55000000000000004">
      <c r="B2278" s="27"/>
      <c r="D2278" s="33"/>
      <c r="E2278" s="68"/>
      <c r="G2278" s="51"/>
      <c r="H2278" s="176"/>
      <c r="I2278" s="51"/>
      <c r="K2278" s="51"/>
      <c r="L2278" s="43"/>
    </row>
    <row r="2279" spans="2:12" s="32" customFormat="1" x14ac:dyDescent="0.55000000000000004">
      <c r="B2279" s="27"/>
      <c r="D2279" s="33"/>
      <c r="E2279" s="68"/>
      <c r="G2279" s="51"/>
      <c r="H2279" s="176"/>
      <c r="I2279" s="51"/>
      <c r="K2279" s="51"/>
      <c r="L2279" s="43"/>
    </row>
    <row r="2280" spans="2:12" s="32" customFormat="1" x14ac:dyDescent="0.55000000000000004">
      <c r="B2280" s="27"/>
      <c r="D2280" s="33"/>
      <c r="E2280" s="68"/>
      <c r="G2280" s="51"/>
      <c r="H2280" s="176"/>
      <c r="I2280" s="51"/>
      <c r="K2280" s="51"/>
      <c r="L2280" s="43"/>
    </row>
    <row r="2281" spans="2:12" s="32" customFormat="1" x14ac:dyDescent="0.55000000000000004">
      <c r="B2281" s="27"/>
      <c r="D2281" s="33"/>
      <c r="E2281" s="68"/>
      <c r="G2281" s="51"/>
      <c r="H2281" s="176"/>
      <c r="I2281" s="51"/>
      <c r="K2281" s="51"/>
      <c r="L2281" s="43"/>
    </row>
    <row r="2282" spans="2:12" s="32" customFormat="1" x14ac:dyDescent="0.55000000000000004">
      <c r="B2282" s="27"/>
      <c r="D2282" s="33"/>
      <c r="E2282" s="68"/>
      <c r="G2282" s="51"/>
      <c r="H2282" s="176"/>
      <c r="I2282" s="51"/>
      <c r="K2282" s="51"/>
      <c r="L2282" s="43"/>
    </row>
    <row r="2283" spans="2:12" s="32" customFormat="1" x14ac:dyDescent="0.55000000000000004">
      <c r="B2283" s="27"/>
      <c r="D2283" s="33"/>
      <c r="E2283" s="68"/>
      <c r="G2283" s="51"/>
      <c r="H2283" s="176"/>
      <c r="I2283" s="51"/>
      <c r="K2283" s="51"/>
      <c r="L2283" s="43"/>
    </row>
    <row r="2284" spans="2:12" s="32" customFormat="1" x14ac:dyDescent="0.55000000000000004">
      <c r="B2284" s="27"/>
      <c r="D2284" s="33"/>
      <c r="E2284" s="68"/>
      <c r="G2284" s="51"/>
      <c r="H2284" s="176"/>
      <c r="I2284" s="51"/>
      <c r="K2284" s="51"/>
      <c r="L2284" s="43"/>
    </row>
    <row r="2285" spans="2:12" s="32" customFormat="1" x14ac:dyDescent="0.55000000000000004">
      <c r="B2285" s="27"/>
      <c r="D2285" s="33"/>
      <c r="E2285" s="68"/>
      <c r="G2285" s="51"/>
      <c r="H2285" s="176"/>
      <c r="I2285" s="51"/>
      <c r="K2285" s="51"/>
      <c r="L2285" s="43"/>
    </row>
    <row r="2286" spans="2:12" s="32" customFormat="1" x14ac:dyDescent="0.55000000000000004">
      <c r="B2286" s="27"/>
      <c r="D2286" s="33"/>
      <c r="E2286" s="68"/>
      <c r="G2286" s="51"/>
      <c r="H2286" s="176"/>
      <c r="I2286" s="51"/>
      <c r="K2286" s="51"/>
      <c r="L2286" s="43"/>
    </row>
    <row r="2287" spans="2:12" s="32" customFormat="1" x14ac:dyDescent="0.55000000000000004">
      <c r="B2287" s="27"/>
      <c r="D2287" s="33"/>
      <c r="E2287" s="68"/>
      <c r="G2287" s="51"/>
      <c r="H2287" s="176"/>
      <c r="I2287" s="51"/>
      <c r="K2287" s="51"/>
      <c r="L2287" s="43"/>
    </row>
    <row r="2288" spans="2:12" s="32" customFormat="1" x14ac:dyDescent="0.55000000000000004">
      <c r="B2288" s="27"/>
      <c r="D2288" s="33"/>
      <c r="E2288" s="68"/>
      <c r="G2288" s="51"/>
      <c r="H2288" s="176"/>
      <c r="I2288" s="51"/>
      <c r="K2288" s="51"/>
      <c r="L2288" s="43"/>
    </row>
    <row r="2289" spans="2:12" s="32" customFormat="1" x14ac:dyDescent="0.55000000000000004">
      <c r="B2289" s="27"/>
      <c r="D2289" s="33"/>
      <c r="E2289" s="68"/>
      <c r="G2289" s="51"/>
      <c r="H2289" s="176"/>
      <c r="I2289" s="51"/>
      <c r="K2289" s="51"/>
      <c r="L2289" s="43"/>
    </row>
    <row r="2290" spans="2:12" s="32" customFormat="1" x14ac:dyDescent="0.55000000000000004">
      <c r="B2290" s="27"/>
      <c r="D2290" s="33"/>
      <c r="E2290" s="68"/>
      <c r="G2290" s="51"/>
      <c r="H2290" s="176"/>
      <c r="I2290" s="51"/>
      <c r="K2290" s="51"/>
      <c r="L2290" s="43"/>
    </row>
    <row r="2291" spans="2:12" s="32" customFormat="1" x14ac:dyDescent="0.55000000000000004">
      <c r="B2291" s="27"/>
      <c r="D2291" s="33"/>
      <c r="E2291" s="68"/>
      <c r="G2291" s="51"/>
      <c r="H2291" s="176"/>
      <c r="I2291" s="51"/>
      <c r="K2291" s="51"/>
      <c r="L2291" s="43"/>
    </row>
    <row r="2292" spans="2:12" s="32" customFormat="1" x14ac:dyDescent="0.55000000000000004">
      <c r="B2292" s="27"/>
      <c r="D2292" s="33"/>
      <c r="E2292" s="68"/>
      <c r="G2292" s="51"/>
      <c r="H2292" s="176"/>
      <c r="I2292" s="51"/>
      <c r="K2292" s="51"/>
      <c r="L2292" s="43"/>
    </row>
    <row r="2293" spans="2:12" s="32" customFormat="1" x14ac:dyDescent="0.55000000000000004">
      <c r="B2293" s="27"/>
      <c r="D2293" s="33"/>
      <c r="E2293" s="68"/>
      <c r="G2293" s="51"/>
      <c r="H2293" s="176"/>
      <c r="I2293" s="51"/>
      <c r="K2293" s="51"/>
      <c r="L2293" s="43"/>
    </row>
    <row r="2294" spans="2:12" s="32" customFormat="1" x14ac:dyDescent="0.55000000000000004">
      <c r="B2294" s="27"/>
      <c r="D2294" s="33"/>
      <c r="E2294" s="68"/>
      <c r="G2294" s="51"/>
      <c r="H2294" s="176"/>
      <c r="I2294" s="51"/>
      <c r="K2294" s="51"/>
      <c r="L2294" s="43"/>
    </row>
    <row r="2295" spans="2:12" s="32" customFormat="1" x14ac:dyDescent="0.55000000000000004">
      <c r="B2295" s="27"/>
      <c r="D2295" s="33"/>
      <c r="E2295" s="68"/>
      <c r="G2295" s="51"/>
      <c r="H2295" s="176"/>
      <c r="I2295" s="51"/>
      <c r="K2295" s="51"/>
      <c r="L2295" s="43"/>
    </row>
    <row r="2296" spans="2:12" s="32" customFormat="1" x14ac:dyDescent="0.55000000000000004">
      <c r="B2296" s="27"/>
      <c r="D2296" s="33"/>
      <c r="E2296" s="68"/>
      <c r="G2296" s="51"/>
      <c r="H2296" s="176"/>
      <c r="I2296" s="51"/>
      <c r="K2296" s="51"/>
      <c r="L2296" s="43"/>
    </row>
    <row r="2297" spans="2:12" s="32" customFormat="1" x14ac:dyDescent="0.55000000000000004">
      <c r="B2297" s="27"/>
      <c r="D2297" s="33"/>
      <c r="E2297" s="68"/>
      <c r="G2297" s="51"/>
      <c r="H2297" s="176"/>
      <c r="I2297" s="51"/>
      <c r="K2297" s="51"/>
      <c r="L2297" s="43"/>
    </row>
    <row r="2298" spans="2:12" s="32" customFormat="1" x14ac:dyDescent="0.55000000000000004">
      <c r="B2298" s="27"/>
      <c r="D2298" s="33"/>
      <c r="E2298" s="68"/>
      <c r="G2298" s="51"/>
      <c r="H2298" s="176"/>
      <c r="I2298" s="51"/>
      <c r="K2298" s="51"/>
      <c r="L2298" s="43"/>
    </row>
    <row r="2299" spans="2:12" s="32" customFormat="1" x14ac:dyDescent="0.55000000000000004">
      <c r="B2299" s="27"/>
      <c r="D2299" s="33"/>
      <c r="E2299" s="68"/>
      <c r="G2299" s="51"/>
      <c r="H2299" s="176"/>
      <c r="I2299" s="51"/>
      <c r="K2299" s="51"/>
      <c r="L2299" s="43"/>
    </row>
    <row r="2300" spans="2:12" s="32" customFormat="1" x14ac:dyDescent="0.55000000000000004">
      <c r="B2300" s="27"/>
      <c r="D2300" s="33"/>
      <c r="E2300" s="68"/>
      <c r="G2300" s="51"/>
      <c r="H2300" s="176"/>
      <c r="I2300" s="51"/>
      <c r="K2300" s="51"/>
      <c r="L2300" s="43"/>
    </row>
    <row r="2301" spans="2:12" s="32" customFormat="1" x14ac:dyDescent="0.55000000000000004">
      <c r="B2301" s="27"/>
      <c r="D2301" s="33"/>
      <c r="E2301" s="68"/>
      <c r="G2301" s="51"/>
      <c r="H2301" s="176"/>
      <c r="I2301" s="51"/>
      <c r="K2301" s="51"/>
      <c r="L2301" s="43"/>
    </row>
    <row r="2302" spans="2:12" s="32" customFormat="1" x14ac:dyDescent="0.55000000000000004">
      <c r="B2302" s="27"/>
      <c r="D2302" s="33"/>
      <c r="E2302" s="68"/>
      <c r="G2302" s="51"/>
      <c r="H2302" s="176"/>
      <c r="I2302" s="51"/>
      <c r="K2302" s="51"/>
      <c r="L2302" s="43"/>
    </row>
    <row r="2303" spans="2:12" s="32" customFormat="1" x14ac:dyDescent="0.55000000000000004">
      <c r="B2303" s="27"/>
      <c r="D2303" s="33"/>
      <c r="E2303" s="68"/>
      <c r="G2303" s="51"/>
      <c r="H2303" s="176"/>
      <c r="I2303" s="51"/>
      <c r="K2303" s="51"/>
      <c r="L2303" s="43"/>
    </row>
    <row r="2304" spans="2:12" s="32" customFormat="1" x14ac:dyDescent="0.55000000000000004">
      <c r="B2304" s="27"/>
      <c r="D2304" s="33"/>
      <c r="E2304" s="68"/>
      <c r="G2304" s="51"/>
      <c r="H2304" s="176"/>
      <c r="I2304" s="51"/>
      <c r="K2304" s="51"/>
      <c r="L2304" s="43"/>
    </row>
    <row r="2305" spans="2:12" s="32" customFormat="1" x14ac:dyDescent="0.55000000000000004">
      <c r="B2305" s="27"/>
      <c r="D2305" s="33"/>
      <c r="E2305" s="68"/>
      <c r="G2305" s="51"/>
      <c r="H2305" s="176"/>
      <c r="I2305" s="51"/>
      <c r="K2305" s="51"/>
      <c r="L2305" s="43"/>
    </row>
    <row r="2306" spans="2:12" s="32" customFormat="1" x14ac:dyDescent="0.55000000000000004">
      <c r="B2306" s="27"/>
      <c r="D2306" s="33"/>
      <c r="E2306" s="68"/>
      <c r="G2306" s="51"/>
      <c r="H2306" s="176"/>
      <c r="I2306" s="51"/>
      <c r="K2306" s="51"/>
      <c r="L2306" s="43"/>
    </row>
    <row r="2307" spans="2:12" s="32" customFormat="1" x14ac:dyDescent="0.55000000000000004">
      <c r="B2307" s="27"/>
      <c r="D2307" s="33"/>
      <c r="E2307" s="68"/>
      <c r="G2307" s="51"/>
      <c r="H2307" s="176"/>
      <c r="I2307" s="51"/>
      <c r="K2307" s="51"/>
      <c r="L2307" s="43"/>
    </row>
    <row r="2308" spans="2:12" s="32" customFormat="1" x14ac:dyDescent="0.55000000000000004">
      <c r="B2308" s="27"/>
      <c r="D2308" s="33"/>
      <c r="E2308" s="68"/>
      <c r="G2308" s="51"/>
      <c r="H2308" s="176"/>
      <c r="I2308" s="51"/>
      <c r="K2308" s="51"/>
      <c r="L2308" s="43"/>
    </row>
    <row r="2309" spans="2:12" s="32" customFormat="1" x14ac:dyDescent="0.55000000000000004">
      <c r="B2309" s="27"/>
      <c r="D2309" s="33"/>
      <c r="E2309" s="68"/>
      <c r="G2309" s="51"/>
      <c r="H2309" s="176"/>
      <c r="I2309" s="51"/>
      <c r="K2309" s="51"/>
      <c r="L2309" s="43"/>
    </row>
    <row r="2310" spans="2:12" s="32" customFormat="1" x14ac:dyDescent="0.55000000000000004">
      <c r="B2310" s="27"/>
      <c r="D2310" s="33"/>
      <c r="E2310" s="68"/>
      <c r="G2310" s="51"/>
      <c r="H2310" s="176"/>
      <c r="I2310" s="51"/>
      <c r="K2310" s="51"/>
      <c r="L2310" s="43"/>
    </row>
    <row r="2311" spans="2:12" s="32" customFormat="1" x14ac:dyDescent="0.55000000000000004">
      <c r="B2311" s="27"/>
      <c r="D2311" s="33"/>
      <c r="E2311" s="68"/>
      <c r="G2311" s="51"/>
      <c r="H2311" s="176"/>
      <c r="I2311" s="51"/>
      <c r="K2311" s="51"/>
      <c r="L2311" s="43"/>
    </row>
    <row r="2312" spans="2:12" s="32" customFormat="1" x14ac:dyDescent="0.55000000000000004">
      <c r="B2312" s="27"/>
      <c r="D2312" s="33"/>
      <c r="E2312" s="68"/>
      <c r="G2312" s="51"/>
      <c r="H2312" s="176"/>
      <c r="I2312" s="51"/>
      <c r="K2312" s="51"/>
      <c r="L2312" s="43"/>
    </row>
    <row r="2313" spans="2:12" s="32" customFormat="1" x14ac:dyDescent="0.55000000000000004">
      <c r="B2313" s="27"/>
      <c r="D2313" s="33"/>
      <c r="E2313" s="68"/>
      <c r="G2313" s="51"/>
      <c r="H2313" s="176"/>
      <c r="I2313" s="51"/>
      <c r="K2313" s="51"/>
      <c r="L2313" s="43"/>
    </row>
    <row r="2314" spans="2:12" s="32" customFormat="1" x14ac:dyDescent="0.55000000000000004">
      <c r="B2314" s="27"/>
      <c r="D2314" s="33"/>
      <c r="E2314" s="68"/>
      <c r="G2314" s="51"/>
      <c r="H2314" s="176"/>
      <c r="I2314" s="51"/>
      <c r="K2314" s="51"/>
      <c r="L2314" s="43"/>
    </row>
    <row r="2315" spans="2:12" s="32" customFormat="1" x14ac:dyDescent="0.55000000000000004">
      <c r="B2315" s="27"/>
      <c r="D2315" s="33"/>
      <c r="E2315" s="68"/>
      <c r="G2315" s="51"/>
      <c r="H2315" s="176"/>
      <c r="I2315" s="51"/>
      <c r="K2315" s="51"/>
      <c r="L2315" s="43"/>
    </row>
    <row r="2316" spans="2:12" s="32" customFormat="1" x14ac:dyDescent="0.55000000000000004">
      <c r="B2316" s="27"/>
      <c r="D2316" s="33"/>
      <c r="E2316" s="68"/>
      <c r="G2316" s="51"/>
      <c r="H2316" s="176"/>
      <c r="I2316" s="51"/>
      <c r="K2316" s="51"/>
      <c r="L2316" s="43"/>
    </row>
    <row r="2317" spans="2:12" s="32" customFormat="1" x14ac:dyDescent="0.55000000000000004">
      <c r="B2317" s="27"/>
      <c r="D2317" s="33"/>
      <c r="E2317" s="68"/>
      <c r="G2317" s="51"/>
      <c r="H2317" s="176"/>
      <c r="I2317" s="51"/>
      <c r="K2317" s="51"/>
      <c r="L2317" s="43"/>
    </row>
    <row r="2318" spans="2:12" s="32" customFormat="1" x14ac:dyDescent="0.55000000000000004">
      <c r="B2318" s="27"/>
      <c r="D2318" s="33"/>
      <c r="E2318" s="68"/>
      <c r="G2318" s="51"/>
      <c r="H2318" s="176"/>
      <c r="I2318" s="51"/>
      <c r="K2318" s="51"/>
      <c r="L2318" s="43"/>
    </row>
    <row r="2319" spans="2:12" s="32" customFormat="1" x14ac:dyDescent="0.55000000000000004">
      <c r="B2319" s="27"/>
      <c r="D2319" s="33"/>
      <c r="E2319" s="68"/>
      <c r="G2319" s="51"/>
      <c r="H2319" s="176"/>
      <c r="I2319" s="51"/>
      <c r="K2319" s="51"/>
      <c r="L2319" s="43"/>
    </row>
    <row r="2320" spans="2:12" s="32" customFormat="1" x14ac:dyDescent="0.55000000000000004">
      <c r="B2320" s="27"/>
      <c r="D2320" s="33"/>
      <c r="E2320" s="68"/>
      <c r="G2320" s="51"/>
      <c r="H2320" s="176"/>
      <c r="I2320" s="51"/>
      <c r="K2320" s="51"/>
      <c r="L2320" s="43"/>
    </row>
    <row r="2321" spans="2:12" s="32" customFormat="1" x14ac:dyDescent="0.55000000000000004">
      <c r="B2321" s="27"/>
      <c r="D2321" s="33"/>
      <c r="E2321" s="68"/>
      <c r="G2321" s="51"/>
      <c r="H2321" s="176"/>
      <c r="I2321" s="51"/>
      <c r="K2321" s="51"/>
      <c r="L2321" s="43"/>
    </row>
    <row r="2322" spans="2:12" s="32" customFormat="1" x14ac:dyDescent="0.55000000000000004">
      <c r="B2322" s="27"/>
      <c r="D2322" s="33"/>
      <c r="E2322" s="68"/>
      <c r="G2322" s="51"/>
      <c r="H2322" s="176"/>
      <c r="I2322" s="51"/>
      <c r="K2322" s="51"/>
      <c r="L2322" s="43"/>
    </row>
    <row r="2323" spans="2:12" s="32" customFormat="1" x14ac:dyDescent="0.55000000000000004">
      <c r="B2323" s="27"/>
      <c r="D2323" s="33"/>
      <c r="E2323" s="68"/>
      <c r="G2323" s="51"/>
      <c r="H2323" s="176"/>
      <c r="I2323" s="51"/>
      <c r="K2323" s="51"/>
      <c r="L2323" s="43"/>
    </row>
    <row r="2324" spans="2:12" s="32" customFormat="1" x14ac:dyDescent="0.55000000000000004">
      <c r="B2324" s="27"/>
      <c r="D2324" s="33"/>
      <c r="E2324" s="68"/>
      <c r="G2324" s="51"/>
      <c r="H2324" s="176"/>
      <c r="I2324" s="51"/>
      <c r="K2324" s="51"/>
      <c r="L2324" s="43"/>
    </row>
    <row r="2325" spans="2:12" s="32" customFormat="1" x14ac:dyDescent="0.55000000000000004">
      <c r="B2325" s="27"/>
      <c r="D2325" s="33"/>
      <c r="E2325" s="68"/>
      <c r="G2325" s="51"/>
      <c r="H2325" s="176"/>
      <c r="I2325" s="51"/>
      <c r="K2325" s="51"/>
      <c r="L2325" s="43"/>
    </row>
    <row r="2326" spans="2:12" s="32" customFormat="1" x14ac:dyDescent="0.55000000000000004">
      <c r="B2326" s="27"/>
      <c r="D2326" s="33"/>
      <c r="E2326" s="68"/>
      <c r="G2326" s="51"/>
      <c r="H2326" s="176"/>
      <c r="I2326" s="51"/>
      <c r="K2326" s="51"/>
      <c r="L2326" s="43"/>
    </row>
    <row r="2327" spans="2:12" s="32" customFormat="1" x14ac:dyDescent="0.55000000000000004">
      <c r="B2327" s="27"/>
      <c r="D2327" s="33"/>
      <c r="E2327" s="68"/>
      <c r="G2327" s="51"/>
      <c r="H2327" s="176"/>
      <c r="I2327" s="51"/>
      <c r="K2327" s="51"/>
      <c r="L2327" s="43"/>
    </row>
    <row r="2328" spans="2:12" s="32" customFormat="1" x14ac:dyDescent="0.55000000000000004">
      <c r="B2328" s="27"/>
      <c r="D2328" s="33"/>
      <c r="E2328" s="68"/>
      <c r="G2328" s="51"/>
      <c r="H2328" s="176"/>
      <c r="I2328" s="51"/>
      <c r="K2328" s="51"/>
      <c r="L2328" s="43"/>
    </row>
    <row r="2329" spans="2:12" s="32" customFormat="1" x14ac:dyDescent="0.55000000000000004">
      <c r="B2329" s="27"/>
      <c r="D2329" s="33"/>
      <c r="E2329" s="68"/>
      <c r="G2329" s="51"/>
      <c r="H2329" s="176"/>
      <c r="I2329" s="51"/>
      <c r="K2329" s="51"/>
      <c r="L2329" s="43"/>
    </row>
    <row r="2330" spans="2:12" s="32" customFormat="1" x14ac:dyDescent="0.55000000000000004">
      <c r="B2330" s="27"/>
      <c r="D2330" s="33"/>
      <c r="E2330" s="68"/>
      <c r="G2330" s="51"/>
      <c r="H2330" s="176"/>
      <c r="I2330" s="51"/>
      <c r="K2330" s="51"/>
      <c r="L2330" s="43"/>
    </row>
    <row r="2331" spans="2:12" s="32" customFormat="1" x14ac:dyDescent="0.55000000000000004">
      <c r="B2331" s="27"/>
      <c r="D2331" s="33"/>
      <c r="E2331" s="68"/>
      <c r="G2331" s="51"/>
      <c r="H2331" s="176"/>
      <c r="I2331" s="51"/>
      <c r="K2331" s="51"/>
      <c r="L2331" s="43"/>
    </row>
    <row r="2332" spans="2:12" s="32" customFormat="1" x14ac:dyDescent="0.55000000000000004">
      <c r="B2332" s="27"/>
      <c r="D2332" s="33"/>
      <c r="E2332" s="68"/>
      <c r="G2332" s="51"/>
      <c r="H2332" s="176"/>
      <c r="I2332" s="51"/>
      <c r="K2332" s="51"/>
      <c r="L2332" s="43"/>
    </row>
    <row r="2333" spans="2:12" s="32" customFormat="1" x14ac:dyDescent="0.55000000000000004">
      <c r="B2333" s="27"/>
      <c r="D2333" s="33"/>
      <c r="E2333" s="68"/>
      <c r="G2333" s="51"/>
      <c r="H2333" s="176"/>
      <c r="I2333" s="51"/>
      <c r="K2333" s="51"/>
      <c r="L2333" s="43"/>
    </row>
    <row r="2334" spans="2:12" s="32" customFormat="1" x14ac:dyDescent="0.55000000000000004">
      <c r="B2334" s="27"/>
      <c r="D2334" s="33"/>
      <c r="E2334" s="68"/>
      <c r="G2334" s="51"/>
      <c r="H2334" s="176"/>
      <c r="I2334" s="51"/>
      <c r="K2334" s="51"/>
      <c r="L2334" s="43"/>
    </row>
    <row r="2335" spans="2:12" s="32" customFormat="1" x14ac:dyDescent="0.55000000000000004">
      <c r="B2335" s="27"/>
      <c r="D2335" s="33"/>
      <c r="E2335" s="68"/>
      <c r="G2335" s="51"/>
      <c r="H2335" s="176"/>
      <c r="I2335" s="51"/>
      <c r="K2335" s="51"/>
      <c r="L2335" s="43"/>
    </row>
    <row r="2336" spans="2:12" s="32" customFormat="1" x14ac:dyDescent="0.55000000000000004">
      <c r="B2336" s="27"/>
      <c r="D2336" s="33"/>
      <c r="E2336" s="68"/>
      <c r="G2336" s="51"/>
      <c r="H2336" s="176"/>
      <c r="I2336" s="51"/>
      <c r="K2336" s="51"/>
      <c r="L2336" s="43"/>
    </row>
    <row r="2337" spans="2:12" s="32" customFormat="1" x14ac:dyDescent="0.55000000000000004">
      <c r="B2337" s="27"/>
      <c r="D2337" s="33"/>
      <c r="E2337" s="68"/>
      <c r="G2337" s="51"/>
      <c r="H2337" s="176"/>
      <c r="I2337" s="51"/>
      <c r="K2337" s="51"/>
      <c r="L2337" s="43"/>
    </row>
    <row r="2338" spans="2:12" s="32" customFormat="1" x14ac:dyDescent="0.55000000000000004">
      <c r="B2338" s="27"/>
      <c r="D2338" s="33"/>
      <c r="E2338" s="68"/>
      <c r="G2338" s="51"/>
      <c r="H2338" s="176"/>
      <c r="I2338" s="51"/>
      <c r="K2338" s="51"/>
      <c r="L2338" s="43"/>
    </row>
    <row r="2339" spans="2:12" s="32" customFormat="1" x14ac:dyDescent="0.55000000000000004">
      <c r="B2339" s="27"/>
      <c r="D2339" s="33"/>
      <c r="E2339" s="68"/>
      <c r="G2339" s="51"/>
      <c r="H2339" s="176"/>
      <c r="I2339" s="51"/>
      <c r="K2339" s="51"/>
      <c r="L2339" s="43"/>
    </row>
    <row r="2340" spans="2:12" s="32" customFormat="1" x14ac:dyDescent="0.55000000000000004">
      <c r="B2340" s="27"/>
      <c r="D2340" s="33"/>
      <c r="E2340" s="68"/>
      <c r="G2340" s="51"/>
      <c r="H2340" s="176"/>
      <c r="I2340" s="51"/>
      <c r="K2340" s="51"/>
      <c r="L2340" s="43"/>
    </row>
    <row r="2341" spans="2:12" s="32" customFormat="1" x14ac:dyDescent="0.55000000000000004">
      <c r="B2341" s="27"/>
      <c r="D2341" s="33"/>
      <c r="E2341" s="68"/>
      <c r="G2341" s="51"/>
      <c r="H2341" s="176"/>
      <c r="I2341" s="51"/>
      <c r="K2341" s="51"/>
      <c r="L2341" s="43"/>
    </row>
    <row r="2342" spans="2:12" s="32" customFormat="1" x14ac:dyDescent="0.55000000000000004">
      <c r="B2342" s="27"/>
      <c r="D2342" s="33"/>
      <c r="E2342" s="68"/>
      <c r="G2342" s="51"/>
      <c r="H2342" s="176"/>
      <c r="I2342" s="51"/>
      <c r="K2342" s="51"/>
      <c r="L2342" s="43"/>
    </row>
    <row r="2343" spans="2:12" s="32" customFormat="1" x14ac:dyDescent="0.55000000000000004">
      <c r="B2343" s="27"/>
      <c r="D2343" s="33"/>
      <c r="E2343" s="68"/>
      <c r="G2343" s="51"/>
      <c r="H2343" s="176"/>
      <c r="I2343" s="51"/>
      <c r="K2343" s="51"/>
      <c r="L2343" s="43"/>
    </row>
    <row r="2344" spans="2:12" s="32" customFormat="1" x14ac:dyDescent="0.55000000000000004">
      <c r="B2344" s="27"/>
      <c r="D2344" s="33"/>
      <c r="E2344" s="68"/>
      <c r="G2344" s="51"/>
      <c r="H2344" s="176"/>
      <c r="I2344" s="51"/>
      <c r="K2344" s="51"/>
      <c r="L2344" s="43"/>
    </row>
    <row r="2345" spans="2:12" s="32" customFormat="1" x14ac:dyDescent="0.55000000000000004">
      <c r="B2345" s="27"/>
      <c r="D2345" s="33"/>
      <c r="E2345" s="68"/>
      <c r="G2345" s="51"/>
      <c r="H2345" s="176"/>
      <c r="I2345" s="51"/>
      <c r="K2345" s="51"/>
      <c r="L2345" s="43"/>
    </row>
    <row r="2346" spans="2:12" s="32" customFormat="1" x14ac:dyDescent="0.55000000000000004">
      <c r="B2346" s="27"/>
      <c r="D2346" s="33"/>
      <c r="E2346" s="68"/>
      <c r="G2346" s="51"/>
      <c r="H2346" s="176"/>
      <c r="I2346" s="51"/>
      <c r="K2346" s="51"/>
      <c r="L2346" s="43"/>
    </row>
    <row r="2347" spans="2:12" s="32" customFormat="1" x14ac:dyDescent="0.55000000000000004">
      <c r="B2347" s="27"/>
      <c r="D2347" s="33"/>
      <c r="E2347" s="68"/>
      <c r="G2347" s="51"/>
      <c r="H2347" s="176"/>
      <c r="I2347" s="51"/>
      <c r="K2347" s="51"/>
      <c r="L2347" s="43"/>
    </row>
    <row r="2348" spans="2:12" s="32" customFormat="1" x14ac:dyDescent="0.55000000000000004">
      <c r="B2348" s="27"/>
      <c r="D2348" s="33"/>
      <c r="E2348" s="68"/>
      <c r="G2348" s="51"/>
      <c r="H2348" s="176"/>
      <c r="I2348" s="51"/>
      <c r="K2348" s="51"/>
      <c r="L2348" s="43"/>
    </row>
    <row r="2349" spans="2:12" s="32" customFormat="1" x14ac:dyDescent="0.55000000000000004">
      <c r="B2349" s="27"/>
      <c r="D2349" s="33"/>
      <c r="E2349" s="68"/>
      <c r="G2349" s="51"/>
      <c r="H2349" s="176"/>
      <c r="I2349" s="51"/>
      <c r="K2349" s="51"/>
      <c r="L2349" s="43"/>
    </row>
    <row r="2350" spans="2:12" s="32" customFormat="1" x14ac:dyDescent="0.55000000000000004">
      <c r="B2350" s="27"/>
      <c r="D2350" s="33"/>
      <c r="E2350" s="68"/>
      <c r="G2350" s="51"/>
      <c r="H2350" s="176"/>
      <c r="I2350" s="51"/>
      <c r="K2350" s="51"/>
      <c r="L2350" s="43"/>
    </row>
    <row r="2351" spans="2:12" s="32" customFormat="1" x14ac:dyDescent="0.55000000000000004">
      <c r="B2351" s="27"/>
      <c r="D2351" s="33"/>
      <c r="E2351" s="68"/>
      <c r="G2351" s="51"/>
      <c r="H2351" s="176"/>
      <c r="I2351" s="51"/>
      <c r="K2351" s="51"/>
      <c r="L2351" s="43"/>
    </row>
    <row r="2352" spans="2:12" s="32" customFormat="1" x14ac:dyDescent="0.55000000000000004">
      <c r="B2352" s="27"/>
      <c r="D2352" s="33"/>
      <c r="E2352" s="68"/>
      <c r="G2352" s="51"/>
      <c r="H2352" s="176"/>
      <c r="I2352" s="51"/>
      <c r="K2352" s="51"/>
      <c r="L2352" s="43"/>
    </row>
    <row r="2353" spans="2:12" s="32" customFormat="1" x14ac:dyDescent="0.55000000000000004">
      <c r="B2353" s="27"/>
      <c r="D2353" s="33"/>
      <c r="E2353" s="68"/>
      <c r="G2353" s="51"/>
      <c r="H2353" s="176"/>
      <c r="I2353" s="51"/>
      <c r="K2353" s="51"/>
      <c r="L2353" s="43"/>
    </row>
    <row r="2354" spans="2:12" s="32" customFormat="1" x14ac:dyDescent="0.55000000000000004">
      <c r="B2354" s="27"/>
      <c r="D2354" s="33"/>
      <c r="E2354" s="68"/>
      <c r="G2354" s="51"/>
      <c r="H2354" s="176"/>
      <c r="I2354" s="51"/>
      <c r="K2354" s="51"/>
      <c r="L2354" s="43"/>
    </row>
    <row r="2355" spans="2:12" s="32" customFormat="1" x14ac:dyDescent="0.55000000000000004">
      <c r="B2355" s="27"/>
      <c r="D2355" s="33"/>
      <c r="E2355" s="68"/>
      <c r="G2355" s="51"/>
      <c r="H2355" s="176"/>
      <c r="I2355" s="51"/>
      <c r="K2355" s="51"/>
      <c r="L2355" s="43"/>
    </row>
    <row r="2356" spans="2:12" s="32" customFormat="1" x14ac:dyDescent="0.55000000000000004">
      <c r="B2356" s="27"/>
      <c r="D2356" s="33"/>
      <c r="E2356" s="68"/>
      <c r="G2356" s="51"/>
      <c r="H2356" s="176"/>
      <c r="I2356" s="51"/>
      <c r="K2356" s="51"/>
      <c r="L2356" s="43"/>
    </row>
    <row r="2357" spans="2:12" s="32" customFormat="1" x14ac:dyDescent="0.55000000000000004">
      <c r="B2357" s="27"/>
      <c r="D2357" s="33"/>
      <c r="E2357" s="68"/>
      <c r="G2357" s="51"/>
      <c r="H2357" s="176"/>
      <c r="I2357" s="51"/>
      <c r="K2357" s="51"/>
      <c r="L2357" s="43"/>
    </row>
    <row r="2358" spans="2:12" s="32" customFormat="1" x14ac:dyDescent="0.55000000000000004">
      <c r="B2358" s="27"/>
      <c r="D2358" s="33"/>
      <c r="E2358" s="68"/>
      <c r="G2358" s="51"/>
      <c r="H2358" s="176"/>
      <c r="I2358" s="51"/>
      <c r="K2358" s="51"/>
      <c r="L2358" s="43"/>
    </row>
    <row r="2359" spans="2:12" s="32" customFormat="1" x14ac:dyDescent="0.55000000000000004">
      <c r="B2359" s="27"/>
      <c r="D2359" s="33"/>
      <c r="E2359" s="68"/>
      <c r="G2359" s="51"/>
      <c r="H2359" s="176"/>
      <c r="I2359" s="51"/>
      <c r="K2359" s="51"/>
      <c r="L2359" s="43"/>
    </row>
    <row r="2360" spans="2:12" s="32" customFormat="1" x14ac:dyDescent="0.55000000000000004">
      <c r="B2360" s="27"/>
      <c r="D2360" s="33"/>
      <c r="E2360" s="68"/>
      <c r="G2360" s="51"/>
      <c r="H2360" s="176"/>
      <c r="I2360" s="51"/>
      <c r="K2360" s="51"/>
      <c r="L2360" s="43"/>
    </row>
    <row r="2361" spans="2:12" s="32" customFormat="1" x14ac:dyDescent="0.55000000000000004">
      <c r="B2361" s="27"/>
      <c r="D2361" s="33"/>
      <c r="E2361" s="68"/>
      <c r="G2361" s="51"/>
      <c r="H2361" s="176"/>
      <c r="I2361" s="51"/>
      <c r="K2361" s="51"/>
      <c r="L2361" s="43"/>
    </row>
    <row r="2362" spans="2:12" s="32" customFormat="1" x14ac:dyDescent="0.55000000000000004">
      <c r="B2362" s="27"/>
      <c r="D2362" s="33"/>
      <c r="E2362" s="68"/>
      <c r="G2362" s="51"/>
      <c r="H2362" s="176"/>
      <c r="I2362" s="51"/>
      <c r="K2362" s="51"/>
      <c r="L2362" s="43"/>
    </row>
    <row r="2363" spans="2:12" s="32" customFormat="1" x14ac:dyDescent="0.55000000000000004">
      <c r="B2363" s="27"/>
      <c r="D2363" s="33"/>
      <c r="E2363" s="68"/>
      <c r="G2363" s="51"/>
      <c r="H2363" s="176"/>
      <c r="I2363" s="51"/>
      <c r="K2363" s="51"/>
      <c r="L2363" s="43"/>
    </row>
    <row r="2364" spans="2:12" s="32" customFormat="1" x14ac:dyDescent="0.55000000000000004">
      <c r="B2364" s="27"/>
      <c r="D2364" s="33"/>
      <c r="E2364" s="68"/>
      <c r="G2364" s="51"/>
      <c r="H2364" s="176"/>
      <c r="I2364" s="51"/>
      <c r="K2364" s="51"/>
      <c r="L2364" s="43"/>
    </row>
    <row r="2365" spans="2:12" s="32" customFormat="1" x14ac:dyDescent="0.55000000000000004">
      <c r="B2365" s="27"/>
      <c r="D2365" s="33"/>
      <c r="E2365" s="68"/>
      <c r="G2365" s="51"/>
      <c r="H2365" s="176"/>
      <c r="I2365" s="51"/>
      <c r="K2365" s="51"/>
      <c r="L2365" s="43"/>
    </row>
    <row r="2366" spans="2:12" s="32" customFormat="1" x14ac:dyDescent="0.55000000000000004">
      <c r="B2366" s="27"/>
      <c r="D2366" s="33"/>
      <c r="E2366" s="68"/>
      <c r="G2366" s="51"/>
      <c r="H2366" s="176"/>
      <c r="I2366" s="51"/>
      <c r="K2366" s="51"/>
      <c r="L2366" s="43"/>
    </row>
    <row r="2367" spans="2:12" s="32" customFormat="1" x14ac:dyDescent="0.55000000000000004">
      <c r="B2367" s="27"/>
      <c r="D2367" s="33"/>
      <c r="E2367" s="68"/>
      <c r="G2367" s="51"/>
      <c r="H2367" s="176"/>
      <c r="I2367" s="51"/>
      <c r="K2367" s="51"/>
      <c r="L2367" s="43"/>
    </row>
    <row r="2368" spans="2:12" s="32" customFormat="1" x14ac:dyDescent="0.55000000000000004">
      <c r="B2368" s="27"/>
      <c r="D2368" s="33"/>
      <c r="E2368" s="68"/>
      <c r="G2368" s="51"/>
      <c r="H2368" s="176"/>
      <c r="I2368" s="51"/>
      <c r="K2368" s="51"/>
      <c r="L2368" s="43"/>
    </row>
    <row r="2369" spans="2:12" s="32" customFormat="1" x14ac:dyDescent="0.55000000000000004">
      <c r="B2369" s="27"/>
      <c r="D2369" s="33"/>
      <c r="E2369" s="68"/>
      <c r="G2369" s="51"/>
      <c r="H2369" s="176"/>
      <c r="I2369" s="51"/>
      <c r="K2369" s="51"/>
      <c r="L2369" s="43"/>
    </row>
    <row r="2370" spans="2:12" s="32" customFormat="1" x14ac:dyDescent="0.55000000000000004">
      <c r="B2370" s="27"/>
      <c r="D2370" s="33"/>
      <c r="E2370" s="68"/>
      <c r="G2370" s="51"/>
      <c r="H2370" s="176"/>
      <c r="I2370" s="51"/>
      <c r="K2370" s="51"/>
      <c r="L2370" s="43"/>
    </row>
    <row r="2371" spans="2:12" s="32" customFormat="1" x14ac:dyDescent="0.55000000000000004">
      <c r="B2371" s="27"/>
      <c r="D2371" s="33"/>
      <c r="E2371" s="68"/>
      <c r="G2371" s="51"/>
      <c r="H2371" s="176"/>
      <c r="I2371" s="51"/>
      <c r="K2371" s="51"/>
      <c r="L2371" s="43"/>
    </row>
    <row r="2372" spans="2:12" s="32" customFormat="1" x14ac:dyDescent="0.55000000000000004">
      <c r="B2372" s="27"/>
      <c r="D2372" s="33"/>
      <c r="E2372" s="68"/>
      <c r="G2372" s="51"/>
      <c r="H2372" s="176"/>
      <c r="I2372" s="51"/>
      <c r="K2372" s="51"/>
      <c r="L2372" s="43"/>
    </row>
    <row r="2373" spans="2:12" s="32" customFormat="1" x14ac:dyDescent="0.55000000000000004">
      <c r="B2373" s="27"/>
      <c r="D2373" s="33"/>
      <c r="E2373" s="68"/>
      <c r="G2373" s="51"/>
      <c r="H2373" s="176"/>
      <c r="I2373" s="51"/>
      <c r="K2373" s="51"/>
      <c r="L2373" s="43"/>
    </row>
    <row r="2374" spans="2:12" s="32" customFormat="1" x14ac:dyDescent="0.55000000000000004">
      <c r="B2374" s="27"/>
      <c r="D2374" s="33"/>
      <c r="E2374" s="68"/>
      <c r="G2374" s="51"/>
      <c r="H2374" s="176"/>
      <c r="I2374" s="51"/>
      <c r="K2374" s="51"/>
      <c r="L2374" s="43"/>
    </row>
    <row r="2375" spans="2:12" s="32" customFormat="1" x14ac:dyDescent="0.55000000000000004">
      <c r="B2375" s="27"/>
      <c r="D2375" s="33"/>
      <c r="E2375" s="68"/>
      <c r="G2375" s="51"/>
      <c r="H2375" s="176"/>
      <c r="I2375" s="51"/>
      <c r="K2375" s="51"/>
      <c r="L2375" s="43"/>
    </row>
    <row r="2376" spans="2:12" s="32" customFormat="1" x14ac:dyDescent="0.55000000000000004">
      <c r="B2376" s="27"/>
      <c r="D2376" s="33"/>
      <c r="E2376" s="68"/>
      <c r="G2376" s="51"/>
      <c r="H2376" s="176"/>
      <c r="I2376" s="51"/>
      <c r="K2376" s="51"/>
      <c r="L2376" s="43"/>
    </row>
    <row r="2377" spans="2:12" s="32" customFormat="1" x14ac:dyDescent="0.55000000000000004">
      <c r="B2377" s="27"/>
      <c r="D2377" s="33"/>
      <c r="E2377" s="68"/>
      <c r="G2377" s="51"/>
      <c r="H2377" s="176"/>
      <c r="I2377" s="51"/>
      <c r="K2377" s="51"/>
      <c r="L2377" s="43"/>
    </row>
    <row r="2378" spans="2:12" s="32" customFormat="1" x14ac:dyDescent="0.55000000000000004">
      <c r="B2378" s="27"/>
      <c r="D2378" s="33"/>
      <c r="E2378" s="68"/>
      <c r="G2378" s="51"/>
      <c r="H2378" s="176"/>
      <c r="I2378" s="51"/>
      <c r="K2378" s="51"/>
      <c r="L2378" s="43"/>
    </row>
    <row r="2379" spans="2:12" s="32" customFormat="1" x14ac:dyDescent="0.55000000000000004">
      <c r="B2379" s="27"/>
      <c r="D2379" s="33"/>
      <c r="E2379" s="68"/>
      <c r="G2379" s="51"/>
      <c r="H2379" s="176"/>
      <c r="I2379" s="51"/>
      <c r="K2379" s="51"/>
      <c r="L2379" s="43"/>
    </row>
    <row r="2380" spans="2:12" s="32" customFormat="1" x14ac:dyDescent="0.55000000000000004">
      <c r="B2380" s="27"/>
      <c r="D2380" s="33"/>
      <c r="E2380" s="68"/>
      <c r="G2380" s="51"/>
      <c r="H2380" s="176"/>
      <c r="I2380" s="51"/>
      <c r="K2380" s="51"/>
      <c r="L2380" s="43"/>
    </row>
    <row r="2381" spans="2:12" s="32" customFormat="1" x14ac:dyDescent="0.55000000000000004">
      <c r="B2381" s="27"/>
      <c r="D2381" s="33"/>
      <c r="E2381" s="68"/>
      <c r="G2381" s="51"/>
      <c r="H2381" s="176"/>
      <c r="I2381" s="51"/>
      <c r="K2381" s="51"/>
      <c r="L2381" s="43"/>
    </row>
    <row r="2382" spans="2:12" s="32" customFormat="1" x14ac:dyDescent="0.55000000000000004">
      <c r="B2382" s="27"/>
      <c r="D2382" s="33"/>
      <c r="E2382" s="68"/>
      <c r="G2382" s="51"/>
      <c r="H2382" s="176"/>
      <c r="I2382" s="51"/>
      <c r="K2382" s="51"/>
      <c r="L2382" s="43"/>
    </row>
    <row r="2383" spans="2:12" s="32" customFormat="1" x14ac:dyDescent="0.55000000000000004">
      <c r="B2383" s="27"/>
      <c r="D2383" s="33"/>
      <c r="E2383" s="68"/>
      <c r="G2383" s="51"/>
      <c r="H2383" s="176"/>
      <c r="I2383" s="51"/>
      <c r="K2383" s="51"/>
      <c r="L2383" s="43"/>
    </row>
    <row r="2384" spans="2:12" s="32" customFormat="1" x14ac:dyDescent="0.55000000000000004">
      <c r="B2384" s="27"/>
      <c r="D2384" s="33"/>
      <c r="E2384" s="68"/>
      <c r="G2384" s="51"/>
      <c r="H2384" s="176"/>
      <c r="I2384" s="51"/>
      <c r="K2384" s="51"/>
      <c r="L2384" s="43"/>
    </row>
    <row r="2385" spans="2:12" s="32" customFormat="1" x14ac:dyDescent="0.55000000000000004">
      <c r="B2385" s="27"/>
      <c r="D2385" s="33"/>
      <c r="E2385" s="68"/>
      <c r="G2385" s="51"/>
      <c r="H2385" s="176"/>
      <c r="I2385" s="51"/>
      <c r="K2385" s="51"/>
      <c r="L2385" s="43"/>
    </row>
    <row r="2386" spans="2:12" s="32" customFormat="1" x14ac:dyDescent="0.55000000000000004">
      <c r="B2386" s="27"/>
      <c r="D2386" s="33"/>
      <c r="E2386" s="68"/>
      <c r="G2386" s="51"/>
      <c r="H2386" s="176"/>
      <c r="I2386" s="51"/>
      <c r="K2386" s="51"/>
      <c r="L2386" s="43"/>
    </row>
    <row r="2387" spans="2:12" s="32" customFormat="1" x14ac:dyDescent="0.55000000000000004">
      <c r="B2387" s="27"/>
      <c r="D2387" s="33"/>
      <c r="E2387" s="68"/>
      <c r="G2387" s="51"/>
      <c r="H2387" s="176"/>
      <c r="I2387" s="51"/>
      <c r="K2387" s="51"/>
      <c r="L2387" s="43"/>
    </row>
    <row r="2388" spans="2:12" s="32" customFormat="1" x14ac:dyDescent="0.55000000000000004">
      <c r="B2388" s="27"/>
      <c r="D2388" s="33"/>
      <c r="E2388" s="68"/>
      <c r="G2388" s="51"/>
      <c r="H2388" s="176"/>
      <c r="I2388" s="51"/>
      <c r="K2388" s="51"/>
      <c r="L2388" s="43"/>
    </row>
    <row r="2389" spans="2:12" s="32" customFormat="1" x14ac:dyDescent="0.55000000000000004">
      <c r="B2389" s="27"/>
      <c r="D2389" s="33"/>
      <c r="E2389" s="68"/>
      <c r="G2389" s="51"/>
      <c r="H2389" s="176"/>
      <c r="I2389" s="51"/>
      <c r="K2389" s="51"/>
      <c r="L2389" s="43"/>
    </row>
    <row r="2390" spans="2:12" s="32" customFormat="1" x14ac:dyDescent="0.55000000000000004">
      <c r="B2390" s="27"/>
      <c r="D2390" s="33"/>
      <c r="E2390" s="68"/>
      <c r="G2390" s="51"/>
      <c r="H2390" s="176"/>
      <c r="I2390" s="51"/>
      <c r="K2390" s="51"/>
      <c r="L2390" s="43"/>
    </row>
    <row r="2391" spans="2:12" s="32" customFormat="1" x14ac:dyDescent="0.55000000000000004">
      <c r="B2391" s="27"/>
      <c r="D2391" s="33"/>
      <c r="E2391" s="68"/>
      <c r="G2391" s="51"/>
      <c r="H2391" s="176"/>
      <c r="I2391" s="51"/>
      <c r="K2391" s="51"/>
      <c r="L2391" s="43"/>
    </row>
    <row r="2392" spans="2:12" s="32" customFormat="1" x14ac:dyDescent="0.55000000000000004">
      <c r="B2392" s="27"/>
      <c r="D2392" s="33"/>
      <c r="E2392" s="68"/>
      <c r="G2392" s="51"/>
      <c r="H2392" s="176"/>
      <c r="I2392" s="51"/>
      <c r="K2392" s="51"/>
      <c r="L2392" s="43"/>
    </row>
    <row r="2393" spans="2:12" s="32" customFormat="1" x14ac:dyDescent="0.55000000000000004">
      <c r="B2393" s="27"/>
      <c r="D2393" s="33"/>
      <c r="E2393" s="68"/>
      <c r="G2393" s="51"/>
      <c r="H2393" s="176"/>
      <c r="I2393" s="51"/>
      <c r="K2393" s="51"/>
      <c r="L2393" s="43"/>
    </row>
    <row r="2394" spans="2:12" s="32" customFormat="1" x14ac:dyDescent="0.55000000000000004">
      <c r="B2394" s="27"/>
      <c r="D2394" s="33"/>
      <c r="E2394" s="68"/>
      <c r="G2394" s="51"/>
      <c r="H2394" s="176"/>
      <c r="I2394" s="51"/>
      <c r="K2394" s="51"/>
      <c r="L2394" s="43"/>
    </row>
    <row r="2395" spans="2:12" s="32" customFormat="1" x14ac:dyDescent="0.55000000000000004">
      <c r="B2395" s="27"/>
      <c r="D2395" s="33"/>
      <c r="E2395" s="68"/>
      <c r="G2395" s="51"/>
      <c r="H2395" s="176"/>
      <c r="I2395" s="51"/>
      <c r="K2395" s="51"/>
      <c r="L2395" s="43"/>
    </row>
    <row r="2396" spans="2:12" s="32" customFormat="1" x14ac:dyDescent="0.55000000000000004">
      <c r="B2396" s="27"/>
      <c r="D2396" s="33"/>
      <c r="E2396" s="68"/>
      <c r="G2396" s="51"/>
      <c r="H2396" s="176"/>
      <c r="I2396" s="51"/>
      <c r="K2396" s="51"/>
      <c r="L2396" s="43"/>
    </row>
    <row r="2397" spans="2:12" s="32" customFormat="1" x14ac:dyDescent="0.55000000000000004">
      <c r="B2397" s="27"/>
      <c r="D2397" s="33"/>
      <c r="E2397" s="68"/>
      <c r="G2397" s="51"/>
      <c r="H2397" s="176"/>
      <c r="I2397" s="51"/>
      <c r="K2397" s="51"/>
      <c r="L2397" s="43"/>
    </row>
    <row r="2398" spans="2:12" s="32" customFormat="1" x14ac:dyDescent="0.55000000000000004">
      <c r="B2398" s="27"/>
      <c r="D2398" s="33"/>
      <c r="E2398" s="68"/>
      <c r="G2398" s="51"/>
      <c r="H2398" s="176"/>
      <c r="I2398" s="51"/>
      <c r="K2398" s="51"/>
      <c r="L2398" s="43"/>
    </row>
    <row r="2399" spans="2:12" s="32" customFormat="1" x14ac:dyDescent="0.55000000000000004">
      <c r="B2399" s="27"/>
      <c r="D2399" s="33"/>
      <c r="E2399" s="68"/>
      <c r="G2399" s="51"/>
      <c r="H2399" s="176"/>
      <c r="I2399" s="51"/>
      <c r="K2399" s="51"/>
      <c r="L2399" s="43"/>
    </row>
    <row r="2400" spans="2:12" s="32" customFormat="1" x14ac:dyDescent="0.55000000000000004">
      <c r="B2400" s="27"/>
      <c r="D2400" s="33"/>
      <c r="E2400" s="68"/>
      <c r="G2400" s="51"/>
      <c r="H2400" s="176"/>
      <c r="I2400" s="51"/>
      <c r="K2400" s="51"/>
      <c r="L2400" s="43"/>
    </row>
    <row r="2401" spans="2:12" s="32" customFormat="1" x14ac:dyDescent="0.55000000000000004">
      <c r="B2401" s="27"/>
      <c r="D2401" s="33"/>
      <c r="E2401" s="68"/>
      <c r="G2401" s="51"/>
      <c r="H2401" s="176"/>
      <c r="I2401" s="51"/>
      <c r="K2401" s="51"/>
      <c r="L2401" s="43"/>
    </row>
    <row r="2402" spans="2:12" s="32" customFormat="1" x14ac:dyDescent="0.55000000000000004">
      <c r="B2402" s="27"/>
      <c r="D2402" s="33"/>
      <c r="E2402" s="68"/>
      <c r="G2402" s="51"/>
      <c r="H2402" s="176"/>
      <c r="I2402" s="51"/>
      <c r="K2402" s="51"/>
      <c r="L2402" s="43"/>
    </row>
    <row r="2403" spans="2:12" s="32" customFormat="1" x14ac:dyDescent="0.55000000000000004">
      <c r="B2403" s="27"/>
      <c r="D2403" s="33"/>
      <c r="E2403" s="68"/>
      <c r="G2403" s="51"/>
      <c r="H2403" s="176"/>
      <c r="I2403" s="51"/>
      <c r="K2403" s="51"/>
      <c r="L2403" s="43"/>
    </row>
    <row r="2404" spans="2:12" s="32" customFormat="1" x14ac:dyDescent="0.55000000000000004">
      <c r="B2404" s="27"/>
      <c r="D2404" s="33"/>
      <c r="E2404" s="68"/>
      <c r="G2404" s="51"/>
      <c r="H2404" s="176"/>
      <c r="I2404" s="51"/>
      <c r="K2404" s="51"/>
      <c r="L2404" s="43"/>
    </row>
    <row r="2405" spans="2:12" s="32" customFormat="1" x14ac:dyDescent="0.55000000000000004">
      <c r="B2405" s="27"/>
      <c r="D2405" s="33"/>
      <c r="E2405" s="68"/>
      <c r="G2405" s="51"/>
      <c r="H2405" s="176"/>
      <c r="I2405" s="51"/>
      <c r="K2405" s="51"/>
      <c r="L2405" s="43"/>
    </row>
    <row r="2406" spans="2:12" s="32" customFormat="1" x14ac:dyDescent="0.55000000000000004">
      <c r="B2406" s="27"/>
      <c r="D2406" s="33"/>
      <c r="E2406" s="68"/>
      <c r="G2406" s="51"/>
      <c r="H2406" s="176"/>
      <c r="I2406" s="51"/>
      <c r="K2406" s="51"/>
      <c r="L2406" s="43"/>
    </row>
    <row r="2407" spans="2:12" s="32" customFormat="1" x14ac:dyDescent="0.55000000000000004">
      <c r="B2407" s="27"/>
      <c r="D2407" s="33"/>
      <c r="E2407" s="68"/>
      <c r="G2407" s="51"/>
      <c r="H2407" s="176"/>
      <c r="I2407" s="51"/>
      <c r="K2407" s="51"/>
      <c r="L2407" s="43"/>
    </row>
    <row r="2408" spans="2:12" s="32" customFormat="1" x14ac:dyDescent="0.55000000000000004">
      <c r="B2408" s="27"/>
      <c r="D2408" s="33"/>
      <c r="E2408" s="68"/>
      <c r="G2408" s="51"/>
      <c r="H2408" s="176"/>
      <c r="I2408" s="51"/>
      <c r="K2408" s="51"/>
      <c r="L2408" s="43"/>
    </row>
    <row r="2409" spans="2:12" s="32" customFormat="1" x14ac:dyDescent="0.55000000000000004">
      <c r="B2409" s="27"/>
      <c r="D2409" s="33"/>
      <c r="E2409" s="68"/>
      <c r="G2409" s="51"/>
      <c r="H2409" s="176"/>
      <c r="I2409" s="51"/>
      <c r="K2409" s="51"/>
      <c r="L2409" s="43"/>
    </row>
    <row r="2410" spans="2:12" s="32" customFormat="1" x14ac:dyDescent="0.55000000000000004">
      <c r="B2410" s="27"/>
      <c r="D2410" s="33"/>
      <c r="E2410" s="68"/>
      <c r="G2410" s="51"/>
      <c r="H2410" s="176"/>
      <c r="I2410" s="51"/>
      <c r="K2410" s="51"/>
      <c r="L2410" s="43"/>
    </row>
    <row r="2411" spans="2:12" s="32" customFormat="1" x14ac:dyDescent="0.55000000000000004">
      <c r="B2411" s="27"/>
      <c r="D2411" s="33"/>
      <c r="E2411" s="68"/>
      <c r="G2411" s="51"/>
      <c r="H2411" s="176"/>
      <c r="I2411" s="51"/>
      <c r="K2411" s="51"/>
      <c r="L2411" s="43"/>
    </row>
    <row r="2412" spans="2:12" s="32" customFormat="1" x14ac:dyDescent="0.55000000000000004">
      <c r="B2412" s="27"/>
      <c r="D2412" s="33"/>
      <c r="E2412" s="68"/>
      <c r="G2412" s="51"/>
      <c r="H2412" s="176"/>
      <c r="I2412" s="51"/>
      <c r="K2412" s="51"/>
      <c r="L2412" s="43"/>
    </row>
    <row r="2413" spans="2:12" s="32" customFormat="1" x14ac:dyDescent="0.55000000000000004">
      <c r="B2413" s="27"/>
      <c r="D2413" s="33"/>
      <c r="E2413" s="68"/>
      <c r="G2413" s="51"/>
      <c r="H2413" s="176"/>
      <c r="I2413" s="51"/>
      <c r="K2413" s="51"/>
      <c r="L2413" s="43"/>
    </row>
    <row r="2414" spans="2:12" s="32" customFormat="1" x14ac:dyDescent="0.55000000000000004">
      <c r="B2414" s="27"/>
      <c r="D2414" s="33"/>
      <c r="E2414" s="68"/>
      <c r="G2414" s="51"/>
      <c r="H2414" s="176"/>
      <c r="I2414" s="51"/>
      <c r="K2414" s="51"/>
      <c r="L2414" s="43"/>
    </row>
    <row r="2415" spans="2:12" s="32" customFormat="1" x14ac:dyDescent="0.55000000000000004">
      <c r="B2415" s="27"/>
      <c r="D2415" s="33"/>
      <c r="E2415" s="68"/>
      <c r="G2415" s="51"/>
      <c r="H2415" s="176"/>
      <c r="I2415" s="51"/>
      <c r="K2415" s="51"/>
      <c r="L2415" s="43"/>
    </row>
    <row r="2416" spans="2:12" s="32" customFormat="1" x14ac:dyDescent="0.55000000000000004">
      <c r="B2416" s="27"/>
      <c r="D2416" s="33"/>
      <c r="E2416" s="68"/>
      <c r="G2416" s="51"/>
      <c r="H2416" s="176"/>
      <c r="I2416" s="51"/>
      <c r="K2416" s="51"/>
      <c r="L2416" s="43"/>
    </row>
    <row r="2417" spans="2:12" s="32" customFormat="1" x14ac:dyDescent="0.55000000000000004">
      <c r="B2417" s="27"/>
      <c r="D2417" s="33"/>
      <c r="E2417" s="68"/>
      <c r="G2417" s="51"/>
      <c r="H2417" s="176"/>
      <c r="I2417" s="51"/>
      <c r="K2417" s="51"/>
      <c r="L2417" s="43"/>
    </row>
    <row r="2418" spans="2:12" s="32" customFormat="1" x14ac:dyDescent="0.55000000000000004">
      <c r="B2418" s="27"/>
      <c r="D2418" s="33"/>
      <c r="E2418" s="68"/>
      <c r="G2418" s="51"/>
      <c r="H2418" s="176"/>
      <c r="I2418" s="51"/>
      <c r="K2418" s="51"/>
      <c r="L2418" s="43"/>
    </row>
    <row r="2419" spans="2:12" s="32" customFormat="1" x14ac:dyDescent="0.55000000000000004">
      <c r="B2419" s="27"/>
      <c r="D2419" s="33"/>
      <c r="E2419" s="68"/>
      <c r="G2419" s="51"/>
      <c r="H2419" s="176"/>
      <c r="I2419" s="51"/>
      <c r="K2419" s="51"/>
      <c r="L2419" s="43"/>
    </row>
    <row r="2420" spans="2:12" s="32" customFormat="1" x14ac:dyDescent="0.55000000000000004">
      <c r="B2420" s="27"/>
      <c r="D2420" s="33"/>
      <c r="E2420" s="68"/>
      <c r="G2420" s="51"/>
      <c r="H2420" s="176"/>
      <c r="I2420" s="51"/>
      <c r="K2420" s="51"/>
      <c r="L2420" s="43"/>
    </row>
    <row r="2421" spans="2:12" s="32" customFormat="1" x14ac:dyDescent="0.55000000000000004">
      <c r="B2421" s="27"/>
      <c r="D2421" s="33"/>
      <c r="E2421" s="68"/>
      <c r="G2421" s="51"/>
      <c r="H2421" s="176"/>
      <c r="I2421" s="51"/>
      <c r="K2421" s="51"/>
      <c r="L2421" s="43"/>
    </row>
    <row r="2422" spans="2:12" s="32" customFormat="1" x14ac:dyDescent="0.55000000000000004">
      <c r="B2422" s="27"/>
      <c r="D2422" s="33"/>
      <c r="E2422" s="68"/>
      <c r="G2422" s="51"/>
      <c r="H2422" s="176"/>
      <c r="I2422" s="51"/>
      <c r="K2422" s="51"/>
      <c r="L2422" s="43"/>
    </row>
    <row r="2423" spans="2:12" s="32" customFormat="1" x14ac:dyDescent="0.55000000000000004">
      <c r="B2423" s="27"/>
      <c r="D2423" s="33"/>
      <c r="E2423" s="68"/>
      <c r="G2423" s="51"/>
      <c r="H2423" s="176"/>
      <c r="I2423" s="51"/>
      <c r="K2423" s="51"/>
      <c r="L2423" s="43"/>
    </row>
    <row r="2424" spans="2:12" s="32" customFormat="1" x14ac:dyDescent="0.55000000000000004">
      <c r="B2424" s="27"/>
      <c r="D2424" s="33"/>
      <c r="E2424" s="68"/>
      <c r="G2424" s="51"/>
      <c r="H2424" s="176"/>
      <c r="I2424" s="51"/>
      <c r="K2424" s="51"/>
      <c r="L2424" s="43"/>
    </row>
    <row r="2425" spans="2:12" s="32" customFormat="1" x14ac:dyDescent="0.55000000000000004">
      <c r="B2425" s="27"/>
      <c r="D2425" s="33"/>
      <c r="E2425" s="68"/>
      <c r="G2425" s="51"/>
      <c r="H2425" s="176"/>
      <c r="I2425" s="51"/>
      <c r="K2425" s="51"/>
      <c r="L2425" s="43"/>
    </row>
    <row r="2426" spans="2:12" s="32" customFormat="1" x14ac:dyDescent="0.55000000000000004">
      <c r="B2426" s="27"/>
      <c r="D2426" s="33"/>
      <c r="E2426" s="68"/>
      <c r="G2426" s="51"/>
      <c r="H2426" s="176"/>
      <c r="I2426" s="51"/>
      <c r="K2426" s="51"/>
      <c r="L2426" s="43"/>
    </row>
    <row r="2427" spans="2:12" s="32" customFormat="1" x14ac:dyDescent="0.55000000000000004">
      <c r="B2427" s="27"/>
      <c r="D2427" s="33"/>
      <c r="E2427" s="68"/>
      <c r="G2427" s="51"/>
      <c r="H2427" s="176"/>
      <c r="I2427" s="51"/>
      <c r="K2427" s="51"/>
      <c r="L2427" s="43"/>
    </row>
    <row r="2428" spans="2:12" s="32" customFormat="1" x14ac:dyDescent="0.55000000000000004">
      <c r="B2428" s="27"/>
      <c r="D2428" s="33"/>
      <c r="E2428" s="68"/>
      <c r="G2428" s="51"/>
      <c r="H2428" s="176"/>
      <c r="I2428" s="51"/>
      <c r="K2428" s="51"/>
      <c r="L2428" s="43"/>
    </row>
    <row r="2429" spans="2:12" s="32" customFormat="1" x14ac:dyDescent="0.55000000000000004">
      <c r="B2429" s="27"/>
      <c r="D2429" s="33"/>
      <c r="E2429" s="68"/>
      <c r="G2429" s="51"/>
      <c r="H2429" s="176"/>
      <c r="I2429" s="51"/>
      <c r="K2429" s="51"/>
      <c r="L2429" s="43"/>
    </row>
    <row r="2430" spans="2:12" s="32" customFormat="1" x14ac:dyDescent="0.55000000000000004">
      <c r="B2430" s="27"/>
      <c r="D2430" s="33"/>
      <c r="E2430" s="68"/>
      <c r="G2430" s="51"/>
      <c r="H2430" s="176"/>
      <c r="I2430" s="51"/>
      <c r="K2430" s="51"/>
      <c r="L2430" s="43"/>
    </row>
    <row r="2431" spans="2:12" s="32" customFormat="1" x14ac:dyDescent="0.55000000000000004">
      <c r="B2431" s="27"/>
      <c r="D2431" s="33"/>
      <c r="E2431" s="68"/>
      <c r="G2431" s="51"/>
      <c r="H2431" s="176"/>
      <c r="I2431" s="51"/>
      <c r="K2431" s="51"/>
      <c r="L2431" s="43"/>
    </row>
    <row r="2432" spans="2:12" s="32" customFormat="1" x14ac:dyDescent="0.55000000000000004">
      <c r="B2432" s="27"/>
      <c r="D2432" s="33"/>
      <c r="E2432" s="68"/>
      <c r="G2432" s="51"/>
      <c r="H2432" s="176"/>
      <c r="I2432" s="51"/>
      <c r="K2432" s="51"/>
      <c r="L2432" s="43"/>
    </row>
    <row r="2433" spans="2:12" s="32" customFormat="1" x14ac:dyDescent="0.55000000000000004">
      <c r="B2433" s="27"/>
      <c r="D2433" s="33"/>
      <c r="E2433" s="68"/>
      <c r="G2433" s="51"/>
      <c r="H2433" s="176"/>
      <c r="I2433" s="51"/>
      <c r="K2433" s="51"/>
      <c r="L2433" s="43"/>
    </row>
    <row r="2434" spans="2:12" s="32" customFormat="1" x14ac:dyDescent="0.55000000000000004">
      <c r="B2434" s="27"/>
      <c r="D2434" s="33"/>
      <c r="E2434" s="68"/>
      <c r="G2434" s="51"/>
      <c r="H2434" s="176"/>
      <c r="I2434" s="51"/>
      <c r="K2434" s="51"/>
      <c r="L2434" s="43"/>
    </row>
    <row r="2435" spans="2:12" s="32" customFormat="1" x14ac:dyDescent="0.55000000000000004">
      <c r="B2435" s="27"/>
      <c r="D2435" s="33"/>
      <c r="E2435" s="68"/>
      <c r="G2435" s="51"/>
      <c r="H2435" s="176"/>
      <c r="I2435" s="51"/>
      <c r="K2435" s="51"/>
      <c r="L2435" s="43"/>
    </row>
    <row r="2436" spans="2:12" s="32" customFormat="1" x14ac:dyDescent="0.55000000000000004">
      <c r="B2436" s="27"/>
      <c r="D2436" s="33"/>
      <c r="E2436" s="68"/>
      <c r="G2436" s="51"/>
      <c r="H2436" s="176"/>
      <c r="I2436" s="51"/>
      <c r="K2436" s="51"/>
      <c r="L2436" s="43"/>
    </row>
    <row r="2437" spans="2:12" s="32" customFormat="1" x14ac:dyDescent="0.55000000000000004">
      <c r="B2437" s="27"/>
      <c r="D2437" s="33"/>
      <c r="E2437" s="68"/>
      <c r="G2437" s="51"/>
      <c r="H2437" s="176"/>
      <c r="I2437" s="51"/>
      <c r="K2437" s="51"/>
      <c r="L2437" s="43"/>
    </row>
    <row r="2438" spans="2:12" s="32" customFormat="1" x14ac:dyDescent="0.55000000000000004">
      <c r="B2438" s="27"/>
      <c r="D2438" s="33"/>
      <c r="E2438" s="68"/>
      <c r="G2438" s="51"/>
      <c r="H2438" s="176"/>
      <c r="I2438" s="51"/>
      <c r="K2438" s="51"/>
      <c r="L2438" s="43"/>
    </row>
    <row r="2439" spans="2:12" s="32" customFormat="1" x14ac:dyDescent="0.55000000000000004">
      <c r="B2439" s="27"/>
      <c r="D2439" s="33"/>
      <c r="E2439" s="68"/>
      <c r="G2439" s="51"/>
      <c r="H2439" s="176"/>
      <c r="I2439" s="51"/>
      <c r="K2439" s="51"/>
      <c r="L2439" s="43"/>
    </row>
    <row r="2440" spans="2:12" s="32" customFormat="1" x14ac:dyDescent="0.55000000000000004">
      <c r="B2440" s="27"/>
      <c r="D2440" s="33"/>
      <c r="E2440" s="68"/>
      <c r="G2440" s="51"/>
      <c r="H2440" s="176"/>
      <c r="I2440" s="51"/>
      <c r="K2440" s="51"/>
      <c r="L2440" s="43"/>
    </row>
    <row r="2441" spans="2:12" s="32" customFormat="1" x14ac:dyDescent="0.55000000000000004">
      <c r="B2441" s="27"/>
      <c r="D2441" s="33"/>
      <c r="E2441" s="68"/>
      <c r="G2441" s="51"/>
      <c r="H2441" s="176"/>
      <c r="I2441" s="51"/>
      <c r="K2441" s="51"/>
      <c r="L2441" s="43"/>
    </row>
    <row r="2442" spans="2:12" s="32" customFormat="1" x14ac:dyDescent="0.55000000000000004">
      <c r="B2442" s="27"/>
      <c r="D2442" s="33"/>
      <c r="E2442" s="68"/>
      <c r="G2442" s="51"/>
      <c r="H2442" s="176"/>
      <c r="I2442" s="51"/>
      <c r="K2442" s="51"/>
      <c r="L2442" s="43"/>
    </row>
    <row r="2443" spans="2:12" s="32" customFormat="1" x14ac:dyDescent="0.55000000000000004">
      <c r="B2443" s="27"/>
      <c r="D2443" s="33"/>
      <c r="E2443" s="68"/>
      <c r="G2443" s="51"/>
      <c r="H2443" s="176"/>
      <c r="I2443" s="51"/>
      <c r="K2443" s="51"/>
      <c r="L2443" s="43"/>
    </row>
    <row r="2444" spans="2:12" s="32" customFormat="1" x14ac:dyDescent="0.55000000000000004">
      <c r="B2444" s="27"/>
      <c r="D2444" s="33"/>
      <c r="E2444" s="68"/>
      <c r="G2444" s="51"/>
      <c r="H2444" s="176"/>
      <c r="I2444" s="51"/>
      <c r="K2444" s="51"/>
      <c r="L2444" s="43"/>
    </row>
    <row r="2445" spans="2:12" s="32" customFormat="1" x14ac:dyDescent="0.55000000000000004">
      <c r="B2445" s="27"/>
      <c r="D2445" s="33"/>
      <c r="E2445" s="68"/>
      <c r="G2445" s="51"/>
      <c r="H2445" s="176"/>
      <c r="I2445" s="51"/>
      <c r="K2445" s="51"/>
      <c r="L2445" s="43"/>
    </row>
    <row r="2446" spans="2:12" s="32" customFormat="1" x14ac:dyDescent="0.55000000000000004">
      <c r="B2446" s="27"/>
      <c r="D2446" s="33"/>
      <c r="E2446" s="68"/>
      <c r="G2446" s="51"/>
      <c r="H2446" s="176"/>
      <c r="I2446" s="51"/>
      <c r="K2446" s="51"/>
      <c r="L2446" s="43"/>
    </row>
    <row r="2447" spans="2:12" s="32" customFormat="1" x14ac:dyDescent="0.55000000000000004">
      <c r="B2447" s="27"/>
      <c r="D2447" s="33"/>
      <c r="E2447" s="68"/>
      <c r="G2447" s="51"/>
      <c r="H2447" s="176"/>
      <c r="I2447" s="51"/>
      <c r="K2447" s="51"/>
      <c r="L2447" s="43"/>
    </row>
    <row r="2448" spans="2:12" s="32" customFormat="1" x14ac:dyDescent="0.55000000000000004">
      <c r="B2448" s="27"/>
      <c r="D2448" s="33"/>
      <c r="E2448" s="68"/>
      <c r="G2448" s="51"/>
      <c r="H2448" s="176"/>
      <c r="I2448" s="51"/>
      <c r="K2448" s="51"/>
      <c r="L2448" s="43"/>
    </row>
    <row r="2449" spans="2:12" s="32" customFormat="1" x14ac:dyDescent="0.55000000000000004">
      <c r="B2449" s="27"/>
      <c r="D2449" s="33"/>
      <c r="E2449" s="68"/>
      <c r="G2449" s="51"/>
      <c r="H2449" s="176"/>
      <c r="I2449" s="51"/>
      <c r="K2449" s="51"/>
      <c r="L2449" s="43"/>
    </row>
    <row r="2450" spans="2:12" s="32" customFormat="1" x14ac:dyDescent="0.55000000000000004">
      <c r="B2450" s="27"/>
      <c r="D2450" s="33"/>
      <c r="E2450" s="68"/>
      <c r="G2450" s="51"/>
      <c r="H2450" s="176"/>
      <c r="I2450" s="51"/>
      <c r="K2450" s="51"/>
      <c r="L2450" s="43"/>
    </row>
    <row r="2451" spans="2:12" s="32" customFormat="1" x14ac:dyDescent="0.55000000000000004">
      <c r="B2451" s="27"/>
      <c r="D2451" s="33"/>
      <c r="E2451" s="68"/>
      <c r="G2451" s="51"/>
      <c r="H2451" s="176"/>
      <c r="I2451" s="51"/>
      <c r="K2451" s="51"/>
      <c r="L2451" s="43"/>
    </row>
    <row r="2452" spans="2:12" s="32" customFormat="1" x14ac:dyDescent="0.55000000000000004">
      <c r="B2452" s="27"/>
      <c r="D2452" s="33"/>
      <c r="E2452" s="68"/>
      <c r="G2452" s="51"/>
      <c r="H2452" s="176"/>
      <c r="I2452" s="51"/>
      <c r="K2452" s="51"/>
      <c r="L2452" s="43"/>
    </row>
    <row r="2453" spans="2:12" s="32" customFormat="1" x14ac:dyDescent="0.55000000000000004">
      <c r="B2453" s="27"/>
      <c r="D2453" s="33"/>
      <c r="E2453" s="68"/>
      <c r="G2453" s="51"/>
      <c r="H2453" s="176"/>
      <c r="I2453" s="51"/>
      <c r="K2453" s="51"/>
      <c r="L2453" s="43"/>
    </row>
    <row r="2454" spans="2:12" s="32" customFormat="1" x14ac:dyDescent="0.55000000000000004">
      <c r="B2454" s="27"/>
      <c r="D2454" s="33"/>
      <c r="E2454" s="68"/>
      <c r="G2454" s="51"/>
      <c r="H2454" s="176"/>
      <c r="I2454" s="51"/>
      <c r="K2454" s="51"/>
      <c r="L2454" s="43"/>
    </row>
    <row r="2455" spans="2:12" s="32" customFormat="1" x14ac:dyDescent="0.55000000000000004">
      <c r="B2455" s="27"/>
      <c r="D2455" s="33"/>
      <c r="E2455" s="68"/>
      <c r="G2455" s="51"/>
      <c r="H2455" s="176"/>
      <c r="I2455" s="51"/>
      <c r="K2455" s="51"/>
      <c r="L2455" s="43"/>
    </row>
    <row r="2456" spans="2:12" s="32" customFormat="1" x14ac:dyDescent="0.55000000000000004">
      <c r="B2456" s="27"/>
      <c r="D2456" s="33"/>
      <c r="E2456" s="68"/>
      <c r="G2456" s="51"/>
      <c r="H2456" s="176"/>
      <c r="I2456" s="51"/>
      <c r="K2456" s="51"/>
      <c r="L2456" s="43"/>
    </row>
    <row r="2457" spans="2:12" s="32" customFormat="1" x14ac:dyDescent="0.55000000000000004">
      <c r="B2457" s="27"/>
      <c r="D2457" s="33"/>
      <c r="E2457" s="68"/>
      <c r="G2457" s="51"/>
      <c r="H2457" s="176"/>
      <c r="I2457" s="51"/>
      <c r="K2457" s="51"/>
      <c r="L2457" s="43"/>
    </row>
    <row r="2458" spans="2:12" s="32" customFormat="1" x14ac:dyDescent="0.55000000000000004">
      <c r="B2458" s="27"/>
      <c r="D2458" s="33"/>
      <c r="E2458" s="68"/>
      <c r="G2458" s="51"/>
      <c r="H2458" s="176"/>
      <c r="I2458" s="51"/>
      <c r="K2458" s="51"/>
      <c r="L2458" s="43"/>
    </row>
    <row r="2459" spans="2:12" s="32" customFormat="1" x14ac:dyDescent="0.55000000000000004">
      <c r="B2459" s="27"/>
      <c r="D2459" s="33"/>
      <c r="E2459" s="68"/>
      <c r="G2459" s="51"/>
      <c r="H2459" s="176"/>
      <c r="I2459" s="51"/>
      <c r="K2459" s="51"/>
      <c r="L2459" s="43"/>
    </row>
    <row r="2460" spans="2:12" s="32" customFormat="1" x14ac:dyDescent="0.55000000000000004">
      <c r="B2460" s="27"/>
      <c r="D2460" s="33"/>
      <c r="E2460" s="68"/>
      <c r="G2460" s="51"/>
      <c r="H2460" s="176"/>
      <c r="I2460" s="51"/>
      <c r="K2460" s="51"/>
      <c r="L2460" s="43"/>
    </row>
    <row r="2461" spans="2:12" s="32" customFormat="1" x14ac:dyDescent="0.55000000000000004">
      <c r="B2461" s="27"/>
      <c r="D2461" s="33"/>
      <c r="E2461" s="68"/>
      <c r="G2461" s="51"/>
      <c r="H2461" s="176"/>
      <c r="I2461" s="51"/>
      <c r="K2461" s="51"/>
      <c r="L2461" s="43"/>
    </row>
    <row r="2462" spans="2:12" s="32" customFormat="1" x14ac:dyDescent="0.55000000000000004">
      <c r="B2462" s="27"/>
      <c r="D2462" s="33"/>
      <c r="E2462" s="68"/>
      <c r="G2462" s="51"/>
      <c r="H2462" s="176"/>
      <c r="I2462" s="51"/>
      <c r="K2462" s="51"/>
      <c r="L2462" s="43"/>
    </row>
    <row r="2463" spans="2:12" s="32" customFormat="1" x14ac:dyDescent="0.55000000000000004">
      <c r="B2463" s="27"/>
      <c r="D2463" s="33"/>
      <c r="E2463" s="68"/>
      <c r="G2463" s="51"/>
      <c r="H2463" s="176"/>
      <c r="I2463" s="51"/>
      <c r="K2463" s="51"/>
      <c r="L2463" s="43"/>
    </row>
    <row r="2464" spans="2:12" s="32" customFormat="1" x14ac:dyDescent="0.55000000000000004">
      <c r="B2464" s="27"/>
      <c r="D2464" s="33"/>
      <c r="E2464" s="68"/>
      <c r="G2464" s="51"/>
      <c r="H2464" s="176"/>
      <c r="I2464" s="51"/>
      <c r="K2464" s="51"/>
      <c r="L2464" s="43"/>
    </row>
    <row r="2465" spans="2:12" s="32" customFormat="1" x14ac:dyDescent="0.55000000000000004">
      <c r="B2465" s="27"/>
      <c r="D2465" s="33"/>
      <c r="E2465" s="68"/>
      <c r="G2465" s="51"/>
      <c r="H2465" s="176"/>
      <c r="I2465" s="51"/>
      <c r="K2465" s="51"/>
      <c r="L2465" s="43"/>
    </row>
    <row r="2466" spans="2:12" s="32" customFormat="1" x14ac:dyDescent="0.55000000000000004">
      <c r="B2466" s="27"/>
      <c r="D2466" s="33"/>
      <c r="E2466" s="68"/>
      <c r="G2466" s="51"/>
      <c r="H2466" s="176"/>
      <c r="I2466" s="51"/>
      <c r="K2466" s="51"/>
      <c r="L2466" s="43"/>
    </row>
    <row r="2467" spans="2:12" s="32" customFormat="1" x14ac:dyDescent="0.55000000000000004">
      <c r="B2467" s="27"/>
      <c r="D2467" s="33"/>
      <c r="E2467" s="68"/>
      <c r="G2467" s="51"/>
      <c r="H2467" s="176"/>
      <c r="I2467" s="51"/>
      <c r="K2467" s="51"/>
      <c r="L2467" s="43"/>
    </row>
    <row r="2468" spans="2:12" s="32" customFormat="1" x14ac:dyDescent="0.55000000000000004">
      <c r="B2468" s="27"/>
      <c r="D2468" s="33"/>
      <c r="E2468" s="68"/>
      <c r="G2468" s="51"/>
      <c r="H2468" s="176"/>
      <c r="I2468" s="51"/>
      <c r="K2468" s="51"/>
      <c r="L2468" s="43"/>
    </row>
    <row r="2469" spans="2:12" s="32" customFormat="1" x14ac:dyDescent="0.55000000000000004">
      <c r="B2469" s="27"/>
      <c r="D2469" s="33"/>
      <c r="E2469" s="68"/>
      <c r="G2469" s="51"/>
      <c r="H2469" s="176"/>
      <c r="I2469" s="51"/>
      <c r="K2469" s="51"/>
      <c r="L2469" s="43"/>
    </row>
    <row r="2470" spans="2:12" s="32" customFormat="1" x14ac:dyDescent="0.55000000000000004">
      <c r="B2470" s="27"/>
      <c r="D2470" s="33"/>
      <c r="E2470" s="68"/>
      <c r="G2470" s="51"/>
      <c r="H2470" s="176"/>
      <c r="I2470" s="51"/>
      <c r="K2470" s="51"/>
      <c r="L2470" s="43"/>
    </row>
    <row r="2471" spans="2:12" s="32" customFormat="1" x14ac:dyDescent="0.55000000000000004">
      <c r="B2471" s="27"/>
      <c r="D2471" s="33"/>
      <c r="E2471" s="68"/>
      <c r="G2471" s="51"/>
      <c r="H2471" s="176"/>
      <c r="I2471" s="51"/>
      <c r="K2471" s="51"/>
      <c r="L2471" s="43"/>
    </row>
    <row r="2472" spans="2:12" s="32" customFormat="1" x14ac:dyDescent="0.55000000000000004">
      <c r="B2472" s="27"/>
      <c r="D2472" s="33"/>
      <c r="E2472" s="68"/>
      <c r="G2472" s="51"/>
      <c r="H2472" s="176"/>
      <c r="I2472" s="51"/>
      <c r="K2472" s="51"/>
      <c r="L2472" s="43"/>
    </row>
    <row r="2473" spans="2:12" s="32" customFormat="1" x14ac:dyDescent="0.55000000000000004">
      <c r="B2473" s="27"/>
      <c r="D2473" s="33"/>
      <c r="E2473" s="68"/>
      <c r="G2473" s="51"/>
      <c r="H2473" s="176"/>
      <c r="I2473" s="51"/>
      <c r="K2473" s="51"/>
      <c r="L2473" s="43"/>
    </row>
    <row r="2474" spans="2:12" s="32" customFormat="1" x14ac:dyDescent="0.55000000000000004">
      <c r="B2474" s="27"/>
      <c r="D2474" s="33"/>
      <c r="E2474" s="68"/>
      <c r="G2474" s="51"/>
      <c r="H2474" s="176"/>
      <c r="I2474" s="51"/>
      <c r="K2474" s="51"/>
      <c r="L2474" s="43"/>
    </row>
    <row r="2475" spans="2:12" s="32" customFormat="1" x14ac:dyDescent="0.55000000000000004">
      <c r="B2475" s="27"/>
      <c r="D2475" s="33"/>
      <c r="E2475" s="68"/>
      <c r="G2475" s="51"/>
      <c r="H2475" s="176"/>
      <c r="I2475" s="51"/>
      <c r="K2475" s="51"/>
      <c r="L2475" s="43"/>
    </row>
    <row r="2476" spans="2:12" s="32" customFormat="1" x14ac:dyDescent="0.55000000000000004">
      <c r="B2476" s="27"/>
      <c r="D2476" s="33"/>
      <c r="E2476" s="68"/>
      <c r="G2476" s="51"/>
      <c r="H2476" s="176"/>
      <c r="I2476" s="51"/>
      <c r="K2476" s="51"/>
      <c r="L2476" s="43"/>
    </row>
    <row r="2477" spans="2:12" s="32" customFormat="1" x14ac:dyDescent="0.55000000000000004">
      <c r="B2477" s="27"/>
      <c r="D2477" s="33"/>
      <c r="E2477" s="68"/>
      <c r="G2477" s="51"/>
      <c r="H2477" s="176"/>
      <c r="I2477" s="51"/>
      <c r="K2477" s="51"/>
      <c r="L2477" s="43"/>
    </row>
    <row r="2478" spans="2:12" s="32" customFormat="1" x14ac:dyDescent="0.55000000000000004">
      <c r="B2478" s="27"/>
      <c r="D2478" s="33"/>
      <c r="E2478" s="68"/>
      <c r="G2478" s="51"/>
      <c r="H2478" s="176"/>
      <c r="I2478" s="51"/>
      <c r="K2478" s="51"/>
      <c r="L2478" s="43"/>
    </row>
    <row r="2479" spans="2:12" s="32" customFormat="1" x14ac:dyDescent="0.55000000000000004">
      <c r="B2479" s="27"/>
      <c r="D2479" s="33"/>
      <c r="E2479" s="68"/>
      <c r="G2479" s="51"/>
      <c r="H2479" s="176"/>
      <c r="I2479" s="51"/>
      <c r="K2479" s="51"/>
      <c r="L2479" s="43"/>
    </row>
    <row r="2480" spans="2:12" s="32" customFormat="1" x14ac:dyDescent="0.55000000000000004">
      <c r="B2480" s="27"/>
      <c r="D2480" s="33"/>
      <c r="E2480" s="68"/>
      <c r="G2480" s="51"/>
      <c r="H2480" s="176"/>
      <c r="I2480" s="51"/>
      <c r="K2480" s="51"/>
      <c r="L2480" s="43"/>
    </row>
    <row r="2481" spans="2:12" s="32" customFormat="1" x14ac:dyDescent="0.55000000000000004">
      <c r="B2481" s="27"/>
      <c r="D2481" s="33"/>
      <c r="E2481" s="68"/>
      <c r="G2481" s="51"/>
      <c r="H2481" s="176"/>
      <c r="I2481" s="51"/>
      <c r="K2481" s="51"/>
      <c r="L2481" s="43"/>
    </row>
    <row r="2482" spans="2:12" s="32" customFormat="1" x14ac:dyDescent="0.55000000000000004">
      <c r="B2482" s="27"/>
      <c r="D2482" s="33"/>
      <c r="E2482" s="68"/>
      <c r="G2482" s="51"/>
      <c r="H2482" s="176"/>
      <c r="I2482" s="51"/>
      <c r="K2482" s="51"/>
      <c r="L2482" s="43"/>
    </row>
    <row r="2483" spans="2:12" s="32" customFormat="1" x14ac:dyDescent="0.55000000000000004">
      <c r="B2483" s="27"/>
      <c r="D2483" s="33"/>
      <c r="E2483" s="68"/>
      <c r="G2483" s="51"/>
      <c r="H2483" s="176"/>
      <c r="I2483" s="51"/>
      <c r="K2483" s="51"/>
      <c r="L2483" s="43"/>
    </row>
    <row r="2484" spans="2:12" s="32" customFormat="1" x14ac:dyDescent="0.55000000000000004">
      <c r="B2484" s="27"/>
      <c r="D2484" s="33"/>
      <c r="E2484" s="68"/>
      <c r="G2484" s="51"/>
      <c r="H2484" s="176"/>
      <c r="I2484" s="51"/>
      <c r="K2484" s="51"/>
      <c r="L2484" s="43"/>
    </row>
    <row r="2485" spans="2:12" s="32" customFormat="1" x14ac:dyDescent="0.55000000000000004">
      <c r="B2485" s="27"/>
      <c r="D2485" s="33"/>
      <c r="E2485" s="68"/>
      <c r="G2485" s="51"/>
      <c r="H2485" s="176"/>
      <c r="I2485" s="51"/>
      <c r="K2485" s="51"/>
      <c r="L2485" s="43"/>
    </row>
    <row r="2486" spans="2:12" s="32" customFormat="1" x14ac:dyDescent="0.55000000000000004">
      <c r="B2486" s="27"/>
      <c r="D2486" s="33"/>
      <c r="E2486" s="68"/>
      <c r="G2486" s="51"/>
      <c r="H2486" s="176"/>
      <c r="I2486" s="51"/>
      <c r="K2486" s="51"/>
      <c r="L2486" s="43"/>
    </row>
    <row r="2487" spans="2:12" s="32" customFormat="1" x14ac:dyDescent="0.55000000000000004">
      <c r="B2487" s="27"/>
      <c r="D2487" s="33"/>
      <c r="E2487" s="68"/>
      <c r="G2487" s="51"/>
      <c r="H2487" s="176"/>
      <c r="I2487" s="51"/>
      <c r="K2487" s="51"/>
      <c r="L2487" s="43"/>
    </row>
    <row r="2488" spans="2:12" s="32" customFormat="1" x14ac:dyDescent="0.55000000000000004">
      <c r="B2488" s="27"/>
      <c r="D2488" s="33"/>
      <c r="E2488" s="68"/>
      <c r="G2488" s="51"/>
      <c r="H2488" s="176"/>
      <c r="I2488" s="51"/>
      <c r="K2488" s="51"/>
      <c r="L2488" s="43"/>
    </row>
    <row r="2489" spans="2:12" s="32" customFormat="1" x14ac:dyDescent="0.55000000000000004">
      <c r="B2489" s="27"/>
      <c r="D2489" s="33"/>
      <c r="E2489" s="68"/>
      <c r="G2489" s="51"/>
      <c r="H2489" s="176"/>
      <c r="I2489" s="51"/>
      <c r="K2489" s="51"/>
      <c r="L2489" s="43"/>
    </row>
    <row r="2490" spans="2:12" s="32" customFormat="1" x14ac:dyDescent="0.55000000000000004">
      <c r="B2490" s="27"/>
      <c r="D2490" s="33"/>
      <c r="E2490" s="68"/>
      <c r="G2490" s="51"/>
      <c r="H2490" s="176"/>
      <c r="I2490" s="51"/>
      <c r="K2490" s="51"/>
      <c r="L2490" s="43"/>
    </row>
    <row r="2491" spans="2:12" s="32" customFormat="1" x14ac:dyDescent="0.55000000000000004">
      <c r="B2491" s="27"/>
      <c r="D2491" s="33"/>
      <c r="E2491" s="68"/>
      <c r="G2491" s="51"/>
      <c r="H2491" s="176"/>
      <c r="I2491" s="51"/>
      <c r="K2491" s="51"/>
      <c r="L2491" s="43"/>
    </row>
    <row r="2492" spans="2:12" s="32" customFormat="1" x14ac:dyDescent="0.55000000000000004">
      <c r="B2492" s="27"/>
      <c r="D2492" s="33"/>
      <c r="E2492" s="68"/>
      <c r="G2492" s="51"/>
      <c r="H2492" s="176"/>
      <c r="I2492" s="51"/>
      <c r="K2492" s="51"/>
      <c r="L2492" s="43"/>
    </row>
    <row r="2493" spans="2:12" s="32" customFormat="1" x14ac:dyDescent="0.55000000000000004">
      <c r="B2493" s="27"/>
      <c r="D2493" s="33"/>
      <c r="E2493" s="68"/>
      <c r="G2493" s="51"/>
      <c r="H2493" s="176"/>
      <c r="I2493" s="51"/>
      <c r="K2493" s="51"/>
      <c r="L2493" s="43"/>
    </row>
    <row r="2494" spans="2:12" s="32" customFormat="1" x14ac:dyDescent="0.55000000000000004">
      <c r="B2494" s="27"/>
      <c r="D2494" s="33"/>
      <c r="E2494" s="68"/>
      <c r="G2494" s="51"/>
      <c r="H2494" s="176"/>
      <c r="I2494" s="51"/>
      <c r="K2494" s="51"/>
      <c r="L2494" s="43"/>
    </row>
    <row r="2495" spans="2:12" s="32" customFormat="1" x14ac:dyDescent="0.55000000000000004">
      <c r="B2495" s="27"/>
      <c r="D2495" s="33"/>
      <c r="E2495" s="68"/>
      <c r="G2495" s="51"/>
      <c r="H2495" s="176"/>
      <c r="I2495" s="51"/>
      <c r="K2495" s="51"/>
      <c r="L2495" s="43"/>
    </row>
    <row r="2496" spans="2:12" s="32" customFormat="1" x14ac:dyDescent="0.55000000000000004">
      <c r="B2496" s="27"/>
      <c r="D2496" s="33"/>
      <c r="E2496" s="68"/>
      <c r="G2496" s="51"/>
      <c r="H2496" s="176"/>
      <c r="I2496" s="51"/>
      <c r="K2496" s="51"/>
      <c r="L2496" s="43"/>
    </row>
    <row r="2497" spans="2:12" s="32" customFormat="1" x14ac:dyDescent="0.55000000000000004">
      <c r="B2497" s="27"/>
      <c r="D2497" s="33"/>
      <c r="E2497" s="68"/>
      <c r="G2497" s="51"/>
      <c r="H2497" s="176"/>
      <c r="I2497" s="51"/>
      <c r="K2497" s="51"/>
      <c r="L2497" s="43"/>
    </row>
    <row r="2498" spans="2:12" s="32" customFormat="1" x14ac:dyDescent="0.55000000000000004">
      <c r="B2498" s="27"/>
      <c r="D2498" s="33"/>
      <c r="E2498" s="68"/>
      <c r="G2498" s="51"/>
      <c r="H2498" s="176"/>
      <c r="I2498" s="51"/>
      <c r="K2498" s="51"/>
      <c r="L2498" s="43"/>
    </row>
    <row r="2499" spans="2:12" s="32" customFormat="1" x14ac:dyDescent="0.55000000000000004">
      <c r="B2499" s="27"/>
      <c r="D2499" s="33"/>
      <c r="E2499" s="68"/>
      <c r="G2499" s="51"/>
      <c r="H2499" s="176"/>
      <c r="I2499" s="51"/>
      <c r="K2499" s="51"/>
      <c r="L2499" s="43"/>
    </row>
    <row r="2500" spans="2:12" s="32" customFormat="1" x14ac:dyDescent="0.55000000000000004">
      <c r="B2500" s="27"/>
      <c r="D2500" s="33"/>
      <c r="E2500" s="68"/>
      <c r="G2500" s="51"/>
      <c r="H2500" s="176"/>
      <c r="I2500" s="51"/>
      <c r="K2500" s="51"/>
      <c r="L2500" s="43"/>
    </row>
    <row r="2501" spans="2:12" s="32" customFormat="1" x14ac:dyDescent="0.55000000000000004">
      <c r="B2501" s="27"/>
      <c r="D2501" s="33"/>
      <c r="E2501" s="68"/>
      <c r="G2501" s="51"/>
      <c r="H2501" s="176"/>
      <c r="I2501" s="51"/>
      <c r="K2501" s="51"/>
      <c r="L2501" s="43"/>
    </row>
    <row r="2502" spans="2:12" s="32" customFormat="1" x14ac:dyDescent="0.55000000000000004">
      <c r="B2502" s="27"/>
      <c r="D2502" s="33"/>
      <c r="E2502" s="68"/>
      <c r="G2502" s="51"/>
      <c r="H2502" s="176"/>
      <c r="I2502" s="51"/>
      <c r="K2502" s="51"/>
      <c r="L2502" s="43"/>
    </row>
    <row r="2503" spans="2:12" s="32" customFormat="1" x14ac:dyDescent="0.55000000000000004">
      <c r="B2503" s="27"/>
      <c r="D2503" s="33"/>
      <c r="E2503" s="68"/>
      <c r="G2503" s="51"/>
      <c r="H2503" s="176"/>
      <c r="I2503" s="51"/>
      <c r="K2503" s="51"/>
      <c r="L2503" s="43"/>
    </row>
    <row r="2504" spans="2:12" s="32" customFormat="1" x14ac:dyDescent="0.55000000000000004">
      <c r="B2504" s="27"/>
      <c r="D2504" s="33"/>
      <c r="E2504" s="68"/>
      <c r="G2504" s="51"/>
      <c r="H2504" s="176"/>
      <c r="I2504" s="51"/>
      <c r="K2504" s="51"/>
      <c r="L2504" s="43"/>
    </row>
    <row r="2505" spans="2:12" s="32" customFormat="1" x14ac:dyDescent="0.55000000000000004">
      <c r="B2505" s="27"/>
      <c r="D2505" s="33"/>
      <c r="E2505" s="68"/>
      <c r="G2505" s="51"/>
      <c r="H2505" s="176"/>
      <c r="I2505" s="51"/>
      <c r="K2505" s="51"/>
      <c r="L2505" s="43"/>
    </row>
    <row r="2506" spans="2:12" s="32" customFormat="1" x14ac:dyDescent="0.55000000000000004">
      <c r="B2506" s="27"/>
      <c r="D2506" s="33"/>
      <c r="E2506" s="68"/>
      <c r="G2506" s="51"/>
      <c r="H2506" s="176"/>
      <c r="I2506" s="51"/>
      <c r="K2506" s="51"/>
      <c r="L2506" s="43"/>
    </row>
    <row r="2507" spans="2:12" s="32" customFormat="1" x14ac:dyDescent="0.55000000000000004">
      <c r="B2507" s="27"/>
      <c r="D2507" s="33"/>
      <c r="E2507" s="68"/>
      <c r="G2507" s="51"/>
      <c r="H2507" s="176"/>
      <c r="I2507" s="51"/>
      <c r="K2507" s="51"/>
      <c r="L2507" s="43"/>
    </row>
    <row r="2508" spans="2:12" s="32" customFormat="1" x14ac:dyDescent="0.55000000000000004">
      <c r="B2508" s="27"/>
      <c r="D2508" s="33"/>
      <c r="E2508" s="68"/>
      <c r="G2508" s="51"/>
      <c r="H2508" s="176"/>
      <c r="I2508" s="51"/>
      <c r="K2508" s="51"/>
      <c r="L2508" s="43"/>
    </row>
    <row r="2509" spans="2:12" s="32" customFormat="1" x14ac:dyDescent="0.55000000000000004">
      <c r="B2509" s="27"/>
      <c r="D2509" s="33"/>
      <c r="E2509" s="68"/>
      <c r="G2509" s="51"/>
      <c r="H2509" s="176"/>
      <c r="I2509" s="51"/>
      <c r="K2509" s="51"/>
      <c r="L2509" s="43"/>
    </row>
    <row r="2510" spans="2:12" s="32" customFormat="1" x14ac:dyDescent="0.55000000000000004">
      <c r="B2510" s="27"/>
      <c r="D2510" s="33"/>
      <c r="E2510" s="68"/>
      <c r="G2510" s="51"/>
      <c r="H2510" s="176"/>
      <c r="I2510" s="51"/>
      <c r="K2510" s="51"/>
      <c r="L2510" s="43"/>
    </row>
    <row r="2511" spans="2:12" s="32" customFormat="1" x14ac:dyDescent="0.55000000000000004">
      <c r="B2511" s="27"/>
      <c r="D2511" s="33"/>
      <c r="E2511" s="68"/>
      <c r="G2511" s="51"/>
      <c r="H2511" s="176"/>
      <c r="I2511" s="51"/>
      <c r="K2511" s="51"/>
      <c r="L2511" s="43"/>
    </row>
    <row r="2512" spans="2:12" s="32" customFormat="1" x14ac:dyDescent="0.55000000000000004">
      <c r="B2512" s="27"/>
      <c r="D2512" s="33"/>
      <c r="E2512" s="68"/>
      <c r="G2512" s="51"/>
      <c r="H2512" s="176"/>
      <c r="I2512" s="51"/>
      <c r="K2512" s="51"/>
      <c r="L2512" s="43"/>
    </row>
    <row r="2513" spans="2:12" s="32" customFormat="1" x14ac:dyDescent="0.55000000000000004">
      <c r="B2513" s="27"/>
      <c r="D2513" s="33"/>
      <c r="E2513" s="68"/>
      <c r="G2513" s="51"/>
      <c r="H2513" s="176"/>
      <c r="I2513" s="51"/>
      <c r="K2513" s="51"/>
      <c r="L2513" s="43"/>
    </row>
    <row r="2514" spans="2:12" s="32" customFormat="1" x14ac:dyDescent="0.55000000000000004">
      <c r="B2514" s="27"/>
      <c r="D2514" s="33"/>
      <c r="E2514" s="68"/>
      <c r="G2514" s="51"/>
      <c r="H2514" s="176"/>
      <c r="I2514" s="51"/>
      <c r="K2514" s="51"/>
      <c r="L2514" s="43"/>
    </row>
    <row r="2515" spans="2:12" s="32" customFormat="1" x14ac:dyDescent="0.55000000000000004">
      <c r="B2515" s="27"/>
      <c r="D2515" s="33"/>
      <c r="E2515" s="68"/>
      <c r="G2515" s="51"/>
      <c r="H2515" s="176"/>
      <c r="I2515" s="51"/>
      <c r="K2515" s="51"/>
      <c r="L2515" s="43"/>
    </row>
    <row r="2516" spans="2:12" s="32" customFormat="1" x14ac:dyDescent="0.55000000000000004">
      <c r="B2516" s="27"/>
      <c r="D2516" s="33"/>
      <c r="E2516" s="68"/>
      <c r="G2516" s="51"/>
      <c r="H2516" s="176"/>
      <c r="I2516" s="51"/>
      <c r="K2516" s="51"/>
      <c r="L2516" s="43"/>
    </row>
    <row r="2517" spans="2:12" s="32" customFormat="1" x14ac:dyDescent="0.55000000000000004">
      <c r="B2517" s="27"/>
      <c r="D2517" s="33"/>
      <c r="E2517" s="68"/>
      <c r="G2517" s="51"/>
      <c r="H2517" s="176"/>
      <c r="I2517" s="51"/>
      <c r="K2517" s="51"/>
      <c r="L2517" s="43"/>
    </row>
    <row r="2518" spans="2:12" s="32" customFormat="1" x14ac:dyDescent="0.55000000000000004">
      <c r="B2518" s="27"/>
      <c r="D2518" s="33"/>
      <c r="E2518" s="68"/>
      <c r="G2518" s="51"/>
      <c r="H2518" s="176"/>
      <c r="I2518" s="51"/>
      <c r="K2518" s="51"/>
      <c r="L2518" s="43"/>
    </row>
    <row r="2519" spans="2:12" s="32" customFormat="1" x14ac:dyDescent="0.55000000000000004">
      <c r="B2519" s="27"/>
      <c r="D2519" s="33"/>
      <c r="E2519" s="68"/>
      <c r="G2519" s="51"/>
      <c r="H2519" s="176"/>
      <c r="I2519" s="51"/>
      <c r="K2519" s="51"/>
      <c r="L2519" s="43"/>
    </row>
    <row r="2520" spans="2:12" s="32" customFormat="1" x14ac:dyDescent="0.55000000000000004">
      <c r="B2520" s="27"/>
      <c r="D2520" s="33"/>
      <c r="E2520" s="68"/>
      <c r="G2520" s="51"/>
      <c r="H2520" s="176"/>
      <c r="I2520" s="51"/>
      <c r="K2520" s="51"/>
      <c r="L2520" s="43"/>
    </row>
    <row r="2521" spans="2:12" s="32" customFormat="1" x14ac:dyDescent="0.55000000000000004">
      <c r="B2521" s="27"/>
      <c r="D2521" s="33"/>
      <c r="E2521" s="68"/>
      <c r="G2521" s="51"/>
      <c r="H2521" s="176"/>
      <c r="I2521" s="51"/>
      <c r="K2521" s="51"/>
      <c r="L2521" s="43"/>
    </row>
    <row r="2522" spans="2:12" s="32" customFormat="1" x14ac:dyDescent="0.55000000000000004">
      <c r="B2522" s="27"/>
      <c r="D2522" s="33"/>
      <c r="E2522" s="68"/>
      <c r="G2522" s="51"/>
      <c r="H2522" s="176"/>
      <c r="I2522" s="51"/>
      <c r="K2522" s="51"/>
      <c r="L2522" s="43"/>
    </row>
    <row r="2523" spans="2:12" s="32" customFormat="1" x14ac:dyDescent="0.55000000000000004">
      <c r="B2523" s="27"/>
      <c r="D2523" s="33"/>
      <c r="E2523" s="68"/>
      <c r="G2523" s="51"/>
      <c r="H2523" s="176"/>
      <c r="I2523" s="51"/>
      <c r="K2523" s="51"/>
      <c r="L2523" s="43"/>
    </row>
    <row r="2524" spans="2:12" s="32" customFormat="1" x14ac:dyDescent="0.55000000000000004">
      <c r="B2524" s="27"/>
      <c r="D2524" s="33"/>
      <c r="E2524" s="68"/>
      <c r="G2524" s="51"/>
      <c r="H2524" s="176"/>
      <c r="I2524" s="51"/>
      <c r="K2524" s="51"/>
      <c r="L2524" s="43"/>
    </row>
    <row r="2525" spans="2:12" s="32" customFormat="1" x14ac:dyDescent="0.55000000000000004">
      <c r="B2525" s="27"/>
      <c r="D2525" s="33"/>
      <c r="E2525" s="68"/>
      <c r="G2525" s="51"/>
      <c r="H2525" s="176"/>
      <c r="I2525" s="51"/>
      <c r="K2525" s="51"/>
      <c r="L2525" s="43"/>
    </row>
    <row r="2526" spans="2:12" s="32" customFormat="1" x14ac:dyDescent="0.55000000000000004">
      <c r="B2526" s="27"/>
      <c r="D2526" s="33"/>
      <c r="E2526" s="68"/>
      <c r="G2526" s="51"/>
      <c r="H2526" s="176"/>
      <c r="I2526" s="51"/>
      <c r="K2526" s="51"/>
      <c r="L2526" s="43"/>
    </row>
    <row r="2527" spans="2:12" s="32" customFormat="1" x14ac:dyDescent="0.55000000000000004">
      <c r="B2527" s="27"/>
      <c r="D2527" s="33"/>
      <c r="E2527" s="68"/>
      <c r="G2527" s="51"/>
      <c r="H2527" s="176"/>
      <c r="I2527" s="51"/>
      <c r="K2527" s="51"/>
      <c r="L2527" s="43"/>
    </row>
    <row r="2528" spans="2:12" s="32" customFormat="1" x14ac:dyDescent="0.55000000000000004">
      <c r="B2528" s="27"/>
      <c r="D2528" s="33"/>
      <c r="E2528" s="68"/>
      <c r="G2528" s="51"/>
      <c r="H2528" s="176"/>
      <c r="I2528" s="51"/>
      <c r="K2528" s="51"/>
      <c r="L2528" s="43"/>
    </row>
    <row r="2529" spans="2:12" s="32" customFormat="1" x14ac:dyDescent="0.55000000000000004">
      <c r="B2529" s="27"/>
      <c r="D2529" s="33"/>
      <c r="E2529" s="68"/>
      <c r="G2529" s="51"/>
      <c r="H2529" s="176"/>
      <c r="I2529" s="51"/>
      <c r="K2529" s="51"/>
      <c r="L2529" s="43"/>
    </row>
    <row r="2530" spans="2:12" s="32" customFormat="1" x14ac:dyDescent="0.55000000000000004">
      <c r="B2530" s="27"/>
      <c r="D2530" s="33"/>
      <c r="E2530" s="68"/>
      <c r="G2530" s="51"/>
      <c r="H2530" s="176"/>
      <c r="I2530" s="51"/>
      <c r="K2530" s="51"/>
      <c r="L2530" s="43"/>
    </row>
    <row r="2531" spans="2:12" s="32" customFormat="1" x14ac:dyDescent="0.55000000000000004">
      <c r="B2531" s="27"/>
      <c r="D2531" s="33"/>
      <c r="E2531" s="68"/>
      <c r="G2531" s="51"/>
      <c r="H2531" s="176"/>
      <c r="I2531" s="51"/>
      <c r="K2531" s="51"/>
      <c r="L2531" s="43"/>
    </row>
    <row r="2532" spans="2:12" s="32" customFormat="1" x14ac:dyDescent="0.55000000000000004">
      <c r="B2532" s="27"/>
      <c r="D2532" s="33"/>
      <c r="E2532" s="68"/>
      <c r="G2532" s="51"/>
      <c r="H2532" s="176"/>
      <c r="I2532" s="51"/>
      <c r="K2532" s="51"/>
      <c r="L2532" s="43"/>
    </row>
    <row r="2533" spans="2:12" s="32" customFormat="1" x14ac:dyDescent="0.55000000000000004">
      <c r="B2533" s="27"/>
      <c r="D2533" s="33"/>
      <c r="E2533" s="68"/>
      <c r="G2533" s="51"/>
      <c r="H2533" s="176"/>
      <c r="I2533" s="51"/>
      <c r="K2533" s="51"/>
      <c r="L2533" s="43"/>
    </row>
    <row r="2534" spans="2:12" s="32" customFormat="1" x14ac:dyDescent="0.55000000000000004">
      <c r="B2534" s="27"/>
      <c r="D2534" s="33"/>
      <c r="E2534" s="68"/>
      <c r="G2534" s="51"/>
      <c r="H2534" s="176"/>
      <c r="I2534" s="51"/>
      <c r="K2534" s="51"/>
      <c r="L2534" s="43"/>
    </row>
    <row r="2535" spans="2:12" s="32" customFormat="1" x14ac:dyDescent="0.55000000000000004">
      <c r="B2535" s="27"/>
      <c r="D2535" s="33"/>
      <c r="E2535" s="68"/>
      <c r="G2535" s="51"/>
      <c r="H2535" s="176"/>
      <c r="I2535" s="51"/>
      <c r="K2535" s="51"/>
      <c r="L2535" s="43"/>
    </row>
    <row r="2536" spans="2:12" s="32" customFormat="1" x14ac:dyDescent="0.55000000000000004">
      <c r="B2536" s="27"/>
      <c r="D2536" s="33"/>
      <c r="E2536" s="68"/>
      <c r="G2536" s="51"/>
      <c r="H2536" s="176"/>
      <c r="I2536" s="51"/>
      <c r="K2536" s="51"/>
      <c r="L2536" s="43"/>
    </row>
    <row r="2537" spans="2:12" s="32" customFormat="1" x14ac:dyDescent="0.55000000000000004">
      <c r="B2537" s="27"/>
      <c r="D2537" s="33"/>
      <c r="E2537" s="68"/>
      <c r="G2537" s="51"/>
      <c r="H2537" s="176"/>
      <c r="I2537" s="51"/>
      <c r="K2537" s="51"/>
      <c r="L2537" s="43"/>
    </row>
    <row r="2538" spans="2:12" s="32" customFormat="1" x14ac:dyDescent="0.55000000000000004">
      <c r="B2538" s="27"/>
      <c r="D2538" s="33"/>
      <c r="E2538" s="68"/>
      <c r="G2538" s="51"/>
      <c r="H2538" s="176"/>
      <c r="I2538" s="51"/>
      <c r="K2538" s="51"/>
      <c r="L2538" s="43"/>
    </row>
    <row r="2539" spans="2:12" s="32" customFormat="1" x14ac:dyDescent="0.55000000000000004">
      <c r="B2539" s="27"/>
      <c r="D2539" s="33"/>
      <c r="E2539" s="68"/>
      <c r="G2539" s="51"/>
      <c r="H2539" s="176"/>
      <c r="I2539" s="51"/>
      <c r="K2539" s="51"/>
      <c r="L2539" s="43"/>
    </row>
    <row r="2540" spans="2:12" s="32" customFormat="1" x14ac:dyDescent="0.55000000000000004">
      <c r="B2540" s="27"/>
      <c r="D2540" s="33"/>
      <c r="E2540" s="68"/>
      <c r="G2540" s="51"/>
      <c r="H2540" s="176"/>
      <c r="I2540" s="51"/>
      <c r="K2540" s="51"/>
      <c r="L2540" s="43"/>
    </row>
    <row r="2541" spans="2:12" s="32" customFormat="1" x14ac:dyDescent="0.55000000000000004">
      <c r="B2541" s="27"/>
      <c r="D2541" s="33"/>
      <c r="E2541" s="68"/>
      <c r="G2541" s="51"/>
      <c r="H2541" s="176"/>
      <c r="I2541" s="51"/>
      <c r="K2541" s="51"/>
      <c r="L2541" s="43"/>
    </row>
    <row r="2542" spans="2:12" s="32" customFormat="1" x14ac:dyDescent="0.55000000000000004">
      <c r="B2542" s="27"/>
      <c r="D2542" s="33"/>
      <c r="E2542" s="68"/>
      <c r="G2542" s="51"/>
      <c r="H2542" s="176"/>
      <c r="I2542" s="51"/>
      <c r="K2542" s="51"/>
      <c r="L2542" s="43"/>
    </row>
    <row r="2543" spans="2:12" s="32" customFormat="1" x14ac:dyDescent="0.55000000000000004">
      <c r="B2543" s="27"/>
      <c r="D2543" s="33"/>
      <c r="E2543" s="68"/>
      <c r="G2543" s="51"/>
      <c r="H2543" s="176"/>
      <c r="I2543" s="51"/>
      <c r="K2543" s="51"/>
      <c r="L2543" s="43"/>
    </row>
    <row r="2544" spans="2:12" s="32" customFormat="1" x14ac:dyDescent="0.55000000000000004">
      <c r="B2544" s="27"/>
      <c r="D2544" s="33"/>
      <c r="E2544" s="68"/>
      <c r="G2544" s="51"/>
      <c r="H2544" s="176"/>
      <c r="I2544" s="51"/>
      <c r="K2544" s="51"/>
      <c r="L2544" s="43"/>
    </row>
    <row r="2545" spans="2:12" s="32" customFormat="1" x14ac:dyDescent="0.55000000000000004">
      <c r="B2545" s="27"/>
      <c r="D2545" s="33"/>
      <c r="E2545" s="68"/>
      <c r="G2545" s="51"/>
      <c r="H2545" s="176"/>
      <c r="I2545" s="51"/>
      <c r="K2545" s="51"/>
      <c r="L2545" s="43"/>
    </row>
    <row r="2546" spans="2:12" s="32" customFormat="1" x14ac:dyDescent="0.55000000000000004">
      <c r="B2546" s="27"/>
      <c r="D2546" s="33"/>
      <c r="E2546" s="68"/>
      <c r="G2546" s="51"/>
      <c r="H2546" s="176"/>
      <c r="I2546" s="51"/>
      <c r="K2546" s="51"/>
      <c r="L2546" s="43"/>
    </row>
    <row r="2547" spans="2:12" s="32" customFormat="1" x14ac:dyDescent="0.55000000000000004">
      <c r="B2547" s="27"/>
      <c r="D2547" s="33"/>
      <c r="E2547" s="68"/>
      <c r="G2547" s="51"/>
      <c r="H2547" s="176"/>
      <c r="I2547" s="51"/>
      <c r="K2547" s="51"/>
      <c r="L2547" s="43"/>
    </row>
    <row r="2548" spans="2:12" s="32" customFormat="1" x14ac:dyDescent="0.55000000000000004">
      <c r="B2548" s="27"/>
      <c r="D2548" s="33"/>
      <c r="E2548" s="68"/>
      <c r="G2548" s="51"/>
      <c r="H2548" s="176"/>
      <c r="I2548" s="51"/>
      <c r="K2548" s="51"/>
      <c r="L2548" s="43"/>
    </row>
    <row r="2549" spans="2:12" s="32" customFormat="1" x14ac:dyDescent="0.55000000000000004">
      <c r="B2549" s="27"/>
      <c r="D2549" s="33"/>
      <c r="E2549" s="68"/>
      <c r="G2549" s="51"/>
      <c r="H2549" s="176"/>
      <c r="I2549" s="51"/>
      <c r="K2549" s="51"/>
      <c r="L2549" s="43"/>
    </row>
    <row r="2550" spans="2:12" s="32" customFormat="1" x14ac:dyDescent="0.55000000000000004">
      <c r="B2550" s="27"/>
      <c r="D2550" s="33"/>
      <c r="E2550" s="68"/>
      <c r="G2550" s="51"/>
      <c r="H2550" s="176"/>
      <c r="I2550" s="51"/>
      <c r="K2550" s="51"/>
      <c r="L2550" s="43"/>
    </row>
    <row r="2551" spans="2:12" s="32" customFormat="1" x14ac:dyDescent="0.55000000000000004">
      <c r="B2551" s="27"/>
      <c r="D2551" s="33"/>
      <c r="E2551" s="68"/>
      <c r="G2551" s="51"/>
      <c r="H2551" s="176"/>
      <c r="I2551" s="51"/>
      <c r="K2551" s="51"/>
      <c r="L2551" s="43"/>
    </row>
    <row r="2552" spans="2:12" s="32" customFormat="1" x14ac:dyDescent="0.55000000000000004">
      <c r="B2552" s="27"/>
      <c r="D2552" s="33"/>
      <c r="E2552" s="68"/>
      <c r="G2552" s="51"/>
      <c r="H2552" s="176"/>
      <c r="I2552" s="51"/>
      <c r="K2552" s="51"/>
      <c r="L2552" s="43"/>
    </row>
    <row r="2553" spans="2:12" s="32" customFormat="1" x14ac:dyDescent="0.55000000000000004">
      <c r="B2553" s="27"/>
      <c r="D2553" s="33"/>
      <c r="E2553" s="68"/>
      <c r="G2553" s="51"/>
      <c r="H2553" s="176"/>
      <c r="I2553" s="51"/>
      <c r="K2553" s="51"/>
      <c r="L2553" s="43"/>
    </row>
    <row r="2554" spans="2:12" s="32" customFormat="1" x14ac:dyDescent="0.55000000000000004">
      <c r="B2554" s="27"/>
      <c r="D2554" s="33"/>
      <c r="E2554" s="68"/>
      <c r="G2554" s="51"/>
      <c r="H2554" s="176"/>
      <c r="I2554" s="51"/>
      <c r="K2554" s="51"/>
      <c r="L2554" s="43"/>
    </row>
    <row r="2555" spans="2:12" s="32" customFormat="1" x14ac:dyDescent="0.55000000000000004">
      <c r="B2555" s="27"/>
      <c r="D2555" s="33"/>
      <c r="E2555" s="68"/>
      <c r="G2555" s="51"/>
      <c r="H2555" s="176"/>
      <c r="I2555" s="51"/>
      <c r="K2555" s="51"/>
      <c r="L2555" s="43"/>
    </row>
    <row r="2556" spans="2:12" s="32" customFormat="1" x14ac:dyDescent="0.55000000000000004">
      <c r="B2556" s="27"/>
      <c r="D2556" s="33"/>
      <c r="E2556" s="68"/>
      <c r="G2556" s="51"/>
      <c r="H2556" s="176"/>
      <c r="I2556" s="51"/>
      <c r="K2556" s="51"/>
      <c r="L2556" s="43"/>
    </row>
    <row r="2557" spans="2:12" s="32" customFormat="1" x14ac:dyDescent="0.55000000000000004">
      <c r="B2557" s="27"/>
      <c r="D2557" s="33"/>
      <c r="E2557" s="68"/>
      <c r="G2557" s="51"/>
      <c r="H2557" s="176"/>
      <c r="I2557" s="51"/>
      <c r="K2557" s="51"/>
      <c r="L2557" s="43"/>
    </row>
    <row r="2558" spans="2:12" s="32" customFormat="1" x14ac:dyDescent="0.55000000000000004">
      <c r="B2558" s="27"/>
      <c r="D2558" s="33"/>
      <c r="E2558" s="68"/>
      <c r="G2558" s="51"/>
      <c r="H2558" s="176"/>
      <c r="I2558" s="51"/>
      <c r="K2558" s="51"/>
      <c r="L2558" s="43"/>
    </row>
    <row r="2559" spans="2:12" s="32" customFormat="1" x14ac:dyDescent="0.55000000000000004">
      <c r="B2559" s="27"/>
      <c r="D2559" s="33"/>
      <c r="E2559" s="68"/>
      <c r="G2559" s="51"/>
      <c r="H2559" s="176"/>
      <c r="I2559" s="51"/>
      <c r="K2559" s="51"/>
      <c r="L2559" s="43"/>
    </row>
    <row r="2560" spans="2:12" s="32" customFormat="1" x14ac:dyDescent="0.55000000000000004">
      <c r="B2560" s="27"/>
      <c r="D2560" s="33"/>
      <c r="E2560" s="68"/>
      <c r="G2560" s="51"/>
      <c r="H2560" s="176"/>
      <c r="I2560" s="51"/>
      <c r="K2560" s="51"/>
      <c r="L2560" s="43"/>
    </row>
    <row r="2561" spans="2:12" s="32" customFormat="1" x14ac:dyDescent="0.55000000000000004">
      <c r="B2561" s="27"/>
      <c r="D2561" s="33"/>
      <c r="E2561" s="68"/>
      <c r="G2561" s="51"/>
      <c r="H2561" s="176"/>
      <c r="I2561" s="51"/>
      <c r="K2561" s="51"/>
      <c r="L2561" s="43"/>
    </row>
    <row r="2562" spans="2:12" s="32" customFormat="1" x14ac:dyDescent="0.55000000000000004">
      <c r="B2562" s="27"/>
      <c r="D2562" s="33"/>
      <c r="E2562" s="68"/>
      <c r="G2562" s="51"/>
      <c r="H2562" s="176"/>
      <c r="I2562" s="51"/>
      <c r="K2562" s="51"/>
      <c r="L2562" s="43"/>
    </row>
    <row r="2563" spans="2:12" s="32" customFormat="1" x14ac:dyDescent="0.55000000000000004">
      <c r="B2563" s="27"/>
      <c r="D2563" s="33"/>
      <c r="E2563" s="68"/>
      <c r="G2563" s="51"/>
      <c r="H2563" s="176"/>
      <c r="I2563" s="51"/>
      <c r="K2563" s="51"/>
      <c r="L2563" s="43"/>
    </row>
    <row r="2564" spans="2:12" s="32" customFormat="1" x14ac:dyDescent="0.55000000000000004">
      <c r="B2564" s="27"/>
      <c r="D2564" s="33"/>
      <c r="E2564" s="68"/>
      <c r="G2564" s="51"/>
      <c r="H2564" s="176"/>
      <c r="I2564" s="51"/>
      <c r="K2564" s="51"/>
      <c r="L2564" s="43"/>
    </row>
    <row r="2565" spans="2:12" s="32" customFormat="1" x14ac:dyDescent="0.55000000000000004">
      <c r="B2565" s="27"/>
      <c r="D2565" s="33"/>
      <c r="E2565" s="68"/>
      <c r="G2565" s="51"/>
      <c r="H2565" s="176"/>
      <c r="I2565" s="51"/>
      <c r="K2565" s="51"/>
      <c r="L2565" s="43"/>
    </row>
    <row r="2566" spans="2:12" s="32" customFormat="1" x14ac:dyDescent="0.55000000000000004">
      <c r="B2566" s="27"/>
      <c r="D2566" s="33"/>
      <c r="E2566" s="68"/>
      <c r="G2566" s="51"/>
      <c r="H2566" s="176"/>
      <c r="I2566" s="51"/>
      <c r="K2566" s="51"/>
      <c r="L2566" s="43"/>
    </row>
    <row r="2567" spans="2:12" s="32" customFormat="1" x14ac:dyDescent="0.55000000000000004">
      <c r="B2567" s="27"/>
      <c r="D2567" s="33"/>
      <c r="E2567" s="68"/>
      <c r="G2567" s="51"/>
      <c r="H2567" s="176"/>
      <c r="I2567" s="51"/>
      <c r="K2567" s="51"/>
      <c r="L2567" s="43"/>
    </row>
    <row r="2568" spans="2:12" s="32" customFormat="1" x14ac:dyDescent="0.55000000000000004">
      <c r="B2568" s="27"/>
      <c r="D2568" s="33"/>
      <c r="E2568" s="68"/>
      <c r="G2568" s="51"/>
      <c r="H2568" s="176"/>
      <c r="I2568" s="51"/>
      <c r="K2568" s="51"/>
      <c r="L2568" s="43"/>
    </row>
    <row r="2569" spans="2:12" s="32" customFormat="1" x14ac:dyDescent="0.55000000000000004">
      <c r="B2569" s="27"/>
      <c r="D2569" s="33"/>
      <c r="E2569" s="68"/>
      <c r="G2569" s="51"/>
      <c r="H2569" s="176"/>
      <c r="I2569" s="51"/>
      <c r="K2569" s="51"/>
      <c r="L2569" s="43"/>
    </row>
    <row r="2570" spans="2:12" s="32" customFormat="1" x14ac:dyDescent="0.55000000000000004">
      <c r="B2570" s="27"/>
      <c r="D2570" s="33"/>
      <c r="E2570" s="68"/>
      <c r="G2570" s="51"/>
      <c r="H2570" s="176"/>
      <c r="I2570" s="51"/>
      <c r="K2570" s="51"/>
      <c r="L2570" s="43"/>
    </row>
    <row r="2571" spans="2:12" s="32" customFormat="1" x14ac:dyDescent="0.55000000000000004">
      <c r="B2571" s="27"/>
      <c r="D2571" s="33"/>
      <c r="E2571" s="68"/>
      <c r="G2571" s="51"/>
      <c r="H2571" s="176"/>
      <c r="I2571" s="51"/>
      <c r="K2571" s="51"/>
      <c r="L2571" s="43"/>
    </row>
    <row r="2572" spans="2:12" s="32" customFormat="1" x14ac:dyDescent="0.55000000000000004">
      <c r="B2572" s="27"/>
      <c r="D2572" s="33"/>
      <c r="E2572" s="68"/>
      <c r="G2572" s="51"/>
      <c r="H2572" s="176"/>
      <c r="I2572" s="51"/>
      <c r="K2572" s="51"/>
      <c r="L2572" s="43"/>
    </row>
    <row r="2573" spans="2:12" s="32" customFormat="1" x14ac:dyDescent="0.55000000000000004">
      <c r="B2573" s="27"/>
      <c r="D2573" s="33"/>
      <c r="E2573" s="68"/>
      <c r="G2573" s="51"/>
      <c r="H2573" s="176"/>
      <c r="I2573" s="51"/>
      <c r="K2573" s="51"/>
      <c r="L2573" s="43"/>
    </row>
    <row r="2574" spans="2:12" s="32" customFormat="1" x14ac:dyDescent="0.55000000000000004">
      <c r="B2574" s="27"/>
      <c r="D2574" s="33"/>
      <c r="E2574" s="68"/>
      <c r="G2574" s="51"/>
      <c r="H2574" s="176"/>
      <c r="I2574" s="51"/>
      <c r="K2574" s="51"/>
      <c r="L2574" s="43"/>
    </row>
    <row r="2575" spans="2:12" s="32" customFormat="1" x14ac:dyDescent="0.55000000000000004">
      <c r="B2575" s="27"/>
      <c r="D2575" s="33"/>
      <c r="E2575" s="68"/>
      <c r="G2575" s="51"/>
      <c r="H2575" s="176"/>
      <c r="I2575" s="51"/>
      <c r="K2575" s="51"/>
      <c r="L2575" s="43"/>
    </row>
    <row r="2576" spans="2:12" s="32" customFormat="1" x14ac:dyDescent="0.55000000000000004">
      <c r="B2576" s="27"/>
      <c r="D2576" s="33"/>
      <c r="E2576" s="68"/>
      <c r="G2576" s="51"/>
      <c r="H2576" s="176"/>
      <c r="I2576" s="51"/>
      <c r="K2576" s="51"/>
      <c r="L2576" s="43"/>
    </row>
    <row r="2577" spans="2:12" s="32" customFormat="1" x14ac:dyDescent="0.55000000000000004">
      <c r="B2577" s="27"/>
      <c r="D2577" s="33"/>
      <c r="E2577" s="68"/>
      <c r="G2577" s="51"/>
      <c r="H2577" s="176"/>
      <c r="I2577" s="51"/>
      <c r="K2577" s="51"/>
      <c r="L2577" s="43"/>
    </row>
    <row r="2578" spans="2:12" s="32" customFormat="1" x14ac:dyDescent="0.55000000000000004">
      <c r="B2578" s="27"/>
      <c r="D2578" s="33"/>
      <c r="E2578" s="68"/>
      <c r="G2578" s="51"/>
      <c r="H2578" s="176"/>
      <c r="I2578" s="51"/>
      <c r="K2578" s="51"/>
      <c r="L2578" s="43"/>
    </row>
    <row r="2579" spans="2:12" s="32" customFormat="1" x14ac:dyDescent="0.55000000000000004">
      <c r="B2579" s="27"/>
      <c r="D2579" s="33"/>
      <c r="E2579" s="68"/>
      <c r="G2579" s="51"/>
      <c r="H2579" s="176"/>
      <c r="I2579" s="51"/>
      <c r="K2579" s="51"/>
      <c r="L2579" s="43"/>
    </row>
    <row r="2580" spans="2:12" s="32" customFormat="1" x14ac:dyDescent="0.55000000000000004">
      <c r="B2580" s="27"/>
      <c r="D2580" s="33"/>
      <c r="E2580" s="68"/>
      <c r="G2580" s="51"/>
      <c r="H2580" s="176"/>
      <c r="I2580" s="51"/>
      <c r="K2580" s="51"/>
      <c r="L2580" s="43"/>
    </row>
    <row r="2581" spans="2:12" s="32" customFormat="1" x14ac:dyDescent="0.55000000000000004">
      <c r="B2581" s="27"/>
      <c r="D2581" s="33"/>
      <c r="E2581" s="68"/>
      <c r="G2581" s="51"/>
      <c r="H2581" s="176"/>
      <c r="I2581" s="51"/>
      <c r="K2581" s="51"/>
      <c r="L2581" s="43"/>
    </row>
    <row r="2582" spans="2:12" s="32" customFormat="1" x14ac:dyDescent="0.55000000000000004">
      <c r="B2582" s="27"/>
      <c r="D2582" s="33"/>
      <c r="E2582" s="68"/>
      <c r="G2582" s="51"/>
      <c r="H2582" s="176"/>
      <c r="I2582" s="51"/>
      <c r="K2582" s="51"/>
      <c r="L2582" s="43"/>
    </row>
    <row r="2583" spans="2:12" s="32" customFormat="1" x14ac:dyDescent="0.55000000000000004">
      <c r="B2583" s="27"/>
      <c r="D2583" s="33"/>
      <c r="E2583" s="68"/>
      <c r="G2583" s="51"/>
      <c r="H2583" s="176"/>
      <c r="I2583" s="51"/>
      <c r="K2583" s="51"/>
      <c r="L2583" s="43"/>
    </row>
    <row r="2584" spans="2:12" s="32" customFormat="1" x14ac:dyDescent="0.55000000000000004">
      <c r="B2584" s="27"/>
      <c r="D2584" s="33"/>
      <c r="E2584" s="68"/>
      <c r="G2584" s="51"/>
      <c r="H2584" s="176"/>
      <c r="I2584" s="51"/>
      <c r="K2584" s="51"/>
      <c r="L2584" s="43"/>
    </row>
    <row r="2585" spans="2:12" s="32" customFormat="1" x14ac:dyDescent="0.55000000000000004">
      <c r="B2585" s="27"/>
      <c r="D2585" s="33"/>
      <c r="E2585" s="68"/>
      <c r="G2585" s="51"/>
      <c r="H2585" s="176"/>
      <c r="I2585" s="51"/>
      <c r="K2585" s="51"/>
      <c r="L2585" s="43"/>
    </row>
    <row r="2586" spans="2:12" s="32" customFormat="1" x14ac:dyDescent="0.55000000000000004">
      <c r="B2586" s="27"/>
      <c r="D2586" s="33"/>
      <c r="E2586" s="68"/>
      <c r="G2586" s="51"/>
      <c r="H2586" s="176"/>
      <c r="I2586" s="51"/>
      <c r="K2586" s="51"/>
      <c r="L2586" s="43"/>
    </row>
    <row r="2587" spans="2:12" s="32" customFormat="1" x14ac:dyDescent="0.55000000000000004">
      <c r="B2587" s="27"/>
      <c r="D2587" s="33"/>
      <c r="E2587" s="68"/>
      <c r="G2587" s="51"/>
      <c r="H2587" s="176"/>
      <c r="I2587" s="51"/>
      <c r="K2587" s="51"/>
      <c r="L2587" s="43"/>
    </row>
    <row r="2588" spans="2:12" s="32" customFormat="1" x14ac:dyDescent="0.55000000000000004">
      <c r="B2588" s="27"/>
      <c r="D2588" s="33"/>
      <c r="E2588" s="68"/>
      <c r="G2588" s="51"/>
      <c r="H2588" s="176"/>
      <c r="I2588" s="51"/>
      <c r="K2588" s="51"/>
      <c r="L2588" s="43"/>
    </row>
    <row r="2589" spans="2:12" s="32" customFormat="1" x14ac:dyDescent="0.55000000000000004">
      <c r="B2589" s="27"/>
      <c r="D2589" s="33"/>
      <c r="E2589" s="68"/>
      <c r="G2589" s="51"/>
      <c r="H2589" s="176"/>
      <c r="I2589" s="51"/>
      <c r="K2589" s="51"/>
      <c r="L2589" s="43"/>
    </row>
    <row r="2590" spans="2:12" s="32" customFormat="1" x14ac:dyDescent="0.55000000000000004">
      <c r="B2590" s="27"/>
      <c r="D2590" s="33"/>
      <c r="E2590" s="68"/>
      <c r="G2590" s="51"/>
      <c r="H2590" s="176"/>
      <c r="I2590" s="51"/>
      <c r="K2590" s="51"/>
      <c r="L2590" s="43"/>
    </row>
    <row r="2591" spans="2:12" s="32" customFormat="1" x14ac:dyDescent="0.55000000000000004">
      <c r="B2591" s="27"/>
      <c r="D2591" s="33"/>
      <c r="E2591" s="68"/>
      <c r="G2591" s="51"/>
      <c r="H2591" s="176"/>
      <c r="I2591" s="51"/>
      <c r="K2591" s="51"/>
      <c r="L2591" s="43"/>
    </row>
    <row r="2592" spans="2:12" s="32" customFormat="1" x14ac:dyDescent="0.55000000000000004">
      <c r="B2592" s="27"/>
      <c r="D2592" s="33"/>
      <c r="E2592" s="68"/>
      <c r="G2592" s="51"/>
      <c r="H2592" s="176"/>
      <c r="I2592" s="51"/>
      <c r="K2592" s="51"/>
      <c r="L2592" s="43"/>
    </row>
    <row r="2593" spans="2:12" s="32" customFormat="1" x14ac:dyDescent="0.55000000000000004">
      <c r="B2593" s="27"/>
      <c r="D2593" s="33"/>
      <c r="E2593" s="68"/>
      <c r="G2593" s="51"/>
      <c r="H2593" s="176"/>
      <c r="I2593" s="51"/>
      <c r="K2593" s="51"/>
      <c r="L2593" s="43"/>
    </row>
    <row r="2594" spans="2:12" s="32" customFormat="1" x14ac:dyDescent="0.55000000000000004">
      <c r="B2594" s="27"/>
      <c r="D2594" s="33"/>
      <c r="E2594" s="68"/>
      <c r="G2594" s="51"/>
      <c r="H2594" s="176"/>
      <c r="I2594" s="51"/>
      <c r="K2594" s="51"/>
      <c r="L2594" s="43"/>
    </row>
    <row r="2595" spans="2:12" s="32" customFormat="1" x14ac:dyDescent="0.55000000000000004">
      <c r="B2595" s="27"/>
      <c r="D2595" s="33"/>
      <c r="E2595" s="68"/>
      <c r="G2595" s="51"/>
      <c r="H2595" s="176"/>
      <c r="I2595" s="51"/>
      <c r="K2595" s="51"/>
      <c r="L2595" s="43"/>
    </row>
    <row r="2596" spans="2:12" s="32" customFormat="1" x14ac:dyDescent="0.55000000000000004">
      <c r="B2596" s="27"/>
      <c r="D2596" s="33"/>
      <c r="E2596" s="68"/>
      <c r="G2596" s="51"/>
      <c r="H2596" s="176"/>
      <c r="I2596" s="51"/>
      <c r="K2596" s="51"/>
      <c r="L2596" s="43"/>
    </row>
    <row r="2597" spans="2:12" s="32" customFormat="1" x14ac:dyDescent="0.55000000000000004">
      <c r="B2597" s="27"/>
      <c r="D2597" s="33"/>
      <c r="E2597" s="68"/>
      <c r="G2597" s="51"/>
      <c r="H2597" s="176"/>
      <c r="I2597" s="51"/>
      <c r="K2597" s="51"/>
      <c r="L2597" s="43"/>
    </row>
    <row r="2598" spans="2:12" s="32" customFormat="1" x14ac:dyDescent="0.55000000000000004">
      <c r="B2598" s="27"/>
      <c r="D2598" s="33"/>
      <c r="E2598" s="68"/>
      <c r="G2598" s="51"/>
      <c r="H2598" s="176"/>
      <c r="I2598" s="51"/>
      <c r="K2598" s="51"/>
      <c r="L2598" s="43"/>
    </row>
    <row r="2599" spans="2:12" s="32" customFormat="1" x14ac:dyDescent="0.55000000000000004">
      <c r="B2599" s="27"/>
      <c r="D2599" s="33"/>
      <c r="E2599" s="68"/>
      <c r="G2599" s="51"/>
      <c r="H2599" s="176"/>
      <c r="I2599" s="51"/>
      <c r="K2599" s="51"/>
      <c r="L2599" s="43"/>
    </row>
    <row r="2600" spans="2:12" s="32" customFormat="1" x14ac:dyDescent="0.55000000000000004">
      <c r="B2600" s="27"/>
      <c r="D2600" s="33"/>
      <c r="E2600" s="68"/>
      <c r="G2600" s="51"/>
      <c r="H2600" s="176"/>
      <c r="I2600" s="51"/>
      <c r="K2600" s="51"/>
      <c r="L2600" s="43"/>
    </row>
    <row r="2601" spans="2:12" s="32" customFormat="1" x14ac:dyDescent="0.55000000000000004">
      <c r="B2601" s="27"/>
      <c r="D2601" s="33"/>
      <c r="E2601" s="68"/>
      <c r="G2601" s="51"/>
      <c r="H2601" s="176"/>
      <c r="I2601" s="51"/>
      <c r="K2601" s="51"/>
      <c r="L2601" s="43"/>
    </row>
    <row r="2602" spans="2:12" s="32" customFormat="1" x14ac:dyDescent="0.55000000000000004">
      <c r="B2602" s="27"/>
      <c r="D2602" s="33"/>
      <c r="E2602" s="68"/>
      <c r="G2602" s="51"/>
      <c r="H2602" s="176"/>
      <c r="I2602" s="51"/>
      <c r="K2602" s="51"/>
      <c r="L2602" s="43"/>
    </row>
    <row r="2603" spans="2:12" s="32" customFormat="1" x14ac:dyDescent="0.55000000000000004">
      <c r="B2603" s="27"/>
      <c r="D2603" s="33"/>
      <c r="E2603" s="68"/>
      <c r="G2603" s="51"/>
      <c r="H2603" s="176"/>
      <c r="I2603" s="51"/>
      <c r="K2603" s="51"/>
      <c r="L2603" s="43"/>
    </row>
    <row r="2604" spans="2:12" s="32" customFormat="1" x14ac:dyDescent="0.55000000000000004">
      <c r="B2604" s="27"/>
      <c r="D2604" s="33"/>
      <c r="E2604" s="68"/>
      <c r="G2604" s="51"/>
      <c r="H2604" s="176"/>
      <c r="I2604" s="51"/>
      <c r="K2604" s="51"/>
      <c r="L2604" s="43"/>
    </row>
    <row r="2605" spans="2:12" s="32" customFormat="1" x14ac:dyDescent="0.55000000000000004">
      <c r="B2605" s="27"/>
      <c r="D2605" s="33"/>
      <c r="E2605" s="68"/>
      <c r="G2605" s="51"/>
      <c r="H2605" s="176"/>
      <c r="I2605" s="51"/>
      <c r="K2605" s="51"/>
      <c r="L2605" s="43"/>
    </row>
    <row r="2606" spans="2:12" s="32" customFormat="1" x14ac:dyDescent="0.55000000000000004">
      <c r="B2606" s="27"/>
      <c r="D2606" s="33"/>
      <c r="E2606" s="68"/>
      <c r="G2606" s="51"/>
      <c r="H2606" s="176"/>
      <c r="I2606" s="51"/>
      <c r="K2606" s="51"/>
      <c r="L2606" s="43"/>
    </row>
    <row r="2607" spans="2:12" s="32" customFormat="1" x14ac:dyDescent="0.55000000000000004">
      <c r="B2607" s="27"/>
      <c r="D2607" s="33"/>
      <c r="E2607" s="68"/>
      <c r="G2607" s="51"/>
      <c r="H2607" s="176"/>
      <c r="I2607" s="51"/>
      <c r="K2607" s="51"/>
      <c r="L2607" s="43"/>
    </row>
    <row r="2608" spans="2:12" s="32" customFormat="1" x14ac:dyDescent="0.55000000000000004">
      <c r="B2608" s="27"/>
      <c r="D2608" s="33"/>
      <c r="E2608" s="68"/>
      <c r="G2608" s="51"/>
      <c r="H2608" s="176"/>
      <c r="I2608" s="51"/>
      <c r="K2608" s="51"/>
      <c r="L2608" s="43"/>
    </row>
    <row r="2609" spans="2:12" s="32" customFormat="1" x14ac:dyDescent="0.55000000000000004">
      <c r="B2609" s="27"/>
      <c r="D2609" s="33"/>
      <c r="E2609" s="68"/>
      <c r="G2609" s="51"/>
      <c r="H2609" s="176"/>
      <c r="I2609" s="51"/>
      <c r="K2609" s="51"/>
      <c r="L2609" s="43"/>
    </row>
    <row r="2610" spans="2:12" s="32" customFormat="1" x14ac:dyDescent="0.55000000000000004">
      <c r="B2610" s="27"/>
      <c r="D2610" s="33"/>
      <c r="E2610" s="68"/>
      <c r="G2610" s="51"/>
      <c r="H2610" s="176"/>
      <c r="I2610" s="51"/>
      <c r="K2610" s="51"/>
      <c r="L2610" s="43"/>
    </row>
    <row r="2611" spans="2:12" s="32" customFormat="1" x14ac:dyDescent="0.55000000000000004">
      <c r="B2611" s="27"/>
      <c r="D2611" s="33"/>
      <c r="E2611" s="68"/>
      <c r="G2611" s="51"/>
      <c r="H2611" s="176"/>
      <c r="I2611" s="51"/>
      <c r="K2611" s="51"/>
      <c r="L2611" s="43"/>
    </row>
    <row r="2612" spans="2:12" s="32" customFormat="1" x14ac:dyDescent="0.55000000000000004">
      <c r="B2612" s="27"/>
      <c r="D2612" s="33"/>
      <c r="E2612" s="68"/>
      <c r="G2612" s="51"/>
      <c r="H2612" s="176"/>
      <c r="I2612" s="51"/>
      <c r="K2612" s="51"/>
      <c r="L2612" s="43"/>
    </row>
    <row r="2613" spans="2:12" s="32" customFormat="1" x14ac:dyDescent="0.55000000000000004">
      <c r="B2613" s="27"/>
      <c r="D2613" s="33"/>
      <c r="E2613" s="68"/>
      <c r="G2613" s="51"/>
      <c r="H2613" s="176"/>
      <c r="I2613" s="51"/>
      <c r="K2613" s="51"/>
      <c r="L2613" s="43"/>
    </row>
    <row r="2614" spans="2:12" s="32" customFormat="1" x14ac:dyDescent="0.55000000000000004">
      <c r="B2614" s="27"/>
      <c r="D2614" s="33"/>
      <c r="E2614" s="68"/>
      <c r="G2614" s="51"/>
      <c r="H2614" s="176"/>
      <c r="I2614" s="51"/>
      <c r="K2614" s="51"/>
      <c r="L2614" s="43"/>
    </row>
    <row r="2615" spans="2:12" s="32" customFormat="1" x14ac:dyDescent="0.55000000000000004">
      <c r="B2615" s="27"/>
      <c r="D2615" s="33"/>
      <c r="E2615" s="68"/>
      <c r="G2615" s="51"/>
      <c r="H2615" s="176"/>
      <c r="I2615" s="51"/>
      <c r="K2615" s="51"/>
      <c r="L2615" s="43"/>
    </row>
    <row r="2616" spans="2:12" s="32" customFormat="1" x14ac:dyDescent="0.55000000000000004">
      <c r="B2616" s="27"/>
      <c r="D2616" s="33"/>
      <c r="E2616" s="68"/>
      <c r="G2616" s="51"/>
      <c r="H2616" s="176"/>
      <c r="I2616" s="51"/>
      <c r="K2616" s="51"/>
      <c r="L2616" s="43"/>
    </row>
    <row r="2617" spans="2:12" s="32" customFormat="1" x14ac:dyDescent="0.55000000000000004">
      <c r="B2617" s="27"/>
      <c r="D2617" s="33"/>
      <c r="E2617" s="68"/>
      <c r="G2617" s="51"/>
      <c r="H2617" s="176"/>
      <c r="I2617" s="51"/>
      <c r="K2617" s="51"/>
      <c r="L2617" s="43"/>
    </row>
    <row r="2618" spans="2:12" s="32" customFormat="1" x14ac:dyDescent="0.55000000000000004">
      <c r="B2618" s="27"/>
      <c r="D2618" s="33"/>
      <c r="E2618" s="68"/>
      <c r="G2618" s="51"/>
      <c r="H2618" s="176"/>
      <c r="I2618" s="51"/>
      <c r="K2618" s="51"/>
      <c r="L2618" s="43"/>
    </row>
    <row r="2619" spans="2:12" s="32" customFormat="1" x14ac:dyDescent="0.55000000000000004">
      <c r="B2619" s="27"/>
      <c r="D2619" s="33"/>
      <c r="E2619" s="68"/>
      <c r="G2619" s="51"/>
      <c r="H2619" s="176"/>
      <c r="I2619" s="51"/>
      <c r="K2619" s="51"/>
      <c r="L2619" s="43"/>
    </row>
    <row r="2620" spans="2:12" s="32" customFormat="1" x14ac:dyDescent="0.55000000000000004">
      <c r="B2620" s="27"/>
      <c r="D2620" s="33"/>
      <c r="E2620" s="68"/>
      <c r="G2620" s="51"/>
      <c r="H2620" s="176"/>
      <c r="I2620" s="51"/>
      <c r="K2620" s="51"/>
      <c r="L2620" s="43"/>
    </row>
    <row r="2621" spans="2:12" s="32" customFormat="1" x14ac:dyDescent="0.55000000000000004">
      <c r="B2621" s="27"/>
      <c r="D2621" s="33"/>
      <c r="E2621" s="68"/>
      <c r="G2621" s="51"/>
      <c r="H2621" s="176"/>
      <c r="I2621" s="51"/>
      <c r="K2621" s="51"/>
      <c r="L2621" s="43"/>
    </row>
    <row r="2622" spans="2:12" s="32" customFormat="1" x14ac:dyDescent="0.55000000000000004">
      <c r="B2622" s="27"/>
      <c r="D2622" s="33"/>
      <c r="E2622" s="68"/>
      <c r="G2622" s="51"/>
      <c r="H2622" s="176"/>
      <c r="I2622" s="51"/>
      <c r="K2622" s="51"/>
      <c r="L2622" s="43"/>
    </row>
    <row r="2623" spans="2:12" s="32" customFormat="1" x14ac:dyDescent="0.55000000000000004">
      <c r="B2623" s="27"/>
      <c r="D2623" s="33"/>
      <c r="E2623" s="68"/>
      <c r="G2623" s="51"/>
      <c r="H2623" s="176"/>
      <c r="I2623" s="51"/>
      <c r="K2623" s="51"/>
      <c r="L2623" s="43"/>
    </row>
    <row r="2624" spans="2:12" s="32" customFormat="1" x14ac:dyDescent="0.55000000000000004">
      <c r="B2624" s="27"/>
      <c r="D2624" s="33"/>
      <c r="E2624" s="68"/>
      <c r="G2624" s="51"/>
      <c r="H2624" s="176"/>
      <c r="I2624" s="51"/>
      <c r="K2624" s="51"/>
      <c r="L2624" s="43"/>
    </row>
    <row r="2625" spans="2:12" s="32" customFormat="1" x14ac:dyDescent="0.55000000000000004">
      <c r="B2625" s="27"/>
      <c r="D2625" s="33"/>
      <c r="E2625" s="68"/>
      <c r="G2625" s="51"/>
      <c r="H2625" s="176"/>
      <c r="I2625" s="51"/>
      <c r="K2625" s="51"/>
      <c r="L2625" s="43"/>
    </row>
    <row r="2626" spans="2:12" s="32" customFormat="1" x14ac:dyDescent="0.55000000000000004">
      <c r="B2626" s="27"/>
      <c r="D2626" s="33"/>
      <c r="E2626" s="68"/>
      <c r="G2626" s="51"/>
      <c r="H2626" s="176"/>
      <c r="I2626" s="51"/>
      <c r="K2626" s="51"/>
      <c r="L2626" s="43"/>
    </row>
    <row r="2627" spans="2:12" s="32" customFormat="1" x14ac:dyDescent="0.55000000000000004">
      <c r="B2627" s="27"/>
      <c r="D2627" s="33"/>
      <c r="E2627" s="68"/>
      <c r="G2627" s="51"/>
      <c r="H2627" s="176"/>
      <c r="I2627" s="51"/>
      <c r="K2627" s="51"/>
      <c r="L2627" s="43"/>
    </row>
    <row r="2628" spans="2:12" s="32" customFormat="1" x14ac:dyDescent="0.55000000000000004">
      <c r="B2628" s="27"/>
      <c r="D2628" s="33"/>
      <c r="E2628" s="68"/>
      <c r="G2628" s="51"/>
      <c r="H2628" s="176"/>
      <c r="I2628" s="51"/>
      <c r="K2628" s="51"/>
      <c r="L2628" s="43"/>
    </row>
    <row r="2629" spans="2:12" s="32" customFormat="1" x14ac:dyDescent="0.55000000000000004">
      <c r="B2629" s="27"/>
      <c r="D2629" s="33"/>
      <c r="E2629" s="68"/>
      <c r="G2629" s="51"/>
      <c r="H2629" s="176"/>
      <c r="I2629" s="51"/>
      <c r="K2629" s="51"/>
      <c r="L2629" s="43"/>
    </row>
    <row r="2630" spans="2:12" s="32" customFormat="1" x14ac:dyDescent="0.55000000000000004">
      <c r="B2630" s="27"/>
      <c r="D2630" s="33"/>
      <c r="E2630" s="68"/>
      <c r="G2630" s="51"/>
      <c r="H2630" s="176"/>
      <c r="I2630" s="51"/>
      <c r="K2630" s="51"/>
      <c r="L2630" s="43"/>
    </row>
    <row r="2631" spans="2:12" s="32" customFormat="1" x14ac:dyDescent="0.55000000000000004">
      <c r="B2631" s="27"/>
      <c r="D2631" s="33"/>
      <c r="E2631" s="68"/>
      <c r="G2631" s="51"/>
      <c r="H2631" s="176"/>
      <c r="I2631" s="51"/>
      <c r="K2631" s="51"/>
      <c r="L2631" s="43"/>
    </row>
    <row r="2632" spans="2:12" s="32" customFormat="1" x14ac:dyDescent="0.55000000000000004">
      <c r="B2632" s="27"/>
      <c r="D2632" s="33"/>
      <c r="E2632" s="68"/>
      <c r="G2632" s="51"/>
      <c r="H2632" s="176"/>
      <c r="I2632" s="51"/>
      <c r="K2632" s="51"/>
      <c r="L2632" s="43"/>
    </row>
    <row r="2633" spans="2:12" s="32" customFormat="1" x14ac:dyDescent="0.55000000000000004">
      <c r="B2633" s="27"/>
      <c r="D2633" s="33"/>
      <c r="E2633" s="68"/>
      <c r="G2633" s="51"/>
      <c r="H2633" s="176"/>
      <c r="I2633" s="51"/>
      <c r="K2633" s="51"/>
      <c r="L2633" s="43"/>
    </row>
    <row r="2634" spans="2:12" s="32" customFormat="1" x14ac:dyDescent="0.55000000000000004">
      <c r="B2634" s="27"/>
      <c r="D2634" s="33"/>
      <c r="E2634" s="68"/>
      <c r="G2634" s="51"/>
      <c r="H2634" s="176"/>
      <c r="I2634" s="51"/>
      <c r="K2634" s="51"/>
      <c r="L2634" s="43"/>
    </row>
    <row r="2635" spans="2:12" s="32" customFormat="1" x14ac:dyDescent="0.55000000000000004">
      <c r="B2635" s="27"/>
      <c r="D2635" s="33"/>
      <c r="E2635" s="68"/>
      <c r="G2635" s="51"/>
      <c r="H2635" s="176"/>
      <c r="I2635" s="51"/>
      <c r="K2635" s="51"/>
      <c r="L2635" s="43"/>
    </row>
    <row r="2636" spans="2:12" s="32" customFormat="1" x14ac:dyDescent="0.55000000000000004">
      <c r="B2636" s="27"/>
      <c r="D2636" s="33"/>
      <c r="E2636" s="68"/>
      <c r="G2636" s="51"/>
      <c r="H2636" s="176"/>
      <c r="I2636" s="51"/>
      <c r="K2636" s="51"/>
      <c r="L2636" s="43"/>
    </row>
    <row r="2637" spans="2:12" s="32" customFormat="1" x14ac:dyDescent="0.55000000000000004">
      <c r="B2637" s="27"/>
      <c r="D2637" s="33"/>
      <c r="E2637" s="68"/>
      <c r="G2637" s="51"/>
      <c r="H2637" s="176"/>
      <c r="I2637" s="51"/>
      <c r="K2637" s="51"/>
      <c r="L2637" s="43"/>
    </row>
    <row r="2638" spans="2:12" s="32" customFormat="1" x14ac:dyDescent="0.55000000000000004">
      <c r="B2638" s="27"/>
      <c r="D2638" s="33"/>
      <c r="E2638" s="68"/>
      <c r="G2638" s="51"/>
      <c r="H2638" s="176"/>
      <c r="I2638" s="51"/>
      <c r="K2638" s="51"/>
      <c r="L2638" s="43"/>
    </row>
    <row r="2639" spans="2:12" s="32" customFormat="1" x14ac:dyDescent="0.55000000000000004">
      <c r="B2639" s="27"/>
      <c r="D2639" s="33"/>
      <c r="E2639" s="68"/>
      <c r="G2639" s="51"/>
      <c r="H2639" s="176"/>
      <c r="I2639" s="51"/>
      <c r="K2639" s="51"/>
      <c r="L2639" s="43"/>
    </row>
    <row r="2640" spans="2:12" s="32" customFormat="1" x14ac:dyDescent="0.55000000000000004">
      <c r="B2640" s="27"/>
      <c r="D2640" s="33"/>
      <c r="E2640" s="68"/>
      <c r="G2640" s="51"/>
      <c r="H2640" s="176"/>
      <c r="I2640" s="51"/>
      <c r="K2640" s="51"/>
      <c r="L2640" s="43"/>
    </row>
    <row r="2641" spans="2:12" s="32" customFormat="1" x14ac:dyDescent="0.55000000000000004">
      <c r="B2641" s="27"/>
      <c r="D2641" s="33"/>
      <c r="E2641" s="68"/>
      <c r="G2641" s="51"/>
      <c r="H2641" s="176"/>
      <c r="I2641" s="51"/>
      <c r="K2641" s="51"/>
      <c r="L2641" s="43"/>
    </row>
    <row r="2642" spans="2:12" s="32" customFormat="1" x14ac:dyDescent="0.55000000000000004">
      <c r="B2642" s="27"/>
      <c r="D2642" s="33"/>
      <c r="E2642" s="68"/>
      <c r="G2642" s="51"/>
      <c r="H2642" s="176"/>
      <c r="I2642" s="51"/>
      <c r="K2642" s="51"/>
      <c r="L2642" s="43"/>
    </row>
    <row r="2643" spans="2:12" s="32" customFormat="1" x14ac:dyDescent="0.55000000000000004">
      <c r="B2643" s="27"/>
      <c r="D2643" s="33"/>
      <c r="E2643" s="68"/>
      <c r="G2643" s="51"/>
      <c r="H2643" s="176"/>
      <c r="I2643" s="51"/>
      <c r="K2643" s="51"/>
      <c r="L2643" s="43"/>
    </row>
    <row r="2644" spans="2:12" s="32" customFormat="1" x14ac:dyDescent="0.55000000000000004">
      <c r="B2644" s="27"/>
      <c r="D2644" s="33"/>
      <c r="E2644" s="68"/>
      <c r="G2644" s="51"/>
      <c r="H2644" s="176"/>
      <c r="I2644" s="51"/>
      <c r="K2644" s="51"/>
      <c r="L2644" s="43"/>
    </row>
    <row r="2645" spans="2:12" s="32" customFormat="1" x14ac:dyDescent="0.55000000000000004">
      <c r="B2645" s="27"/>
      <c r="D2645" s="33"/>
      <c r="E2645" s="68"/>
      <c r="G2645" s="51"/>
      <c r="H2645" s="176"/>
      <c r="I2645" s="51"/>
      <c r="K2645" s="51"/>
      <c r="L2645" s="43"/>
    </row>
    <row r="2646" spans="2:12" s="32" customFormat="1" x14ac:dyDescent="0.55000000000000004">
      <c r="B2646" s="27"/>
      <c r="D2646" s="33"/>
      <c r="E2646" s="68"/>
      <c r="G2646" s="51"/>
      <c r="H2646" s="176"/>
      <c r="I2646" s="51"/>
      <c r="K2646" s="51"/>
      <c r="L2646" s="43"/>
    </row>
    <row r="2647" spans="2:12" s="32" customFormat="1" x14ac:dyDescent="0.55000000000000004">
      <c r="B2647" s="27"/>
      <c r="D2647" s="33"/>
      <c r="E2647" s="68"/>
      <c r="G2647" s="51"/>
      <c r="H2647" s="176"/>
      <c r="I2647" s="51"/>
      <c r="K2647" s="51"/>
      <c r="L2647" s="43"/>
    </row>
    <row r="2648" spans="2:12" s="32" customFormat="1" x14ac:dyDescent="0.55000000000000004">
      <c r="B2648" s="27"/>
      <c r="D2648" s="33"/>
      <c r="E2648" s="68"/>
      <c r="G2648" s="51"/>
      <c r="H2648" s="176"/>
      <c r="I2648" s="51"/>
      <c r="K2648" s="51"/>
      <c r="L2648" s="43"/>
    </row>
    <row r="2649" spans="2:12" s="32" customFormat="1" x14ac:dyDescent="0.55000000000000004">
      <c r="B2649" s="27"/>
      <c r="D2649" s="33"/>
      <c r="E2649" s="68"/>
      <c r="G2649" s="51"/>
      <c r="H2649" s="176"/>
      <c r="I2649" s="51"/>
      <c r="K2649" s="51"/>
      <c r="L2649" s="43"/>
    </row>
    <row r="2650" spans="2:12" s="32" customFormat="1" x14ac:dyDescent="0.55000000000000004">
      <c r="B2650" s="27"/>
      <c r="D2650" s="33"/>
      <c r="E2650" s="68"/>
      <c r="G2650" s="51"/>
      <c r="H2650" s="176"/>
      <c r="I2650" s="51"/>
      <c r="K2650" s="51"/>
      <c r="L2650" s="43"/>
    </row>
    <row r="2651" spans="2:12" s="32" customFormat="1" x14ac:dyDescent="0.55000000000000004">
      <c r="B2651" s="27"/>
      <c r="D2651" s="33"/>
      <c r="E2651" s="68"/>
      <c r="G2651" s="51"/>
      <c r="H2651" s="176"/>
      <c r="I2651" s="51"/>
      <c r="K2651" s="51"/>
      <c r="L2651" s="43"/>
    </row>
    <row r="2652" spans="2:12" s="32" customFormat="1" x14ac:dyDescent="0.55000000000000004">
      <c r="B2652" s="27"/>
      <c r="D2652" s="33"/>
      <c r="E2652" s="68"/>
      <c r="G2652" s="51"/>
      <c r="H2652" s="176"/>
      <c r="I2652" s="51"/>
      <c r="K2652" s="51"/>
      <c r="L2652" s="43"/>
    </row>
    <row r="2653" spans="2:12" s="32" customFormat="1" x14ac:dyDescent="0.55000000000000004">
      <c r="B2653" s="27"/>
      <c r="D2653" s="33"/>
      <c r="E2653" s="68"/>
      <c r="G2653" s="51"/>
      <c r="H2653" s="176"/>
      <c r="I2653" s="51"/>
      <c r="K2653" s="51"/>
      <c r="L2653" s="43"/>
    </row>
    <row r="2654" spans="2:12" s="32" customFormat="1" x14ac:dyDescent="0.55000000000000004">
      <c r="B2654" s="27"/>
      <c r="D2654" s="33"/>
      <c r="E2654" s="68"/>
      <c r="G2654" s="51"/>
      <c r="H2654" s="176"/>
      <c r="I2654" s="51"/>
      <c r="K2654" s="51"/>
      <c r="L2654" s="43"/>
    </row>
    <row r="2655" spans="2:12" s="32" customFormat="1" x14ac:dyDescent="0.55000000000000004">
      <c r="B2655" s="27"/>
      <c r="D2655" s="33"/>
      <c r="E2655" s="68"/>
      <c r="G2655" s="51"/>
      <c r="H2655" s="176"/>
      <c r="I2655" s="51"/>
      <c r="K2655" s="51"/>
      <c r="L2655" s="43"/>
    </row>
    <row r="2656" spans="2:12" s="32" customFormat="1" x14ac:dyDescent="0.55000000000000004">
      <c r="B2656" s="27"/>
      <c r="D2656" s="33"/>
      <c r="E2656" s="68"/>
      <c r="G2656" s="51"/>
      <c r="H2656" s="176"/>
      <c r="I2656" s="51"/>
      <c r="K2656" s="51"/>
      <c r="L2656" s="43"/>
    </row>
    <row r="2657" spans="2:12" s="32" customFormat="1" x14ac:dyDescent="0.55000000000000004">
      <c r="B2657" s="27"/>
      <c r="D2657" s="33"/>
      <c r="E2657" s="68"/>
      <c r="G2657" s="51"/>
      <c r="H2657" s="176"/>
      <c r="I2657" s="51"/>
      <c r="K2657" s="51"/>
      <c r="L2657" s="43"/>
    </row>
    <row r="2658" spans="2:12" s="32" customFormat="1" x14ac:dyDescent="0.55000000000000004">
      <c r="B2658" s="27"/>
      <c r="D2658" s="33"/>
      <c r="E2658" s="68"/>
      <c r="G2658" s="51"/>
      <c r="H2658" s="176"/>
      <c r="I2658" s="51"/>
      <c r="K2658" s="51"/>
      <c r="L2658" s="43"/>
    </row>
    <row r="2659" spans="2:12" s="32" customFormat="1" x14ac:dyDescent="0.55000000000000004">
      <c r="B2659" s="27"/>
      <c r="D2659" s="33"/>
      <c r="E2659" s="68"/>
      <c r="G2659" s="51"/>
      <c r="H2659" s="176"/>
      <c r="I2659" s="51"/>
      <c r="K2659" s="51"/>
      <c r="L2659" s="43"/>
    </row>
    <row r="2660" spans="2:12" s="32" customFormat="1" x14ac:dyDescent="0.55000000000000004">
      <c r="B2660" s="27"/>
      <c r="D2660" s="33"/>
      <c r="E2660" s="68"/>
      <c r="G2660" s="51"/>
      <c r="H2660" s="176"/>
      <c r="I2660" s="51"/>
      <c r="K2660" s="51"/>
      <c r="L2660" s="43"/>
    </row>
    <row r="2661" spans="2:12" s="32" customFormat="1" x14ac:dyDescent="0.55000000000000004">
      <c r="B2661" s="27"/>
      <c r="D2661" s="33"/>
      <c r="E2661" s="68"/>
      <c r="G2661" s="51"/>
      <c r="H2661" s="176"/>
      <c r="I2661" s="51"/>
      <c r="K2661" s="51"/>
      <c r="L2661" s="43"/>
    </row>
    <row r="2662" spans="2:12" s="32" customFormat="1" x14ac:dyDescent="0.55000000000000004">
      <c r="B2662" s="27"/>
      <c r="D2662" s="33"/>
      <c r="E2662" s="68"/>
      <c r="G2662" s="51"/>
      <c r="H2662" s="176"/>
      <c r="I2662" s="51"/>
      <c r="K2662" s="51"/>
      <c r="L2662" s="43"/>
    </row>
    <row r="2663" spans="2:12" s="32" customFormat="1" x14ac:dyDescent="0.55000000000000004">
      <c r="B2663" s="27"/>
      <c r="D2663" s="33"/>
      <c r="E2663" s="68"/>
      <c r="G2663" s="51"/>
      <c r="H2663" s="176"/>
      <c r="I2663" s="51"/>
      <c r="K2663" s="51"/>
      <c r="L2663" s="43"/>
    </row>
    <row r="2664" spans="2:12" s="32" customFormat="1" x14ac:dyDescent="0.55000000000000004">
      <c r="B2664" s="27"/>
      <c r="D2664" s="33"/>
      <c r="E2664" s="68"/>
      <c r="G2664" s="51"/>
      <c r="H2664" s="176"/>
      <c r="I2664" s="51"/>
      <c r="K2664" s="51"/>
      <c r="L2664" s="43"/>
    </row>
    <row r="2665" spans="2:12" s="32" customFormat="1" x14ac:dyDescent="0.55000000000000004">
      <c r="B2665" s="27"/>
      <c r="D2665" s="33"/>
      <c r="E2665" s="68"/>
      <c r="G2665" s="51"/>
      <c r="H2665" s="176"/>
      <c r="I2665" s="51"/>
      <c r="K2665" s="51"/>
      <c r="L2665" s="43"/>
    </row>
    <row r="2666" spans="2:12" s="32" customFormat="1" x14ac:dyDescent="0.55000000000000004">
      <c r="B2666" s="27"/>
      <c r="D2666" s="33"/>
      <c r="E2666" s="68"/>
      <c r="G2666" s="51"/>
      <c r="H2666" s="176"/>
      <c r="I2666" s="51"/>
      <c r="K2666" s="51"/>
      <c r="L2666" s="43"/>
    </row>
    <row r="2667" spans="2:12" s="32" customFormat="1" x14ac:dyDescent="0.55000000000000004">
      <c r="B2667" s="27"/>
      <c r="D2667" s="33"/>
      <c r="E2667" s="68"/>
      <c r="G2667" s="51"/>
      <c r="H2667" s="176"/>
      <c r="I2667" s="51"/>
      <c r="K2667" s="51"/>
      <c r="L2667" s="43"/>
    </row>
    <row r="2668" spans="2:12" s="32" customFormat="1" x14ac:dyDescent="0.55000000000000004">
      <c r="B2668" s="27"/>
      <c r="D2668" s="33"/>
      <c r="E2668" s="68"/>
      <c r="G2668" s="51"/>
      <c r="H2668" s="176"/>
      <c r="I2668" s="51"/>
      <c r="K2668" s="51"/>
      <c r="L2668" s="43"/>
    </row>
    <row r="2669" spans="2:12" s="32" customFormat="1" x14ac:dyDescent="0.55000000000000004">
      <c r="B2669" s="27"/>
      <c r="D2669" s="33"/>
      <c r="E2669" s="68"/>
      <c r="G2669" s="51"/>
      <c r="H2669" s="176"/>
      <c r="I2669" s="51"/>
      <c r="K2669" s="51"/>
      <c r="L2669" s="43"/>
    </row>
    <row r="2670" spans="2:12" s="32" customFormat="1" x14ac:dyDescent="0.55000000000000004">
      <c r="B2670" s="27"/>
      <c r="D2670" s="33"/>
      <c r="E2670" s="68"/>
      <c r="G2670" s="51"/>
      <c r="H2670" s="176"/>
      <c r="I2670" s="51"/>
      <c r="K2670" s="51"/>
      <c r="L2670" s="43"/>
    </row>
    <row r="2671" spans="2:12" s="32" customFormat="1" x14ac:dyDescent="0.55000000000000004">
      <c r="B2671" s="27"/>
      <c r="D2671" s="33"/>
      <c r="E2671" s="68"/>
      <c r="G2671" s="51"/>
      <c r="H2671" s="176"/>
      <c r="I2671" s="51"/>
      <c r="K2671" s="51"/>
      <c r="L2671" s="43"/>
    </row>
    <row r="2672" spans="2:12" s="32" customFormat="1" x14ac:dyDescent="0.55000000000000004">
      <c r="B2672" s="27"/>
      <c r="D2672" s="33"/>
      <c r="E2672" s="68"/>
      <c r="G2672" s="51"/>
      <c r="H2672" s="176"/>
      <c r="I2672" s="51"/>
      <c r="K2672" s="51"/>
      <c r="L2672" s="43"/>
    </row>
    <row r="2673" spans="2:12" s="32" customFormat="1" x14ac:dyDescent="0.55000000000000004">
      <c r="B2673" s="27"/>
      <c r="D2673" s="33"/>
      <c r="E2673" s="68"/>
      <c r="G2673" s="51"/>
      <c r="H2673" s="176"/>
      <c r="I2673" s="51"/>
      <c r="K2673" s="51"/>
      <c r="L2673" s="43"/>
    </row>
    <row r="2674" spans="2:12" s="32" customFormat="1" x14ac:dyDescent="0.55000000000000004">
      <c r="B2674" s="27"/>
      <c r="D2674" s="33"/>
      <c r="E2674" s="68"/>
      <c r="G2674" s="51"/>
      <c r="H2674" s="176"/>
      <c r="I2674" s="51"/>
      <c r="K2674" s="51"/>
      <c r="L2674" s="43"/>
    </row>
    <row r="2675" spans="2:12" s="32" customFormat="1" x14ac:dyDescent="0.55000000000000004">
      <c r="B2675" s="27"/>
      <c r="D2675" s="33"/>
      <c r="E2675" s="68"/>
      <c r="G2675" s="51"/>
      <c r="H2675" s="176"/>
      <c r="I2675" s="51"/>
      <c r="K2675" s="51"/>
      <c r="L2675" s="43"/>
    </row>
    <row r="2676" spans="2:12" s="32" customFormat="1" x14ac:dyDescent="0.55000000000000004">
      <c r="B2676" s="27"/>
      <c r="D2676" s="33"/>
      <c r="E2676" s="68"/>
      <c r="G2676" s="51"/>
      <c r="H2676" s="176"/>
      <c r="I2676" s="51"/>
      <c r="K2676" s="51"/>
      <c r="L2676" s="43"/>
    </row>
    <row r="2677" spans="2:12" s="32" customFormat="1" x14ac:dyDescent="0.55000000000000004">
      <c r="B2677" s="27"/>
      <c r="D2677" s="33"/>
      <c r="E2677" s="68"/>
      <c r="G2677" s="51"/>
      <c r="H2677" s="176"/>
      <c r="I2677" s="51"/>
      <c r="K2677" s="51"/>
      <c r="L2677" s="43"/>
    </row>
    <row r="2678" spans="2:12" s="32" customFormat="1" x14ac:dyDescent="0.55000000000000004">
      <c r="B2678" s="27"/>
      <c r="D2678" s="33"/>
      <c r="E2678" s="68"/>
      <c r="G2678" s="51"/>
      <c r="H2678" s="176"/>
      <c r="I2678" s="51"/>
      <c r="K2678" s="51"/>
      <c r="L2678" s="43"/>
    </row>
    <row r="2679" spans="2:12" s="32" customFormat="1" x14ac:dyDescent="0.55000000000000004">
      <c r="B2679" s="27"/>
      <c r="D2679" s="33"/>
      <c r="E2679" s="68"/>
      <c r="G2679" s="51"/>
      <c r="H2679" s="176"/>
      <c r="I2679" s="51"/>
      <c r="K2679" s="51"/>
      <c r="L2679" s="43"/>
    </row>
    <row r="2680" spans="2:12" s="32" customFormat="1" x14ac:dyDescent="0.55000000000000004">
      <c r="B2680" s="27"/>
      <c r="D2680" s="33"/>
      <c r="E2680" s="68"/>
      <c r="G2680" s="51"/>
      <c r="H2680" s="176"/>
      <c r="I2680" s="51"/>
      <c r="K2680" s="51"/>
      <c r="L2680" s="43"/>
    </row>
    <row r="2681" spans="2:12" s="32" customFormat="1" x14ac:dyDescent="0.55000000000000004">
      <c r="B2681" s="27"/>
      <c r="D2681" s="33"/>
      <c r="E2681" s="68"/>
      <c r="G2681" s="51"/>
      <c r="H2681" s="176"/>
      <c r="I2681" s="51"/>
      <c r="K2681" s="51"/>
      <c r="L2681" s="43"/>
    </row>
    <row r="2682" spans="2:12" s="32" customFormat="1" x14ac:dyDescent="0.55000000000000004">
      <c r="B2682" s="27"/>
      <c r="D2682" s="33"/>
      <c r="E2682" s="68"/>
      <c r="G2682" s="51"/>
      <c r="H2682" s="176"/>
      <c r="I2682" s="51"/>
      <c r="K2682" s="51"/>
      <c r="L2682" s="43"/>
    </row>
    <row r="2683" spans="2:12" s="32" customFormat="1" x14ac:dyDescent="0.55000000000000004">
      <c r="B2683" s="27"/>
      <c r="D2683" s="33"/>
      <c r="E2683" s="68"/>
      <c r="G2683" s="51"/>
      <c r="H2683" s="176"/>
      <c r="I2683" s="51"/>
      <c r="K2683" s="51"/>
      <c r="L2683" s="43"/>
    </row>
    <row r="2684" spans="2:12" s="32" customFormat="1" x14ac:dyDescent="0.55000000000000004">
      <c r="B2684" s="27"/>
      <c r="D2684" s="33"/>
      <c r="E2684" s="68"/>
      <c r="G2684" s="51"/>
      <c r="H2684" s="176"/>
      <c r="I2684" s="51"/>
      <c r="K2684" s="51"/>
      <c r="L2684" s="43"/>
    </row>
    <row r="2685" spans="2:12" s="32" customFormat="1" x14ac:dyDescent="0.55000000000000004">
      <c r="B2685" s="27"/>
      <c r="D2685" s="33"/>
      <c r="E2685" s="68"/>
      <c r="G2685" s="51"/>
      <c r="H2685" s="176"/>
      <c r="I2685" s="51"/>
      <c r="K2685" s="51"/>
      <c r="L2685" s="43"/>
    </row>
    <row r="2686" spans="2:12" s="32" customFormat="1" x14ac:dyDescent="0.55000000000000004">
      <c r="B2686" s="27"/>
      <c r="D2686" s="33"/>
      <c r="E2686" s="68"/>
      <c r="G2686" s="51"/>
      <c r="H2686" s="176"/>
      <c r="I2686" s="51"/>
      <c r="K2686" s="51"/>
      <c r="L2686" s="43"/>
    </row>
    <row r="2687" spans="2:12" s="32" customFormat="1" x14ac:dyDescent="0.55000000000000004">
      <c r="B2687" s="27"/>
      <c r="D2687" s="33"/>
      <c r="E2687" s="68"/>
      <c r="G2687" s="51"/>
      <c r="H2687" s="176"/>
      <c r="I2687" s="51"/>
      <c r="K2687" s="51"/>
      <c r="L2687" s="43"/>
    </row>
    <row r="2688" spans="2:12" s="32" customFormat="1" x14ac:dyDescent="0.55000000000000004">
      <c r="B2688" s="27"/>
      <c r="D2688" s="33"/>
      <c r="E2688" s="68"/>
      <c r="G2688" s="51"/>
      <c r="H2688" s="176"/>
      <c r="I2688" s="51"/>
      <c r="K2688" s="51"/>
      <c r="L2688" s="43"/>
    </row>
    <row r="2689" spans="2:12" s="32" customFormat="1" x14ac:dyDescent="0.55000000000000004">
      <c r="B2689" s="27"/>
      <c r="D2689" s="33"/>
      <c r="E2689" s="68"/>
      <c r="G2689" s="51"/>
      <c r="H2689" s="176"/>
      <c r="I2689" s="51"/>
      <c r="K2689" s="51"/>
      <c r="L2689" s="43"/>
    </row>
    <row r="2690" spans="2:12" s="32" customFormat="1" x14ac:dyDescent="0.55000000000000004">
      <c r="B2690" s="27"/>
      <c r="D2690" s="33"/>
      <c r="E2690" s="68"/>
      <c r="G2690" s="51"/>
      <c r="H2690" s="176"/>
      <c r="I2690" s="51"/>
      <c r="K2690" s="51"/>
      <c r="L2690" s="43"/>
    </row>
    <row r="2691" spans="2:12" s="32" customFormat="1" x14ac:dyDescent="0.55000000000000004">
      <c r="B2691" s="27"/>
      <c r="D2691" s="33"/>
      <c r="E2691" s="68"/>
      <c r="G2691" s="51"/>
      <c r="H2691" s="176"/>
      <c r="I2691" s="51"/>
      <c r="K2691" s="51"/>
      <c r="L2691" s="43"/>
    </row>
    <row r="2692" spans="2:12" s="32" customFormat="1" x14ac:dyDescent="0.55000000000000004">
      <c r="B2692" s="27"/>
      <c r="D2692" s="33"/>
      <c r="E2692" s="68"/>
      <c r="G2692" s="51"/>
      <c r="H2692" s="176"/>
      <c r="I2692" s="51"/>
      <c r="K2692" s="51"/>
      <c r="L2692" s="43"/>
    </row>
    <row r="2693" spans="2:12" s="32" customFormat="1" x14ac:dyDescent="0.55000000000000004">
      <c r="B2693" s="27"/>
      <c r="D2693" s="33"/>
      <c r="E2693" s="68"/>
      <c r="G2693" s="51"/>
      <c r="H2693" s="176"/>
      <c r="I2693" s="51"/>
      <c r="K2693" s="51"/>
      <c r="L2693" s="43"/>
    </row>
    <row r="2694" spans="2:12" s="32" customFormat="1" x14ac:dyDescent="0.55000000000000004">
      <c r="B2694" s="27"/>
      <c r="D2694" s="33"/>
      <c r="E2694" s="68"/>
      <c r="G2694" s="51"/>
      <c r="H2694" s="176"/>
      <c r="I2694" s="51"/>
      <c r="K2694" s="51"/>
      <c r="L2694" s="43"/>
    </row>
    <row r="2695" spans="2:12" s="32" customFormat="1" x14ac:dyDescent="0.55000000000000004">
      <c r="B2695" s="27"/>
      <c r="D2695" s="33"/>
      <c r="E2695" s="68"/>
      <c r="G2695" s="51"/>
      <c r="H2695" s="176"/>
      <c r="I2695" s="51"/>
      <c r="K2695" s="51"/>
      <c r="L2695" s="43"/>
    </row>
    <row r="2696" spans="2:12" s="32" customFormat="1" x14ac:dyDescent="0.55000000000000004">
      <c r="B2696" s="27"/>
      <c r="D2696" s="33"/>
      <c r="E2696" s="68"/>
      <c r="G2696" s="51"/>
      <c r="H2696" s="176"/>
      <c r="I2696" s="51"/>
      <c r="K2696" s="51"/>
      <c r="L2696" s="43"/>
    </row>
    <row r="2697" spans="2:12" s="32" customFormat="1" x14ac:dyDescent="0.55000000000000004">
      <c r="B2697" s="27"/>
      <c r="D2697" s="33"/>
      <c r="E2697" s="68"/>
      <c r="G2697" s="51"/>
      <c r="H2697" s="176"/>
      <c r="I2697" s="51"/>
      <c r="K2697" s="51"/>
      <c r="L2697" s="43"/>
    </row>
    <row r="2698" spans="2:12" s="32" customFormat="1" x14ac:dyDescent="0.55000000000000004">
      <c r="B2698" s="27"/>
      <c r="D2698" s="33"/>
      <c r="E2698" s="68"/>
      <c r="G2698" s="51"/>
      <c r="H2698" s="176"/>
      <c r="I2698" s="51"/>
      <c r="K2698" s="51"/>
      <c r="L2698" s="43"/>
    </row>
    <row r="2699" spans="2:12" s="32" customFormat="1" x14ac:dyDescent="0.55000000000000004">
      <c r="B2699" s="27"/>
      <c r="D2699" s="33"/>
      <c r="E2699" s="68"/>
      <c r="G2699" s="51"/>
      <c r="H2699" s="176"/>
      <c r="I2699" s="51"/>
      <c r="K2699" s="51"/>
      <c r="L2699" s="43"/>
    </row>
    <row r="2700" spans="2:12" s="32" customFormat="1" x14ac:dyDescent="0.55000000000000004">
      <c r="B2700" s="27"/>
      <c r="D2700" s="33"/>
      <c r="E2700" s="68"/>
      <c r="G2700" s="51"/>
      <c r="H2700" s="176"/>
      <c r="I2700" s="51"/>
      <c r="K2700" s="51"/>
      <c r="L2700" s="43"/>
    </row>
    <row r="2701" spans="2:12" s="32" customFormat="1" x14ac:dyDescent="0.55000000000000004">
      <c r="B2701" s="27"/>
      <c r="D2701" s="33"/>
      <c r="E2701" s="68"/>
      <c r="G2701" s="51"/>
      <c r="H2701" s="176"/>
      <c r="I2701" s="51"/>
      <c r="K2701" s="51"/>
      <c r="L2701" s="43"/>
    </row>
    <row r="2702" spans="2:12" s="32" customFormat="1" x14ac:dyDescent="0.55000000000000004">
      <c r="B2702" s="27"/>
      <c r="D2702" s="33"/>
      <c r="E2702" s="68"/>
      <c r="G2702" s="51"/>
      <c r="H2702" s="176"/>
      <c r="I2702" s="51"/>
      <c r="K2702" s="51"/>
      <c r="L2702" s="43"/>
    </row>
    <row r="2703" spans="2:12" s="32" customFormat="1" x14ac:dyDescent="0.55000000000000004">
      <c r="B2703" s="27"/>
      <c r="D2703" s="33"/>
      <c r="E2703" s="68"/>
      <c r="G2703" s="51"/>
      <c r="H2703" s="176"/>
      <c r="I2703" s="51"/>
      <c r="K2703" s="51"/>
      <c r="L2703" s="43"/>
    </row>
    <row r="2704" spans="2:12" s="32" customFormat="1" x14ac:dyDescent="0.55000000000000004">
      <c r="B2704" s="27"/>
      <c r="D2704" s="33"/>
      <c r="E2704" s="68"/>
      <c r="G2704" s="51"/>
      <c r="H2704" s="176"/>
      <c r="I2704" s="51"/>
      <c r="K2704" s="51"/>
      <c r="L2704" s="43"/>
    </row>
    <row r="2705" spans="2:12" s="32" customFormat="1" x14ac:dyDescent="0.55000000000000004">
      <c r="B2705" s="27"/>
      <c r="D2705" s="33"/>
      <c r="E2705" s="68"/>
      <c r="G2705" s="51"/>
      <c r="H2705" s="176"/>
      <c r="I2705" s="51"/>
      <c r="K2705" s="51"/>
      <c r="L2705" s="43"/>
    </row>
    <row r="2706" spans="2:12" s="32" customFormat="1" x14ac:dyDescent="0.55000000000000004">
      <c r="B2706" s="27"/>
      <c r="D2706" s="33"/>
      <c r="E2706" s="68"/>
      <c r="G2706" s="51"/>
      <c r="H2706" s="176"/>
      <c r="I2706" s="51"/>
      <c r="K2706" s="51"/>
      <c r="L2706" s="43"/>
    </row>
    <row r="2707" spans="2:12" s="32" customFormat="1" x14ac:dyDescent="0.55000000000000004">
      <c r="B2707" s="27"/>
      <c r="D2707" s="33"/>
      <c r="E2707" s="68"/>
      <c r="G2707" s="51"/>
      <c r="H2707" s="176"/>
      <c r="I2707" s="51"/>
      <c r="K2707" s="51"/>
      <c r="L2707" s="43"/>
    </row>
    <row r="2708" spans="2:12" s="32" customFormat="1" x14ac:dyDescent="0.55000000000000004">
      <c r="B2708" s="27"/>
      <c r="D2708" s="33"/>
      <c r="E2708" s="68"/>
      <c r="G2708" s="51"/>
      <c r="H2708" s="176"/>
      <c r="I2708" s="51"/>
      <c r="K2708" s="51"/>
      <c r="L2708" s="43"/>
    </row>
    <row r="2709" spans="2:12" s="32" customFormat="1" x14ac:dyDescent="0.55000000000000004">
      <c r="B2709" s="27"/>
      <c r="D2709" s="33"/>
      <c r="E2709" s="68"/>
      <c r="G2709" s="51"/>
      <c r="H2709" s="176"/>
      <c r="I2709" s="51"/>
      <c r="K2709" s="51"/>
      <c r="L2709" s="43"/>
    </row>
    <row r="2710" spans="2:12" s="32" customFormat="1" x14ac:dyDescent="0.55000000000000004">
      <c r="B2710" s="27"/>
      <c r="D2710" s="33"/>
      <c r="E2710" s="68"/>
      <c r="G2710" s="51"/>
      <c r="H2710" s="176"/>
      <c r="I2710" s="51"/>
      <c r="K2710" s="51"/>
      <c r="L2710" s="43"/>
    </row>
    <row r="2711" spans="2:12" s="32" customFormat="1" x14ac:dyDescent="0.55000000000000004">
      <c r="B2711" s="27"/>
      <c r="D2711" s="33"/>
      <c r="E2711" s="68"/>
      <c r="G2711" s="51"/>
      <c r="H2711" s="176"/>
      <c r="I2711" s="51"/>
      <c r="K2711" s="51"/>
      <c r="L2711" s="43"/>
    </row>
    <row r="2712" spans="2:12" s="32" customFormat="1" x14ac:dyDescent="0.55000000000000004">
      <c r="B2712" s="27"/>
      <c r="D2712" s="33"/>
      <c r="E2712" s="68"/>
      <c r="G2712" s="51"/>
      <c r="H2712" s="176"/>
      <c r="I2712" s="51"/>
      <c r="K2712" s="51"/>
      <c r="L2712" s="43"/>
    </row>
    <row r="2713" spans="2:12" s="32" customFormat="1" x14ac:dyDescent="0.55000000000000004">
      <c r="B2713" s="27"/>
      <c r="D2713" s="33"/>
      <c r="E2713" s="68"/>
      <c r="G2713" s="51"/>
      <c r="H2713" s="176"/>
      <c r="I2713" s="51"/>
      <c r="K2713" s="51"/>
      <c r="L2713" s="43"/>
    </row>
    <row r="2714" spans="2:12" s="32" customFormat="1" x14ac:dyDescent="0.55000000000000004">
      <c r="B2714" s="27"/>
      <c r="D2714" s="33"/>
      <c r="E2714" s="68"/>
      <c r="G2714" s="51"/>
      <c r="H2714" s="176"/>
      <c r="I2714" s="51"/>
      <c r="K2714" s="51"/>
      <c r="L2714" s="43"/>
    </row>
    <row r="2715" spans="2:12" s="32" customFormat="1" x14ac:dyDescent="0.55000000000000004">
      <c r="B2715" s="27"/>
      <c r="D2715" s="33"/>
      <c r="E2715" s="68"/>
      <c r="G2715" s="51"/>
      <c r="H2715" s="176"/>
      <c r="I2715" s="51"/>
      <c r="K2715" s="51"/>
      <c r="L2715" s="43"/>
    </row>
    <row r="2716" spans="2:12" s="32" customFormat="1" x14ac:dyDescent="0.55000000000000004">
      <c r="B2716" s="27"/>
      <c r="D2716" s="33"/>
      <c r="E2716" s="68"/>
      <c r="G2716" s="51"/>
      <c r="H2716" s="176"/>
      <c r="I2716" s="51"/>
      <c r="K2716" s="51"/>
      <c r="L2716" s="43"/>
    </row>
    <row r="2717" spans="2:12" s="32" customFormat="1" x14ac:dyDescent="0.55000000000000004">
      <c r="B2717" s="27"/>
      <c r="D2717" s="33"/>
      <c r="E2717" s="68"/>
      <c r="G2717" s="51"/>
      <c r="H2717" s="176"/>
      <c r="I2717" s="51"/>
      <c r="K2717" s="51"/>
      <c r="L2717" s="43"/>
    </row>
    <row r="2718" spans="2:12" s="32" customFormat="1" x14ac:dyDescent="0.55000000000000004">
      <c r="B2718" s="27"/>
      <c r="D2718" s="33"/>
      <c r="E2718" s="68"/>
      <c r="G2718" s="51"/>
      <c r="H2718" s="176"/>
      <c r="I2718" s="51"/>
      <c r="K2718" s="51"/>
      <c r="L2718" s="43"/>
    </row>
    <row r="2719" spans="2:12" s="32" customFormat="1" x14ac:dyDescent="0.55000000000000004">
      <c r="B2719" s="27"/>
      <c r="D2719" s="33"/>
      <c r="E2719" s="68"/>
      <c r="G2719" s="51"/>
      <c r="H2719" s="176"/>
      <c r="I2719" s="51"/>
      <c r="K2719" s="51"/>
      <c r="L2719" s="43"/>
    </row>
    <row r="2720" spans="2:12" s="32" customFormat="1" x14ac:dyDescent="0.55000000000000004">
      <c r="B2720" s="27"/>
      <c r="D2720" s="33"/>
      <c r="E2720" s="68"/>
      <c r="G2720" s="51"/>
      <c r="H2720" s="176"/>
      <c r="I2720" s="51"/>
      <c r="K2720" s="51"/>
      <c r="L2720" s="43"/>
    </row>
    <row r="2721" spans="2:12" s="32" customFormat="1" x14ac:dyDescent="0.55000000000000004">
      <c r="B2721" s="27"/>
      <c r="D2721" s="33"/>
      <c r="E2721" s="68"/>
      <c r="G2721" s="51"/>
      <c r="H2721" s="176"/>
      <c r="I2721" s="51"/>
      <c r="K2721" s="51"/>
      <c r="L2721" s="43"/>
    </row>
    <row r="2722" spans="2:12" s="32" customFormat="1" x14ac:dyDescent="0.55000000000000004">
      <c r="B2722" s="27"/>
      <c r="D2722" s="33"/>
      <c r="E2722" s="68"/>
      <c r="G2722" s="51"/>
      <c r="H2722" s="176"/>
      <c r="I2722" s="51"/>
      <c r="K2722" s="51"/>
      <c r="L2722" s="43"/>
    </row>
    <row r="2723" spans="2:12" s="32" customFormat="1" x14ac:dyDescent="0.55000000000000004">
      <c r="B2723" s="27"/>
      <c r="D2723" s="33"/>
      <c r="E2723" s="68"/>
      <c r="G2723" s="51"/>
      <c r="H2723" s="176"/>
      <c r="I2723" s="51"/>
      <c r="K2723" s="51"/>
      <c r="L2723" s="43"/>
    </row>
    <row r="2724" spans="2:12" s="32" customFormat="1" x14ac:dyDescent="0.55000000000000004">
      <c r="B2724" s="27"/>
      <c r="D2724" s="33"/>
      <c r="E2724" s="68"/>
      <c r="G2724" s="51"/>
      <c r="H2724" s="176"/>
      <c r="I2724" s="51"/>
      <c r="K2724" s="51"/>
      <c r="L2724" s="43"/>
    </row>
    <row r="2725" spans="2:12" s="32" customFormat="1" x14ac:dyDescent="0.55000000000000004">
      <c r="B2725" s="27"/>
      <c r="D2725" s="33"/>
      <c r="E2725" s="68"/>
      <c r="G2725" s="51"/>
      <c r="H2725" s="176"/>
      <c r="I2725" s="51"/>
      <c r="K2725" s="51"/>
      <c r="L2725" s="43"/>
    </row>
    <row r="2726" spans="2:12" s="32" customFormat="1" x14ac:dyDescent="0.55000000000000004">
      <c r="B2726" s="27"/>
      <c r="D2726" s="33"/>
      <c r="E2726" s="68"/>
      <c r="G2726" s="51"/>
      <c r="H2726" s="176"/>
      <c r="I2726" s="51"/>
      <c r="K2726" s="51"/>
      <c r="L2726" s="43"/>
    </row>
    <row r="2727" spans="2:12" s="32" customFormat="1" x14ac:dyDescent="0.55000000000000004">
      <c r="B2727" s="27"/>
      <c r="D2727" s="33"/>
      <c r="E2727" s="68"/>
      <c r="G2727" s="51"/>
      <c r="H2727" s="176"/>
      <c r="I2727" s="51"/>
      <c r="K2727" s="51"/>
      <c r="L2727" s="43"/>
    </row>
    <row r="2728" spans="2:12" s="32" customFormat="1" x14ac:dyDescent="0.55000000000000004">
      <c r="B2728" s="27"/>
      <c r="D2728" s="33"/>
      <c r="E2728" s="68"/>
      <c r="G2728" s="51"/>
      <c r="H2728" s="176"/>
      <c r="I2728" s="51"/>
      <c r="K2728" s="51"/>
      <c r="L2728" s="43"/>
    </row>
    <row r="2729" spans="2:12" s="32" customFormat="1" x14ac:dyDescent="0.55000000000000004">
      <c r="B2729" s="27"/>
      <c r="D2729" s="33"/>
      <c r="E2729" s="68"/>
      <c r="G2729" s="51"/>
      <c r="H2729" s="176"/>
      <c r="I2729" s="51"/>
      <c r="K2729" s="51"/>
      <c r="L2729" s="43"/>
    </row>
    <row r="2730" spans="2:12" s="32" customFormat="1" x14ac:dyDescent="0.55000000000000004">
      <c r="B2730" s="27"/>
      <c r="D2730" s="33"/>
      <c r="E2730" s="68"/>
      <c r="G2730" s="51"/>
      <c r="H2730" s="176"/>
      <c r="I2730" s="51"/>
      <c r="K2730" s="51"/>
      <c r="L2730" s="43"/>
    </row>
    <row r="2731" spans="2:12" s="32" customFormat="1" x14ac:dyDescent="0.55000000000000004">
      <c r="B2731" s="27"/>
      <c r="D2731" s="33"/>
      <c r="E2731" s="68"/>
      <c r="G2731" s="51"/>
      <c r="H2731" s="176"/>
      <c r="I2731" s="51"/>
      <c r="K2731" s="51"/>
      <c r="L2731" s="43"/>
    </row>
    <row r="2732" spans="2:12" s="32" customFormat="1" x14ac:dyDescent="0.55000000000000004">
      <c r="B2732" s="27"/>
      <c r="D2732" s="33"/>
      <c r="E2732" s="68"/>
      <c r="G2732" s="51"/>
      <c r="H2732" s="176"/>
      <c r="I2732" s="51"/>
      <c r="K2732" s="51"/>
      <c r="L2732" s="43"/>
    </row>
    <row r="2733" spans="2:12" s="32" customFormat="1" x14ac:dyDescent="0.55000000000000004">
      <c r="B2733" s="27"/>
      <c r="D2733" s="33"/>
      <c r="E2733" s="68"/>
      <c r="G2733" s="51"/>
      <c r="H2733" s="176"/>
      <c r="I2733" s="51"/>
      <c r="K2733" s="51"/>
      <c r="L2733" s="43"/>
    </row>
    <row r="2734" spans="2:12" s="32" customFormat="1" x14ac:dyDescent="0.55000000000000004">
      <c r="B2734" s="27"/>
      <c r="D2734" s="33"/>
      <c r="E2734" s="68"/>
      <c r="G2734" s="51"/>
      <c r="H2734" s="176"/>
      <c r="I2734" s="51"/>
      <c r="K2734" s="51"/>
      <c r="L2734" s="43"/>
    </row>
    <row r="2735" spans="2:12" s="32" customFormat="1" x14ac:dyDescent="0.55000000000000004">
      <c r="B2735" s="27"/>
      <c r="D2735" s="33"/>
      <c r="E2735" s="68"/>
      <c r="G2735" s="51"/>
      <c r="H2735" s="176"/>
      <c r="I2735" s="51"/>
      <c r="K2735" s="51"/>
      <c r="L2735" s="43"/>
    </row>
    <row r="2736" spans="2:12" s="32" customFormat="1" x14ac:dyDescent="0.55000000000000004">
      <c r="B2736" s="27"/>
      <c r="D2736" s="33"/>
      <c r="E2736" s="68"/>
      <c r="G2736" s="51"/>
      <c r="H2736" s="176"/>
      <c r="I2736" s="51"/>
      <c r="K2736" s="51"/>
      <c r="L2736" s="43"/>
    </row>
    <row r="2737" spans="2:12" s="32" customFormat="1" x14ac:dyDescent="0.55000000000000004">
      <c r="B2737" s="27"/>
      <c r="D2737" s="33"/>
      <c r="E2737" s="68"/>
      <c r="G2737" s="51"/>
      <c r="H2737" s="176"/>
      <c r="I2737" s="51"/>
      <c r="K2737" s="51"/>
      <c r="L2737" s="43"/>
    </row>
    <row r="2738" spans="2:12" s="32" customFormat="1" x14ac:dyDescent="0.55000000000000004">
      <c r="B2738" s="27"/>
      <c r="D2738" s="33"/>
      <c r="E2738" s="68"/>
      <c r="G2738" s="51"/>
      <c r="H2738" s="176"/>
      <c r="I2738" s="51"/>
      <c r="K2738" s="51"/>
      <c r="L2738" s="43"/>
    </row>
    <row r="2739" spans="2:12" s="32" customFormat="1" x14ac:dyDescent="0.55000000000000004">
      <c r="B2739" s="27"/>
      <c r="D2739" s="33"/>
      <c r="E2739" s="68"/>
      <c r="G2739" s="51"/>
      <c r="H2739" s="176"/>
      <c r="I2739" s="51"/>
      <c r="K2739" s="51"/>
      <c r="L2739" s="43"/>
    </row>
    <row r="2740" spans="2:12" s="32" customFormat="1" x14ac:dyDescent="0.55000000000000004">
      <c r="B2740" s="27"/>
      <c r="D2740" s="33"/>
      <c r="E2740" s="68"/>
      <c r="G2740" s="51"/>
      <c r="H2740" s="176"/>
      <c r="I2740" s="51"/>
      <c r="K2740" s="51"/>
      <c r="L2740" s="43"/>
    </row>
    <row r="2741" spans="2:12" s="32" customFormat="1" x14ac:dyDescent="0.55000000000000004">
      <c r="B2741" s="27"/>
      <c r="D2741" s="33"/>
      <c r="E2741" s="68"/>
      <c r="G2741" s="51"/>
      <c r="H2741" s="176"/>
      <c r="I2741" s="51"/>
      <c r="K2741" s="51"/>
      <c r="L2741" s="43"/>
    </row>
    <row r="2742" spans="2:12" s="32" customFormat="1" x14ac:dyDescent="0.55000000000000004">
      <c r="B2742" s="27"/>
      <c r="D2742" s="33"/>
      <c r="E2742" s="68"/>
      <c r="G2742" s="51"/>
      <c r="H2742" s="176"/>
      <c r="I2742" s="51"/>
      <c r="K2742" s="51"/>
      <c r="L2742" s="43"/>
    </row>
    <row r="2743" spans="2:12" s="32" customFormat="1" x14ac:dyDescent="0.55000000000000004">
      <c r="B2743" s="27"/>
      <c r="D2743" s="33"/>
      <c r="E2743" s="68"/>
      <c r="G2743" s="51"/>
      <c r="H2743" s="176"/>
      <c r="I2743" s="51"/>
      <c r="K2743" s="51"/>
      <c r="L2743" s="43"/>
    </row>
    <row r="2744" spans="2:12" s="32" customFormat="1" x14ac:dyDescent="0.55000000000000004">
      <c r="B2744" s="27"/>
      <c r="D2744" s="33"/>
      <c r="E2744" s="68"/>
      <c r="G2744" s="51"/>
      <c r="H2744" s="176"/>
      <c r="I2744" s="51"/>
      <c r="K2744" s="51"/>
      <c r="L2744" s="43"/>
    </row>
    <row r="2745" spans="2:12" s="32" customFormat="1" x14ac:dyDescent="0.55000000000000004">
      <c r="B2745" s="27"/>
      <c r="D2745" s="33"/>
      <c r="E2745" s="68"/>
      <c r="G2745" s="51"/>
      <c r="H2745" s="176"/>
      <c r="I2745" s="51"/>
      <c r="K2745" s="51"/>
      <c r="L2745" s="43"/>
    </row>
    <row r="2746" spans="2:12" s="32" customFormat="1" x14ac:dyDescent="0.55000000000000004">
      <c r="B2746" s="27"/>
      <c r="D2746" s="33"/>
      <c r="E2746" s="68"/>
      <c r="G2746" s="51"/>
      <c r="H2746" s="176"/>
      <c r="I2746" s="51"/>
      <c r="K2746" s="51"/>
      <c r="L2746" s="43"/>
    </row>
    <row r="2747" spans="2:12" s="32" customFormat="1" x14ac:dyDescent="0.55000000000000004">
      <c r="B2747" s="27"/>
      <c r="D2747" s="33"/>
      <c r="E2747" s="68"/>
      <c r="G2747" s="51"/>
      <c r="H2747" s="176"/>
      <c r="I2747" s="51"/>
      <c r="K2747" s="51"/>
      <c r="L2747" s="43"/>
    </row>
    <row r="2748" spans="2:12" s="32" customFormat="1" x14ac:dyDescent="0.55000000000000004">
      <c r="B2748" s="27"/>
      <c r="D2748" s="33"/>
      <c r="E2748" s="68"/>
      <c r="G2748" s="51"/>
      <c r="H2748" s="176"/>
      <c r="I2748" s="51"/>
      <c r="K2748" s="51"/>
      <c r="L2748" s="43"/>
    </row>
    <row r="2749" spans="2:12" s="32" customFormat="1" x14ac:dyDescent="0.55000000000000004">
      <c r="B2749" s="27"/>
      <c r="D2749" s="33"/>
      <c r="E2749" s="68"/>
      <c r="G2749" s="51"/>
      <c r="H2749" s="176"/>
      <c r="I2749" s="51"/>
      <c r="K2749" s="51"/>
      <c r="L2749" s="43"/>
    </row>
    <row r="2750" spans="2:12" s="32" customFormat="1" x14ac:dyDescent="0.55000000000000004">
      <c r="B2750" s="27"/>
      <c r="D2750" s="33"/>
      <c r="E2750" s="68"/>
      <c r="G2750" s="51"/>
      <c r="H2750" s="176"/>
      <c r="I2750" s="51"/>
      <c r="K2750" s="51"/>
      <c r="L2750" s="43"/>
    </row>
    <row r="2751" spans="2:12" s="32" customFormat="1" x14ac:dyDescent="0.55000000000000004">
      <c r="B2751" s="27"/>
      <c r="D2751" s="33"/>
      <c r="E2751" s="68"/>
      <c r="G2751" s="51"/>
      <c r="H2751" s="176"/>
      <c r="I2751" s="51"/>
      <c r="K2751" s="51"/>
      <c r="L2751" s="43"/>
    </row>
    <row r="2752" spans="2:12" s="32" customFormat="1" x14ac:dyDescent="0.55000000000000004">
      <c r="B2752" s="27"/>
      <c r="D2752" s="33"/>
      <c r="E2752" s="68"/>
      <c r="G2752" s="51"/>
      <c r="H2752" s="176"/>
      <c r="I2752" s="51"/>
      <c r="K2752" s="51"/>
      <c r="L2752" s="43"/>
    </row>
    <row r="2753" spans="2:12" s="32" customFormat="1" x14ac:dyDescent="0.55000000000000004">
      <c r="B2753" s="27"/>
      <c r="D2753" s="33"/>
      <c r="E2753" s="68"/>
      <c r="G2753" s="51"/>
      <c r="H2753" s="176"/>
      <c r="I2753" s="51"/>
      <c r="K2753" s="51"/>
      <c r="L2753" s="43"/>
    </row>
    <row r="2754" spans="2:12" s="32" customFormat="1" x14ac:dyDescent="0.55000000000000004">
      <c r="B2754" s="27"/>
      <c r="D2754" s="33"/>
      <c r="E2754" s="68"/>
      <c r="G2754" s="51"/>
      <c r="H2754" s="176"/>
      <c r="I2754" s="51"/>
      <c r="K2754" s="51"/>
      <c r="L2754" s="43"/>
    </row>
    <row r="2755" spans="2:12" s="32" customFormat="1" x14ac:dyDescent="0.55000000000000004">
      <c r="B2755" s="27"/>
      <c r="D2755" s="33"/>
      <c r="E2755" s="68"/>
      <c r="G2755" s="51"/>
      <c r="H2755" s="176"/>
      <c r="I2755" s="51"/>
      <c r="K2755" s="51"/>
      <c r="L2755" s="43"/>
    </row>
    <row r="2756" spans="2:12" s="32" customFormat="1" x14ac:dyDescent="0.55000000000000004">
      <c r="B2756" s="27"/>
      <c r="D2756" s="33"/>
      <c r="E2756" s="68"/>
      <c r="G2756" s="51"/>
      <c r="H2756" s="176"/>
      <c r="I2756" s="51"/>
      <c r="K2756" s="51"/>
      <c r="L2756" s="43"/>
    </row>
    <row r="2757" spans="2:12" s="32" customFormat="1" x14ac:dyDescent="0.55000000000000004">
      <c r="B2757" s="27"/>
      <c r="D2757" s="33"/>
      <c r="E2757" s="68"/>
      <c r="G2757" s="51"/>
      <c r="H2757" s="176"/>
      <c r="I2757" s="51"/>
      <c r="K2757" s="51"/>
      <c r="L2757" s="43"/>
    </row>
    <row r="2758" spans="2:12" s="32" customFormat="1" x14ac:dyDescent="0.55000000000000004">
      <c r="B2758" s="27"/>
      <c r="D2758" s="33"/>
      <c r="E2758" s="68"/>
      <c r="G2758" s="51"/>
      <c r="H2758" s="176"/>
      <c r="I2758" s="51"/>
      <c r="K2758" s="51"/>
      <c r="L2758" s="43"/>
    </row>
    <row r="2759" spans="2:12" s="32" customFormat="1" x14ac:dyDescent="0.55000000000000004">
      <c r="B2759" s="27"/>
      <c r="D2759" s="33"/>
      <c r="E2759" s="68"/>
      <c r="G2759" s="51"/>
      <c r="H2759" s="176"/>
      <c r="I2759" s="51"/>
      <c r="K2759" s="51"/>
      <c r="L2759" s="43"/>
    </row>
    <row r="2760" spans="2:12" s="32" customFormat="1" x14ac:dyDescent="0.55000000000000004">
      <c r="B2760" s="27"/>
      <c r="D2760" s="33"/>
      <c r="E2760" s="68"/>
      <c r="G2760" s="51"/>
      <c r="H2760" s="176"/>
      <c r="I2760" s="51"/>
      <c r="K2760" s="51"/>
      <c r="L2760" s="43"/>
    </row>
    <row r="2761" spans="2:12" s="32" customFormat="1" x14ac:dyDescent="0.55000000000000004">
      <c r="B2761" s="27"/>
      <c r="D2761" s="33"/>
      <c r="E2761" s="68"/>
      <c r="G2761" s="51"/>
      <c r="H2761" s="176"/>
      <c r="I2761" s="51"/>
      <c r="K2761" s="51"/>
      <c r="L2761" s="43"/>
    </row>
    <row r="2762" spans="2:12" s="32" customFormat="1" x14ac:dyDescent="0.55000000000000004">
      <c r="B2762" s="27"/>
      <c r="D2762" s="33"/>
      <c r="E2762" s="68"/>
      <c r="G2762" s="51"/>
      <c r="H2762" s="176"/>
      <c r="I2762" s="51"/>
      <c r="K2762" s="51"/>
      <c r="L2762" s="43"/>
    </row>
    <row r="2763" spans="2:12" s="32" customFormat="1" x14ac:dyDescent="0.55000000000000004">
      <c r="B2763" s="27"/>
      <c r="D2763" s="33"/>
      <c r="E2763" s="68"/>
      <c r="G2763" s="51"/>
      <c r="H2763" s="176"/>
      <c r="I2763" s="51"/>
      <c r="K2763" s="51"/>
      <c r="L2763" s="43"/>
    </row>
    <row r="2764" spans="2:12" s="32" customFormat="1" x14ac:dyDescent="0.55000000000000004">
      <c r="B2764" s="27"/>
      <c r="D2764" s="33"/>
      <c r="E2764" s="68"/>
      <c r="G2764" s="51"/>
      <c r="H2764" s="176"/>
      <c r="I2764" s="51"/>
      <c r="K2764" s="51"/>
      <c r="L2764" s="43"/>
    </row>
    <row r="2765" spans="2:12" s="32" customFormat="1" x14ac:dyDescent="0.55000000000000004">
      <c r="B2765" s="27"/>
      <c r="D2765" s="33"/>
      <c r="E2765" s="68"/>
      <c r="G2765" s="51"/>
      <c r="H2765" s="176"/>
      <c r="I2765" s="51"/>
      <c r="K2765" s="51"/>
      <c r="L2765" s="43"/>
    </row>
    <row r="2766" spans="2:12" s="32" customFormat="1" x14ac:dyDescent="0.55000000000000004">
      <c r="B2766" s="27"/>
      <c r="D2766" s="33"/>
      <c r="E2766" s="68"/>
      <c r="G2766" s="51"/>
      <c r="H2766" s="176"/>
      <c r="I2766" s="51"/>
      <c r="K2766" s="51"/>
      <c r="L2766" s="43"/>
    </row>
    <row r="2767" spans="2:12" s="32" customFormat="1" x14ac:dyDescent="0.55000000000000004">
      <c r="B2767" s="27"/>
      <c r="D2767" s="33"/>
      <c r="E2767" s="68"/>
      <c r="G2767" s="51"/>
      <c r="H2767" s="176"/>
      <c r="I2767" s="51"/>
      <c r="K2767" s="51"/>
      <c r="L2767" s="43"/>
    </row>
    <row r="2768" spans="2:12" s="32" customFormat="1" x14ac:dyDescent="0.55000000000000004">
      <c r="B2768" s="27"/>
      <c r="D2768" s="33"/>
      <c r="E2768" s="68"/>
      <c r="G2768" s="51"/>
      <c r="H2768" s="176"/>
      <c r="I2768" s="51"/>
      <c r="K2768" s="51"/>
      <c r="L2768" s="43"/>
    </row>
    <row r="2769" spans="2:12" s="32" customFormat="1" x14ac:dyDescent="0.55000000000000004">
      <c r="B2769" s="27"/>
      <c r="D2769" s="33"/>
      <c r="E2769" s="68"/>
      <c r="G2769" s="51"/>
      <c r="H2769" s="176"/>
      <c r="I2769" s="51"/>
      <c r="K2769" s="51"/>
      <c r="L2769" s="43"/>
    </row>
    <row r="2770" spans="2:12" s="32" customFormat="1" x14ac:dyDescent="0.55000000000000004">
      <c r="B2770" s="27"/>
      <c r="D2770" s="33"/>
      <c r="E2770" s="68"/>
      <c r="G2770" s="51"/>
      <c r="H2770" s="176"/>
      <c r="I2770" s="51"/>
      <c r="K2770" s="51"/>
      <c r="L2770" s="43"/>
    </row>
    <row r="2771" spans="2:12" s="32" customFormat="1" x14ac:dyDescent="0.55000000000000004">
      <c r="B2771" s="27"/>
      <c r="D2771" s="33"/>
      <c r="E2771" s="68"/>
      <c r="G2771" s="51"/>
      <c r="H2771" s="176"/>
      <c r="I2771" s="51"/>
      <c r="K2771" s="51"/>
      <c r="L2771" s="43"/>
    </row>
    <row r="2772" spans="2:12" s="32" customFormat="1" x14ac:dyDescent="0.55000000000000004">
      <c r="B2772" s="27"/>
      <c r="D2772" s="33"/>
      <c r="E2772" s="68"/>
      <c r="G2772" s="51"/>
      <c r="H2772" s="176"/>
      <c r="I2772" s="51"/>
      <c r="K2772" s="51"/>
      <c r="L2772" s="43"/>
    </row>
    <row r="2773" spans="2:12" s="32" customFormat="1" x14ac:dyDescent="0.55000000000000004">
      <c r="B2773" s="27"/>
      <c r="D2773" s="33"/>
      <c r="E2773" s="68"/>
      <c r="G2773" s="51"/>
      <c r="H2773" s="176"/>
      <c r="I2773" s="51"/>
      <c r="K2773" s="51"/>
      <c r="L2773" s="43"/>
    </row>
    <row r="2774" spans="2:12" s="32" customFormat="1" x14ac:dyDescent="0.55000000000000004">
      <c r="B2774" s="27"/>
      <c r="D2774" s="33"/>
      <c r="E2774" s="68"/>
      <c r="G2774" s="51"/>
      <c r="H2774" s="176"/>
      <c r="I2774" s="51"/>
      <c r="K2774" s="51"/>
      <c r="L2774" s="43"/>
    </row>
    <row r="2775" spans="2:12" s="32" customFormat="1" x14ac:dyDescent="0.55000000000000004">
      <c r="B2775" s="27"/>
      <c r="D2775" s="33"/>
      <c r="E2775" s="68"/>
      <c r="G2775" s="51"/>
      <c r="H2775" s="176"/>
      <c r="I2775" s="51"/>
      <c r="K2775" s="51"/>
      <c r="L2775" s="43"/>
    </row>
    <row r="2776" spans="2:12" s="32" customFormat="1" x14ac:dyDescent="0.55000000000000004">
      <c r="B2776" s="27"/>
      <c r="D2776" s="33"/>
      <c r="E2776" s="68"/>
      <c r="G2776" s="51"/>
      <c r="H2776" s="176"/>
      <c r="I2776" s="51"/>
      <c r="K2776" s="51"/>
      <c r="L2776" s="43"/>
    </row>
    <row r="2777" spans="2:12" s="32" customFormat="1" x14ac:dyDescent="0.55000000000000004">
      <c r="B2777" s="27"/>
      <c r="D2777" s="33"/>
      <c r="E2777" s="68"/>
      <c r="G2777" s="51"/>
      <c r="H2777" s="176"/>
      <c r="I2777" s="51"/>
      <c r="K2777" s="51"/>
      <c r="L2777" s="43"/>
    </row>
    <row r="2778" spans="2:12" s="32" customFormat="1" x14ac:dyDescent="0.55000000000000004">
      <c r="B2778" s="27"/>
      <c r="D2778" s="33"/>
      <c r="E2778" s="68"/>
      <c r="G2778" s="51"/>
      <c r="H2778" s="176"/>
      <c r="I2778" s="51"/>
      <c r="K2778" s="51"/>
      <c r="L2778" s="43"/>
    </row>
    <row r="2779" spans="2:12" s="32" customFormat="1" x14ac:dyDescent="0.55000000000000004">
      <c r="B2779" s="27"/>
      <c r="D2779" s="33"/>
      <c r="E2779" s="68"/>
      <c r="G2779" s="51"/>
      <c r="H2779" s="176"/>
      <c r="I2779" s="51"/>
      <c r="K2779" s="51"/>
      <c r="L2779" s="43"/>
    </row>
    <row r="2780" spans="2:12" s="32" customFormat="1" x14ac:dyDescent="0.55000000000000004">
      <c r="B2780" s="27"/>
      <c r="D2780" s="33"/>
      <c r="E2780" s="68"/>
      <c r="G2780" s="51"/>
      <c r="H2780" s="176"/>
      <c r="I2780" s="51"/>
      <c r="K2780" s="51"/>
      <c r="L2780" s="43"/>
    </row>
    <row r="2781" spans="2:12" s="32" customFormat="1" x14ac:dyDescent="0.55000000000000004">
      <c r="B2781" s="27"/>
      <c r="D2781" s="33"/>
      <c r="E2781" s="68"/>
      <c r="G2781" s="51"/>
      <c r="H2781" s="176"/>
      <c r="I2781" s="51"/>
      <c r="K2781" s="51"/>
      <c r="L2781" s="43"/>
    </row>
    <row r="2782" spans="2:12" s="32" customFormat="1" x14ac:dyDescent="0.55000000000000004">
      <c r="B2782" s="27"/>
      <c r="D2782" s="33"/>
      <c r="E2782" s="68"/>
      <c r="G2782" s="51"/>
      <c r="H2782" s="176"/>
      <c r="I2782" s="51"/>
      <c r="K2782" s="51"/>
      <c r="L2782" s="43"/>
    </row>
    <row r="2783" spans="2:12" s="32" customFormat="1" x14ac:dyDescent="0.55000000000000004">
      <c r="B2783" s="27"/>
      <c r="D2783" s="33"/>
      <c r="E2783" s="68"/>
      <c r="G2783" s="51"/>
      <c r="H2783" s="176"/>
      <c r="I2783" s="51"/>
      <c r="K2783" s="51"/>
      <c r="L2783" s="43"/>
    </row>
    <row r="2784" spans="2:12" s="32" customFormat="1" x14ac:dyDescent="0.55000000000000004">
      <c r="B2784" s="27"/>
      <c r="D2784" s="33"/>
      <c r="E2784" s="68"/>
      <c r="G2784" s="51"/>
      <c r="H2784" s="176"/>
      <c r="I2784" s="51"/>
      <c r="K2784" s="51"/>
      <c r="L2784" s="43"/>
    </row>
    <row r="2785" spans="2:12" s="32" customFormat="1" x14ac:dyDescent="0.55000000000000004">
      <c r="B2785" s="27"/>
      <c r="D2785" s="33"/>
      <c r="E2785" s="68"/>
      <c r="G2785" s="51"/>
      <c r="H2785" s="176"/>
      <c r="I2785" s="51"/>
      <c r="K2785" s="51"/>
      <c r="L2785" s="43"/>
    </row>
    <row r="2786" spans="2:12" s="32" customFormat="1" x14ac:dyDescent="0.55000000000000004">
      <c r="B2786" s="27"/>
      <c r="D2786" s="33"/>
      <c r="E2786" s="68"/>
      <c r="G2786" s="51"/>
      <c r="H2786" s="176"/>
      <c r="I2786" s="51"/>
      <c r="K2786" s="51"/>
      <c r="L2786" s="43"/>
    </row>
    <row r="2787" spans="2:12" s="32" customFormat="1" x14ac:dyDescent="0.55000000000000004">
      <c r="B2787" s="27"/>
      <c r="D2787" s="33"/>
      <c r="E2787" s="68"/>
      <c r="G2787" s="51"/>
      <c r="H2787" s="176"/>
      <c r="I2787" s="51"/>
      <c r="K2787" s="51"/>
      <c r="L2787" s="43"/>
    </row>
    <row r="2788" spans="2:12" s="32" customFormat="1" x14ac:dyDescent="0.55000000000000004">
      <c r="B2788" s="27"/>
      <c r="D2788" s="33"/>
      <c r="E2788" s="68"/>
      <c r="G2788" s="51"/>
      <c r="H2788" s="176"/>
      <c r="I2788" s="51"/>
      <c r="K2788" s="51"/>
      <c r="L2788" s="43"/>
    </row>
    <row r="2789" spans="2:12" s="32" customFormat="1" x14ac:dyDescent="0.55000000000000004">
      <c r="B2789" s="27"/>
      <c r="D2789" s="33"/>
      <c r="E2789" s="68"/>
      <c r="G2789" s="51"/>
      <c r="H2789" s="176"/>
      <c r="I2789" s="51"/>
      <c r="K2789" s="51"/>
      <c r="L2789" s="43"/>
    </row>
    <row r="2790" spans="2:12" s="32" customFormat="1" x14ac:dyDescent="0.55000000000000004">
      <c r="B2790" s="27"/>
      <c r="D2790" s="33"/>
      <c r="E2790" s="68"/>
      <c r="G2790" s="51"/>
      <c r="H2790" s="176"/>
      <c r="I2790" s="51"/>
      <c r="K2790" s="51"/>
      <c r="L2790" s="43"/>
    </row>
    <row r="2791" spans="2:12" s="32" customFormat="1" x14ac:dyDescent="0.55000000000000004">
      <c r="B2791" s="27"/>
      <c r="D2791" s="33"/>
      <c r="E2791" s="68"/>
      <c r="G2791" s="51"/>
      <c r="H2791" s="176"/>
      <c r="I2791" s="51"/>
      <c r="K2791" s="51"/>
      <c r="L2791" s="43"/>
    </row>
    <row r="2792" spans="2:12" s="32" customFormat="1" x14ac:dyDescent="0.55000000000000004">
      <c r="B2792" s="27"/>
      <c r="D2792" s="33"/>
      <c r="E2792" s="68"/>
      <c r="G2792" s="51"/>
      <c r="H2792" s="176"/>
      <c r="I2792" s="51"/>
      <c r="K2792" s="51"/>
      <c r="L2792" s="43"/>
    </row>
    <row r="2793" spans="2:12" s="32" customFormat="1" x14ac:dyDescent="0.55000000000000004">
      <c r="B2793" s="27"/>
      <c r="D2793" s="33"/>
      <c r="E2793" s="68"/>
      <c r="G2793" s="51"/>
      <c r="H2793" s="176"/>
      <c r="I2793" s="51"/>
      <c r="K2793" s="51"/>
      <c r="L2793" s="43"/>
    </row>
    <row r="2794" spans="2:12" s="32" customFormat="1" x14ac:dyDescent="0.55000000000000004">
      <c r="B2794" s="27"/>
      <c r="D2794" s="33"/>
      <c r="E2794" s="68"/>
      <c r="G2794" s="51"/>
      <c r="H2794" s="176"/>
      <c r="I2794" s="51"/>
      <c r="K2794" s="51"/>
      <c r="L2794" s="43"/>
    </row>
    <row r="2795" spans="2:12" s="32" customFormat="1" x14ac:dyDescent="0.55000000000000004">
      <c r="B2795" s="27"/>
      <c r="D2795" s="33"/>
      <c r="E2795" s="68"/>
      <c r="G2795" s="51"/>
      <c r="H2795" s="176"/>
      <c r="I2795" s="51"/>
      <c r="K2795" s="51"/>
      <c r="L2795" s="43"/>
    </row>
    <row r="2796" spans="2:12" s="32" customFormat="1" x14ac:dyDescent="0.55000000000000004">
      <c r="B2796" s="27"/>
      <c r="D2796" s="33"/>
      <c r="E2796" s="68"/>
      <c r="G2796" s="51"/>
      <c r="H2796" s="176"/>
      <c r="I2796" s="51"/>
      <c r="K2796" s="51"/>
      <c r="L2796" s="43"/>
    </row>
    <row r="2797" spans="2:12" s="32" customFormat="1" x14ac:dyDescent="0.55000000000000004">
      <c r="B2797" s="27"/>
      <c r="D2797" s="33"/>
      <c r="E2797" s="68"/>
      <c r="G2797" s="51"/>
      <c r="H2797" s="176"/>
      <c r="I2797" s="51"/>
      <c r="K2797" s="51"/>
      <c r="L2797" s="43"/>
    </row>
    <row r="2798" spans="2:12" s="32" customFormat="1" x14ac:dyDescent="0.55000000000000004">
      <c r="B2798" s="27"/>
      <c r="D2798" s="33"/>
      <c r="E2798" s="68"/>
      <c r="G2798" s="51"/>
      <c r="H2798" s="176"/>
      <c r="I2798" s="51"/>
      <c r="K2798" s="51"/>
      <c r="L2798" s="43"/>
    </row>
    <row r="2799" spans="2:12" s="32" customFormat="1" x14ac:dyDescent="0.55000000000000004">
      <c r="B2799" s="27"/>
      <c r="D2799" s="33"/>
      <c r="E2799" s="68"/>
      <c r="G2799" s="51"/>
      <c r="H2799" s="176"/>
      <c r="I2799" s="51"/>
      <c r="K2799" s="51"/>
      <c r="L2799" s="43"/>
    </row>
    <row r="2800" spans="2:12" s="32" customFormat="1" x14ac:dyDescent="0.55000000000000004">
      <c r="B2800" s="27"/>
      <c r="D2800" s="33"/>
      <c r="E2800" s="68"/>
      <c r="G2800" s="51"/>
      <c r="H2800" s="176"/>
      <c r="I2800" s="51"/>
      <c r="K2800" s="51"/>
      <c r="L2800" s="43"/>
    </row>
    <row r="2801" spans="2:12" s="32" customFormat="1" x14ac:dyDescent="0.55000000000000004">
      <c r="B2801" s="27"/>
      <c r="D2801" s="33"/>
      <c r="E2801" s="68"/>
      <c r="G2801" s="51"/>
      <c r="H2801" s="176"/>
      <c r="I2801" s="51"/>
      <c r="K2801" s="51"/>
      <c r="L2801" s="43"/>
    </row>
    <row r="2802" spans="2:12" s="32" customFormat="1" x14ac:dyDescent="0.55000000000000004">
      <c r="B2802" s="27"/>
      <c r="D2802" s="33"/>
      <c r="E2802" s="68"/>
      <c r="G2802" s="51"/>
      <c r="H2802" s="176"/>
      <c r="I2802" s="51"/>
      <c r="K2802" s="51"/>
      <c r="L2802" s="43"/>
    </row>
    <row r="2803" spans="2:12" s="32" customFormat="1" x14ac:dyDescent="0.55000000000000004">
      <c r="B2803" s="27"/>
      <c r="D2803" s="33"/>
      <c r="E2803" s="68"/>
      <c r="G2803" s="51"/>
      <c r="H2803" s="176"/>
      <c r="I2803" s="51"/>
      <c r="K2803" s="51"/>
      <c r="L2803" s="43"/>
    </row>
    <row r="2804" spans="2:12" s="32" customFormat="1" x14ac:dyDescent="0.55000000000000004">
      <c r="B2804" s="27"/>
      <c r="D2804" s="33"/>
      <c r="E2804" s="68"/>
      <c r="G2804" s="51"/>
      <c r="H2804" s="176"/>
      <c r="I2804" s="51"/>
      <c r="K2804" s="51"/>
      <c r="L2804" s="43"/>
    </row>
    <row r="2805" spans="2:12" s="32" customFormat="1" x14ac:dyDescent="0.55000000000000004">
      <c r="B2805" s="27"/>
      <c r="D2805" s="33"/>
      <c r="E2805" s="68"/>
      <c r="G2805" s="51"/>
      <c r="H2805" s="176"/>
      <c r="I2805" s="51"/>
      <c r="K2805" s="51"/>
      <c r="L2805" s="43"/>
    </row>
    <row r="2806" spans="2:12" s="32" customFormat="1" x14ac:dyDescent="0.55000000000000004">
      <c r="B2806" s="27"/>
      <c r="D2806" s="33"/>
      <c r="E2806" s="68"/>
      <c r="G2806" s="51"/>
      <c r="H2806" s="176"/>
      <c r="I2806" s="51"/>
      <c r="K2806" s="51"/>
      <c r="L2806" s="43"/>
    </row>
    <row r="2807" spans="2:12" s="32" customFormat="1" x14ac:dyDescent="0.55000000000000004">
      <c r="B2807" s="27"/>
      <c r="D2807" s="33"/>
      <c r="E2807" s="68"/>
      <c r="G2807" s="51"/>
      <c r="H2807" s="176"/>
      <c r="I2807" s="51"/>
      <c r="K2807" s="51"/>
      <c r="L2807" s="43"/>
    </row>
    <row r="2808" spans="2:12" s="32" customFormat="1" x14ac:dyDescent="0.55000000000000004">
      <c r="B2808" s="27"/>
      <c r="D2808" s="33"/>
      <c r="E2808" s="68"/>
      <c r="G2808" s="51"/>
      <c r="H2808" s="176"/>
      <c r="I2808" s="51"/>
      <c r="K2808" s="51"/>
      <c r="L2808" s="43"/>
    </row>
    <row r="2809" spans="2:12" s="32" customFormat="1" x14ac:dyDescent="0.55000000000000004">
      <c r="B2809" s="27"/>
      <c r="D2809" s="33"/>
      <c r="E2809" s="68"/>
      <c r="G2809" s="51"/>
      <c r="H2809" s="176"/>
      <c r="I2809" s="51"/>
      <c r="K2809" s="51"/>
      <c r="L2809" s="43"/>
    </row>
    <row r="2810" spans="2:12" s="32" customFormat="1" x14ac:dyDescent="0.55000000000000004">
      <c r="B2810" s="27"/>
      <c r="D2810" s="33"/>
      <c r="E2810" s="68"/>
      <c r="G2810" s="51"/>
      <c r="H2810" s="176"/>
      <c r="I2810" s="51"/>
      <c r="K2810" s="51"/>
      <c r="L2810" s="43"/>
    </row>
    <row r="2811" spans="2:12" s="32" customFormat="1" x14ac:dyDescent="0.55000000000000004">
      <c r="B2811" s="27"/>
      <c r="D2811" s="33"/>
      <c r="E2811" s="68"/>
      <c r="G2811" s="51"/>
      <c r="H2811" s="176"/>
      <c r="I2811" s="51"/>
      <c r="K2811" s="51"/>
      <c r="L2811" s="43"/>
    </row>
    <row r="2812" spans="2:12" s="32" customFormat="1" x14ac:dyDescent="0.55000000000000004">
      <c r="B2812" s="27"/>
      <c r="D2812" s="33"/>
      <c r="E2812" s="68"/>
      <c r="G2812" s="51"/>
      <c r="H2812" s="176"/>
      <c r="I2812" s="51"/>
      <c r="K2812" s="51"/>
      <c r="L2812" s="43"/>
    </row>
    <row r="2813" spans="2:12" s="32" customFormat="1" x14ac:dyDescent="0.55000000000000004">
      <c r="B2813" s="27"/>
      <c r="D2813" s="33"/>
      <c r="E2813" s="68"/>
      <c r="G2813" s="51"/>
      <c r="H2813" s="176"/>
      <c r="I2813" s="51"/>
      <c r="K2813" s="51"/>
      <c r="L2813" s="43"/>
    </row>
    <row r="2814" spans="2:12" s="32" customFormat="1" x14ac:dyDescent="0.55000000000000004">
      <c r="B2814" s="27"/>
      <c r="D2814" s="33"/>
      <c r="E2814" s="68"/>
      <c r="G2814" s="51"/>
      <c r="H2814" s="176"/>
      <c r="I2814" s="51"/>
      <c r="K2814" s="51"/>
      <c r="L2814" s="43"/>
    </row>
    <row r="2815" spans="2:12" s="32" customFormat="1" x14ac:dyDescent="0.55000000000000004">
      <c r="B2815" s="27"/>
      <c r="D2815" s="33"/>
      <c r="E2815" s="68"/>
      <c r="G2815" s="51"/>
      <c r="H2815" s="176"/>
      <c r="I2815" s="51"/>
      <c r="K2815" s="51"/>
      <c r="L2815" s="43"/>
    </row>
    <row r="2816" spans="2:12" s="32" customFormat="1" x14ac:dyDescent="0.55000000000000004">
      <c r="B2816" s="27"/>
      <c r="D2816" s="33"/>
      <c r="E2816" s="68"/>
      <c r="G2816" s="51"/>
      <c r="H2816" s="176"/>
      <c r="I2816" s="51"/>
      <c r="K2816" s="51"/>
      <c r="L2816" s="43"/>
    </row>
    <row r="2817" spans="2:12" s="32" customFormat="1" x14ac:dyDescent="0.55000000000000004">
      <c r="B2817" s="27"/>
      <c r="D2817" s="33"/>
      <c r="E2817" s="68"/>
      <c r="G2817" s="51"/>
      <c r="H2817" s="176"/>
      <c r="I2817" s="51"/>
      <c r="K2817" s="51"/>
      <c r="L2817" s="43"/>
    </row>
    <row r="2818" spans="2:12" s="32" customFormat="1" x14ac:dyDescent="0.55000000000000004">
      <c r="B2818" s="27"/>
      <c r="D2818" s="33"/>
      <c r="E2818" s="68"/>
      <c r="G2818" s="51"/>
      <c r="H2818" s="176"/>
      <c r="I2818" s="51"/>
      <c r="K2818" s="51"/>
      <c r="L2818" s="43"/>
    </row>
    <row r="2819" spans="2:12" s="32" customFormat="1" x14ac:dyDescent="0.55000000000000004">
      <c r="B2819" s="27"/>
      <c r="D2819" s="33"/>
      <c r="E2819" s="68"/>
      <c r="G2819" s="51"/>
      <c r="H2819" s="176"/>
      <c r="I2819" s="51"/>
      <c r="K2819" s="51"/>
      <c r="L2819" s="43"/>
    </row>
    <row r="2820" spans="2:12" s="32" customFormat="1" x14ac:dyDescent="0.55000000000000004">
      <c r="B2820" s="27"/>
      <c r="D2820" s="33"/>
      <c r="E2820" s="68"/>
      <c r="G2820" s="51"/>
      <c r="H2820" s="176"/>
      <c r="I2820" s="51"/>
      <c r="K2820" s="51"/>
      <c r="L2820" s="43"/>
    </row>
    <row r="2821" spans="2:12" s="32" customFormat="1" x14ac:dyDescent="0.55000000000000004">
      <c r="B2821" s="27"/>
      <c r="D2821" s="33"/>
      <c r="E2821" s="68"/>
      <c r="G2821" s="51"/>
      <c r="H2821" s="176"/>
      <c r="I2821" s="51"/>
      <c r="K2821" s="51"/>
      <c r="L2821" s="43"/>
    </row>
    <row r="2822" spans="2:12" s="32" customFormat="1" x14ac:dyDescent="0.55000000000000004">
      <c r="B2822" s="27"/>
      <c r="D2822" s="33"/>
      <c r="E2822" s="68"/>
      <c r="G2822" s="51"/>
      <c r="H2822" s="176"/>
      <c r="I2822" s="51"/>
      <c r="K2822" s="51"/>
      <c r="L2822" s="43"/>
    </row>
    <row r="2823" spans="2:12" s="32" customFormat="1" x14ac:dyDescent="0.55000000000000004">
      <c r="B2823" s="27"/>
      <c r="D2823" s="33"/>
      <c r="E2823" s="68"/>
      <c r="G2823" s="51"/>
      <c r="H2823" s="176"/>
      <c r="I2823" s="51"/>
      <c r="K2823" s="51"/>
      <c r="L2823" s="43"/>
    </row>
    <row r="2824" spans="2:12" s="32" customFormat="1" x14ac:dyDescent="0.55000000000000004">
      <c r="B2824" s="27"/>
      <c r="D2824" s="33"/>
      <c r="E2824" s="68"/>
      <c r="G2824" s="51"/>
      <c r="H2824" s="176"/>
      <c r="I2824" s="51"/>
      <c r="K2824" s="51"/>
      <c r="L2824" s="43"/>
    </row>
    <row r="2825" spans="2:12" s="32" customFormat="1" x14ac:dyDescent="0.55000000000000004">
      <c r="B2825" s="27"/>
      <c r="D2825" s="33"/>
      <c r="E2825" s="68"/>
      <c r="G2825" s="51"/>
      <c r="H2825" s="176"/>
      <c r="I2825" s="51"/>
      <c r="K2825" s="51"/>
      <c r="L2825" s="43"/>
    </row>
    <row r="2826" spans="2:12" s="32" customFormat="1" x14ac:dyDescent="0.55000000000000004">
      <c r="B2826" s="27"/>
      <c r="D2826" s="33"/>
      <c r="E2826" s="68"/>
      <c r="G2826" s="51"/>
      <c r="H2826" s="176"/>
      <c r="I2826" s="51"/>
      <c r="K2826" s="51"/>
      <c r="L2826" s="43"/>
    </row>
    <row r="2827" spans="2:12" s="32" customFormat="1" x14ac:dyDescent="0.55000000000000004">
      <c r="B2827" s="27"/>
      <c r="D2827" s="33"/>
      <c r="E2827" s="68"/>
      <c r="G2827" s="51"/>
      <c r="H2827" s="176"/>
      <c r="I2827" s="51"/>
      <c r="K2827" s="51"/>
      <c r="L2827" s="43"/>
    </row>
    <row r="2828" spans="2:12" s="32" customFormat="1" x14ac:dyDescent="0.55000000000000004">
      <c r="B2828" s="27"/>
      <c r="D2828" s="33"/>
      <c r="E2828" s="68"/>
      <c r="G2828" s="51"/>
      <c r="H2828" s="176"/>
      <c r="I2828" s="51"/>
      <c r="K2828" s="51"/>
      <c r="L2828" s="43"/>
    </row>
    <row r="2829" spans="2:12" s="32" customFormat="1" x14ac:dyDescent="0.55000000000000004">
      <c r="B2829" s="27"/>
      <c r="D2829" s="33"/>
      <c r="E2829" s="68"/>
      <c r="G2829" s="51"/>
      <c r="H2829" s="176"/>
      <c r="I2829" s="51"/>
      <c r="K2829" s="51"/>
      <c r="L2829" s="43"/>
    </row>
    <row r="2830" spans="2:12" s="32" customFormat="1" x14ac:dyDescent="0.55000000000000004">
      <c r="B2830" s="27"/>
      <c r="D2830" s="33"/>
      <c r="E2830" s="68"/>
      <c r="G2830" s="51"/>
      <c r="H2830" s="176"/>
      <c r="I2830" s="51"/>
      <c r="K2830" s="51"/>
      <c r="L2830" s="43"/>
    </row>
    <row r="2831" spans="2:12" s="32" customFormat="1" x14ac:dyDescent="0.55000000000000004">
      <c r="B2831" s="27"/>
      <c r="D2831" s="33"/>
      <c r="E2831" s="68"/>
      <c r="G2831" s="51"/>
      <c r="H2831" s="176"/>
      <c r="I2831" s="51"/>
      <c r="K2831" s="51"/>
      <c r="L2831" s="43"/>
    </row>
    <row r="2832" spans="2:12" s="32" customFormat="1" x14ac:dyDescent="0.55000000000000004">
      <c r="B2832" s="27"/>
      <c r="D2832" s="33"/>
      <c r="E2832" s="68"/>
      <c r="G2832" s="51"/>
      <c r="H2832" s="176"/>
      <c r="I2832" s="51"/>
      <c r="K2832" s="51"/>
      <c r="L2832" s="43"/>
    </row>
    <row r="2833" spans="2:12" s="32" customFormat="1" x14ac:dyDescent="0.55000000000000004">
      <c r="B2833" s="27"/>
      <c r="D2833" s="33"/>
      <c r="E2833" s="68"/>
      <c r="G2833" s="51"/>
      <c r="H2833" s="176"/>
      <c r="I2833" s="51"/>
      <c r="K2833" s="51"/>
      <c r="L2833" s="43"/>
    </row>
    <row r="2834" spans="2:12" s="32" customFormat="1" x14ac:dyDescent="0.55000000000000004">
      <c r="B2834" s="27"/>
      <c r="D2834" s="33"/>
      <c r="E2834" s="68"/>
      <c r="G2834" s="51"/>
      <c r="H2834" s="176"/>
      <c r="I2834" s="51"/>
      <c r="K2834" s="51"/>
      <c r="L2834" s="43"/>
    </row>
    <row r="2835" spans="2:12" s="32" customFormat="1" x14ac:dyDescent="0.55000000000000004">
      <c r="B2835" s="27"/>
      <c r="D2835" s="33"/>
      <c r="E2835" s="68"/>
      <c r="G2835" s="51"/>
      <c r="H2835" s="176"/>
      <c r="I2835" s="51"/>
      <c r="K2835" s="51"/>
      <c r="L2835" s="43"/>
    </row>
    <row r="2836" spans="2:12" s="32" customFormat="1" x14ac:dyDescent="0.55000000000000004">
      <c r="B2836" s="27"/>
      <c r="D2836" s="33"/>
      <c r="E2836" s="68"/>
      <c r="G2836" s="51"/>
      <c r="H2836" s="176"/>
      <c r="I2836" s="51"/>
      <c r="K2836" s="51"/>
      <c r="L2836" s="43"/>
    </row>
    <row r="2837" spans="2:12" s="32" customFormat="1" x14ac:dyDescent="0.55000000000000004">
      <c r="B2837" s="27"/>
      <c r="D2837" s="33"/>
      <c r="E2837" s="68"/>
      <c r="G2837" s="51"/>
      <c r="H2837" s="176"/>
      <c r="I2837" s="51"/>
      <c r="K2837" s="51"/>
      <c r="L2837" s="43"/>
    </row>
    <row r="2838" spans="2:12" s="32" customFormat="1" x14ac:dyDescent="0.55000000000000004">
      <c r="B2838" s="27"/>
      <c r="D2838" s="33"/>
      <c r="E2838" s="68"/>
      <c r="G2838" s="51"/>
      <c r="H2838" s="176"/>
      <c r="I2838" s="51"/>
      <c r="K2838" s="51"/>
      <c r="L2838" s="43"/>
    </row>
    <row r="2839" spans="2:12" s="32" customFormat="1" x14ac:dyDescent="0.55000000000000004">
      <c r="B2839" s="27"/>
      <c r="D2839" s="33"/>
      <c r="E2839" s="68"/>
      <c r="G2839" s="51"/>
      <c r="H2839" s="176"/>
      <c r="I2839" s="51"/>
      <c r="K2839" s="51"/>
      <c r="L2839" s="43"/>
    </row>
    <row r="2840" spans="2:12" s="32" customFormat="1" x14ac:dyDescent="0.55000000000000004">
      <c r="B2840" s="27"/>
      <c r="D2840" s="33"/>
      <c r="E2840" s="68"/>
      <c r="G2840" s="51"/>
      <c r="H2840" s="176"/>
      <c r="I2840" s="51"/>
      <c r="K2840" s="51"/>
      <c r="L2840" s="43"/>
    </row>
    <row r="2841" spans="2:12" s="32" customFormat="1" x14ac:dyDescent="0.55000000000000004">
      <c r="B2841" s="27"/>
      <c r="D2841" s="33"/>
      <c r="E2841" s="68"/>
      <c r="G2841" s="51"/>
      <c r="H2841" s="176"/>
      <c r="I2841" s="51"/>
      <c r="K2841" s="51"/>
      <c r="L2841" s="43"/>
    </row>
    <row r="2842" spans="2:12" s="32" customFormat="1" x14ac:dyDescent="0.55000000000000004">
      <c r="B2842" s="27"/>
      <c r="D2842" s="33"/>
      <c r="E2842" s="68"/>
      <c r="G2842" s="51"/>
      <c r="H2842" s="176"/>
      <c r="I2842" s="51"/>
      <c r="K2842" s="51"/>
      <c r="L2842" s="43"/>
    </row>
    <row r="2843" spans="2:12" s="32" customFormat="1" x14ac:dyDescent="0.55000000000000004">
      <c r="B2843" s="27"/>
      <c r="D2843" s="33"/>
      <c r="E2843" s="68"/>
      <c r="G2843" s="51"/>
      <c r="H2843" s="176"/>
      <c r="I2843" s="51"/>
      <c r="K2843" s="51"/>
      <c r="L2843" s="43"/>
    </row>
    <row r="2844" spans="2:12" s="32" customFormat="1" x14ac:dyDescent="0.55000000000000004">
      <c r="B2844" s="27"/>
      <c r="D2844" s="33"/>
      <c r="E2844" s="68"/>
      <c r="G2844" s="51"/>
      <c r="H2844" s="176"/>
      <c r="I2844" s="51"/>
      <c r="K2844" s="51"/>
      <c r="L2844" s="43"/>
    </row>
    <row r="2845" spans="2:12" s="32" customFormat="1" x14ac:dyDescent="0.55000000000000004">
      <c r="B2845" s="27"/>
      <c r="D2845" s="33"/>
      <c r="E2845" s="68"/>
      <c r="G2845" s="51"/>
      <c r="H2845" s="176"/>
      <c r="I2845" s="51"/>
      <c r="K2845" s="51"/>
      <c r="L2845" s="43"/>
    </row>
    <row r="2846" spans="2:12" s="32" customFormat="1" x14ac:dyDescent="0.55000000000000004">
      <c r="B2846" s="27"/>
      <c r="D2846" s="33"/>
      <c r="E2846" s="68"/>
      <c r="G2846" s="51"/>
      <c r="H2846" s="176"/>
      <c r="I2846" s="51"/>
      <c r="K2846" s="51"/>
      <c r="L2846" s="43"/>
    </row>
    <row r="2847" spans="2:12" s="32" customFormat="1" x14ac:dyDescent="0.55000000000000004">
      <c r="B2847" s="27"/>
      <c r="D2847" s="33"/>
      <c r="E2847" s="68"/>
      <c r="G2847" s="51"/>
      <c r="H2847" s="176"/>
      <c r="I2847" s="51"/>
      <c r="K2847" s="51"/>
      <c r="L2847" s="43"/>
    </row>
    <row r="2848" spans="2:12" s="32" customFormat="1" x14ac:dyDescent="0.55000000000000004">
      <c r="B2848" s="27"/>
      <c r="D2848" s="33"/>
      <c r="E2848" s="68"/>
      <c r="G2848" s="51"/>
      <c r="H2848" s="176"/>
      <c r="I2848" s="51"/>
      <c r="K2848" s="51"/>
      <c r="L2848" s="43"/>
    </row>
    <row r="2849" spans="2:12" s="32" customFormat="1" x14ac:dyDescent="0.55000000000000004">
      <c r="B2849" s="27"/>
      <c r="D2849" s="33"/>
      <c r="E2849" s="68"/>
      <c r="G2849" s="51"/>
      <c r="H2849" s="176"/>
      <c r="I2849" s="51"/>
      <c r="K2849" s="51"/>
      <c r="L2849" s="43"/>
    </row>
    <row r="2850" spans="2:12" s="32" customFormat="1" x14ac:dyDescent="0.55000000000000004">
      <c r="B2850" s="27"/>
      <c r="D2850" s="33"/>
      <c r="E2850" s="68"/>
      <c r="G2850" s="51"/>
      <c r="H2850" s="176"/>
      <c r="I2850" s="51"/>
      <c r="K2850" s="51"/>
      <c r="L2850" s="43"/>
    </row>
    <row r="2851" spans="2:12" s="32" customFormat="1" x14ac:dyDescent="0.55000000000000004">
      <c r="B2851" s="27"/>
      <c r="D2851" s="33"/>
      <c r="E2851" s="68"/>
      <c r="G2851" s="51"/>
      <c r="H2851" s="176"/>
      <c r="I2851" s="51"/>
      <c r="K2851" s="51"/>
      <c r="L2851" s="43"/>
    </row>
    <row r="2852" spans="2:12" s="32" customFormat="1" x14ac:dyDescent="0.55000000000000004">
      <c r="B2852" s="27"/>
      <c r="D2852" s="33"/>
      <c r="E2852" s="68"/>
      <c r="G2852" s="51"/>
      <c r="H2852" s="176"/>
      <c r="I2852" s="51"/>
      <c r="K2852" s="51"/>
      <c r="L2852" s="43"/>
    </row>
    <row r="2853" spans="2:12" s="32" customFormat="1" x14ac:dyDescent="0.55000000000000004">
      <c r="B2853" s="27"/>
      <c r="D2853" s="33"/>
      <c r="E2853" s="68"/>
      <c r="G2853" s="51"/>
      <c r="H2853" s="176"/>
      <c r="I2853" s="51"/>
      <c r="K2853" s="51"/>
      <c r="L2853" s="43"/>
    </row>
    <row r="2854" spans="2:12" s="32" customFormat="1" x14ac:dyDescent="0.55000000000000004">
      <c r="B2854" s="27"/>
      <c r="D2854" s="33"/>
      <c r="E2854" s="68"/>
      <c r="G2854" s="51"/>
      <c r="H2854" s="176"/>
      <c r="I2854" s="51"/>
      <c r="K2854" s="51"/>
      <c r="L2854" s="43"/>
    </row>
    <row r="2855" spans="2:12" s="32" customFormat="1" x14ac:dyDescent="0.55000000000000004">
      <c r="B2855" s="27"/>
      <c r="D2855" s="33"/>
      <c r="E2855" s="68"/>
      <c r="G2855" s="51"/>
      <c r="H2855" s="176"/>
      <c r="I2855" s="51"/>
      <c r="K2855" s="51"/>
      <c r="L2855" s="43"/>
    </row>
    <row r="2856" spans="2:12" s="32" customFormat="1" x14ac:dyDescent="0.55000000000000004">
      <c r="B2856" s="27"/>
      <c r="D2856" s="33"/>
      <c r="E2856" s="68"/>
      <c r="G2856" s="51"/>
      <c r="H2856" s="176"/>
      <c r="I2856" s="51"/>
      <c r="K2856" s="51"/>
      <c r="L2856" s="43"/>
    </row>
    <row r="2857" spans="2:12" s="32" customFormat="1" x14ac:dyDescent="0.55000000000000004">
      <c r="B2857" s="27"/>
      <c r="D2857" s="33"/>
      <c r="E2857" s="68"/>
      <c r="G2857" s="51"/>
      <c r="H2857" s="176"/>
      <c r="I2857" s="51"/>
      <c r="K2857" s="51"/>
      <c r="L2857" s="43"/>
    </row>
    <row r="2858" spans="2:12" s="32" customFormat="1" x14ac:dyDescent="0.55000000000000004">
      <c r="B2858" s="27"/>
      <c r="D2858" s="33"/>
      <c r="E2858" s="68"/>
      <c r="G2858" s="51"/>
      <c r="H2858" s="176"/>
      <c r="I2858" s="51"/>
      <c r="K2858" s="51"/>
      <c r="L2858" s="43"/>
    </row>
    <row r="2859" spans="2:12" s="32" customFormat="1" x14ac:dyDescent="0.55000000000000004">
      <c r="B2859" s="27"/>
      <c r="D2859" s="33"/>
      <c r="E2859" s="68"/>
      <c r="G2859" s="51"/>
      <c r="H2859" s="176"/>
      <c r="I2859" s="51"/>
      <c r="K2859" s="51"/>
      <c r="L2859" s="43"/>
    </row>
    <row r="2860" spans="2:12" s="32" customFormat="1" x14ac:dyDescent="0.55000000000000004">
      <c r="B2860" s="27"/>
      <c r="D2860" s="33"/>
      <c r="E2860" s="68"/>
      <c r="G2860" s="51"/>
      <c r="H2860" s="176"/>
      <c r="I2860" s="51"/>
      <c r="K2860" s="51"/>
      <c r="L2860" s="43"/>
    </row>
    <row r="2861" spans="2:12" s="32" customFormat="1" x14ac:dyDescent="0.55000000000000004">
      <c r="B2861" s="27"/>
      <c r="D2861" s="33"/>
      <c r="E2861" s="68"/>
      <c r="G2861" s="51"/>
      <c r="H2861" s="176"/>
      <c r="I2861" s="51"/>
      <c r="K2861" s="51"/>
      <c r="L2861" s="43"/>
    </row>
    <row r="2862" spans="2:12" s="32" customFormat="1" x14ac:dyDescent="0.55000000000000004">
      <c r="B2862" s="27"/>
      <c r="D2862" s="33"/>
      <c r="E2862" s="68"/>
      <c r="G2862" s="51"/>
      <c r="H2862" s="176"/>
      <c r="I2862" s="51"/>
      <c r="K2862" s="51"/>
      <c r="L2862" s="43"/>
    </row>
    <row r="2863" spans="2:12" s="32" customFormat="1" x14ac:dyDescent="0.55000000000000004">
      <c r="B2863" s="27"/>
      <c r="D2863" s="33"/>
      <c r="E2863" s="68"/>
      <c r="G2863" s="51"/>
      <c r="H2863" s="176"/>
      <c r="I2863" s="51"/>
      <c r="K2863" s="51"/>
      <c r="L2863" s="43"/>
    </row>
    <row r="2864" spans="2:12" s="32" customFormat="1" x14ac:dyDescent="0.55000000000000004">
      <c r="B2864" s="27"/>
      <c r="D2864" s="33"/>
      <c r="E2864" s="68"/>
      <c r="G2864" s="51"/>
      <c r="H2864" s="176"/>
      <c r="I2864" s="51"/>
      <c r="K2864" s="51"/>
      <c r="L2864" s="43"/>
    </row>
    <row r="2865" spans="2:12" s="32" customFormat="1" x14ac:dyDescent="0.55000000000000004">
      <c r="B2865" s="27"/>
      <c r="D2865" s="33"/>
      <c r="E2865" s="68"/>
      <c r="G2865" s="51"/>
      <c r="H2865" s="176"/>
      <c r="I2865" s="51"/>
      <c r="K2865" s="51"/>
      <c r="L2865" s="43"/>
    </row>
    <row r="2866" spans="2:12" s="32" customFormat="1" x14ac:dyDescent="0.55000000000000004">
      <c r="B2866" s="27"/>
      <c r="D2866" s="33"/>
      <c r="E2866" s="68"/>
      <c r="G2866" s="51"/>
      <c r="H2866" s="176"/>
      <c r="I2866" s="51"/>
      <c r="K2866" s="51"/>
      <c r="L2866" s="43"/>
    </row>
    <row r="2867" spans="2:12" s="32" customFormat="1" x14ac:dyDescent="0.55000000000000004">
      <c r="B2867" s="27"/>
      <c r="D2867" s="33"/>
      <c r="E2867" s="68"/>
      <c r="G2867" s="51"/>
      <c r="H2867" s="176"/>
      <c r="I2867" s="51"/>
      <c r="K2867" s="51"/>
      <c r="L2867" s="43"/>
    </row>
    <row r="2868" spans="2:12" s="32" customFormat="1" x14ac:dyDescent="0.55000000000000004">
      <c r="B2868" s="27"/>
      <c r="D2868" s="33"/>
      <c r="E2868" s="68"/>
      <c r="G2868" s="51"/>
      <c r="H2868" s="176"/>
      <c r="I2868" s="51"/>
      <c r="K2868" s="51"/>
      <c r="L2868" s="43"/>
    </row>
    <row r="2869" spans="2:12" s="32" customFormat="1" x14ac:dyDescent="0.55000000000000004">
      <c r="B2869" s="27"/>
      <c r="D2869" s="33"/>
      <c r="E2869" s="68"/>
      <c r="G2869" s="51"/>
      <c r="H2869" s="176"/>
      <c r="I2869" s="51"/>
      <c r="K2869" s="51"/>
      <c r="L2869" s="43"/>
    </row>
    <row r="2870" spans="2:12" s="32" customFormat="1" x14ac:dyDescent="0.55000000000000004">
      <c r="B2870" s="27"/>
      <c r="D2870" s="33"/>
      <c r="E2870" s="68"/>
      <c r="G2870" s="51"/>
      <c r="H2870" s="176"/>
      <c r="I2870" s="51"/>
      <c r="K2870" s="51"/>
      <c r="L2870" s="43"/>
    </row>
    <row r="2871" spans="2:12" s="32" customFormat="1" x14ac:dyDescent="0.55000000000000004">
      <c r="B2871" s="27"/>
      <c r="D2871" s="33"/>
      <c r="E2871" s="68"/>
      <c r="G2871" s="51"/>
      <c r="H2871" s="176"/>
      <c r="I2871" s="51"/>
      <c r="K2871" s="51"/>
      <c r="L2871" s="43"/>
    </row>
    <row r="2872" spans="2:12" s="32" customFormat="1" x14ac:dyDescent="0.55000000000000004">
      <c r="B2872" s="27"/>
      <c r="D2872" s="33"/>
      <c r="E2872" s="68"/>
      <c r="G2872" s="51"/>
      <c r="H2872" s="176"/>
      <c r="I2872" s="51"/>
      <c r="K2872" s="51"/>
      <c r="L2872" s="43"/>
    </row>
    <row r="2873" spans="2:12" s="32" customFormat="1" x14ac:dyDescent="0.55000000000000004">
      <c r="B2873" s="27"/>
      <c r="D2873" s="33"/>
      <c r="E2873" s="68"/>
      <c r="G2873" s="51"/>
      <c r="H2873" s="176"/>
      <c r="I2873" s="51"/>
      <c r="K2873" s="51"/>
      <c r="L2873" s="43"/>
    </row>
    <row r="2874" spans="2:12" s="32" customFormat="1" x14ac:dyDescent="0.55000000000000004">
      <c r="B2874" s="27"/>
      <c r="D2874" s="33"/>
      <c r="E2874" s="68"/>
      <c r="G2874" s="51"/>
      <c r="H2874" s="176"/>
      <c r="I2874" s="51"/>
      <c r="K2874" s="51"/>
      <c r="L2874" s="43"/>
    </row>
    <row r="2875" spans="2:12" s="32" customFormat="1" x14ac:dyDescent="0.55000000000000004">
      <c r="B2875" s="27"/>
      <c r="D2875" s="33"/>
      <c r="E2875" s="68"/>
      <c r="G2875" s="51"/>
      <c r="H2875" s="176"/>
      <c r="I2875" s="51"/>
      <c r="K2875" s="51"/>
      <c r="L2875" s="43"/>
    </row>
    <row r="2876" spans="2:12" s="32" customFormat="1" x14ac:dyDescent="0.55000000000000004">
      <c r="B2876" s="27"/>
      <c r="D2876" s="33"/>
      <c r="E2876" s="68"/>
      <c r="G2876" s="51"/>
      <c r="H2876" s="176"/>
      <c r="I2876" s="51"/>
      <c r="K2876" s="51"/>
      <c r="L2876" s="43"/>
    </row>
    <row r="2877" spans="2:12" s="32" customFormat="1" x14ac:dyDescent="0.55000000000000004">
      <c r="B2877" s="27"/>
      <c r="D2877" s="33"/>
      <c r="E2877" s="68"/>
      <c r="G2877" s="51"/>
      <c r="H2877" s="176"/>
      <c r="I2877" s="51"/>
      <c r="K2877" s="51"/>
      <c r="L2877" s="43"/>
    </row>
    <row r="2878" spans="2:12" s="32" customFormat="1" x14ac:dyDescent="0.55000000000000004">
      <c r="B2878" s="27"/>
      <c r="D2878" s="33"/>
      <c r="E2878" s="68"/>
      <c r="G2878" s="51"/>
      <c r="H2878" s="176"/>
      <c r="I2878" s="51"/>
      <c r="K2878" s="51"/>
      <c r="L2878" s="43"/>
    </row>
    <row r="2879" spans="2:12" s="32" customFormat="1" x14ac:dyDescent="0.55000000000000004">
      <c r="B2879" s="27"/>
      <c r="D2879" s="33"/>
      <c r="E2879" s="68"/>
      <c r="G2879" s="51"/>
      <c r="H2879" s="176"/>
      <c r="I2879" s="51"/>
      <c r="K2879" s="51"/>
      <c r="L2879" s="43"/>
    </row>
    <row r="2880" spans="2:12" s="32" customFormat="1" x14ac:dyDescent="0.55000000000000004">
      <c r="B2880" s="27"/>
      <c r="D2880" s="33"/>
      <c r="E2880" s="68"/>
      <c r="G2880" s="51"/>
      <c r="H2880" s="176"/>
      <c r="I2880" s="51"/>
      <c r="K2880" s="51"/>
      <c r="L2880" s="43"/>
    </row>
    <row r="2881" spans="2:12" s="32" customFormat="1" x14ac:dyDescent="0.55000000000000004">
      <c r="B2881" s="27"/>
      <c r="D2881" s="33"/>
      <c r="E2881" s="68"/>
      <c r="G2881" s="51"/>
      <c r="H2881" s="176"/>
      <c r="I2881" s="51"/>
      <c r="K2881" s="51"/>
      <c r="L2881" s="43"/>
    </row>
    <row r="2882" spans="2:12" s="32" customFormat="1" x14ac:dyDescent="0.55000000000000004">
      <c r="B2882" s="27"/>
      <c r="D2882" s="33"/>
      <c r="E2882" s="68"/>
      <c r="G2882" s="51"/>
      <c r="H2882" s="176"/>
      <c r="I2882" s="51"/>
      <c r="K2882" s="51"/>
      <c r="L2882" s="43"/>
    </row>
    <row r="2883" spans="2:12" s="32" customFormat="1" x14ac:dyDescent="0.55000000000000004">
      <c r="B2883" s="27"/>
      <c r="D2883" s="33"/>
      <c r="E2883" s="68"/>
      <c r="G2883" s="51"/>
      <c r="H2883" s="176"/>
      <c r="I2883" s="51"/>
      <c r="K2883" s="51"/>
      <c r="L2883" s="43"/>
    </row>
    <row r="2884" spans="2:12" s="32" customFormat="1" x14ac:dyDescent="0.55000000000000004">
      <c r="B2884" s="27"/>
      <c r="D2884" s="33"/>
      <c r="E2884" s="68"/>
      <c r="G2884" s="51"/>
      <c r="H2884" s="176"/>
      <c r="I2884" s="51"/>
      <c r="K2884" s="51"/>
      <c r="L2884" s="43"/>
    </row>
    <row r="2885" spans="2:12" s="32" customFormat="1" x14ac:dyDescent="0.55000000000000004">
      <c r="B2885" s="27"/>
      <c r="D2885" s="33"/>
      <c r="E2885" s="68"/>
      <c r="G2885" s="51"/>
      <c r="H2885" s="176"/>
      <c r="I2885" s="51"/>
      <c r="K2885" s="51"/>
      <c r="L2885" s="43"/>
    </row>
    <row r="2886" spans="2:12" s="32" customFormat="1" x14ac:dyDescent="0.55000000000000004">
      <c r="B2886" s="27"/>
      <c r="D2886" s="33"/>
      <c r="E2886" s="68"/>
      <c r="G2886" s="51"/>
      <c r="H2886" s="176"/>
      <c r="I2886" s="51"/>
      <c r="K2886" s="51"/>
      <c r="L2886" s="43"/>
    </row>
    <row r="2887" spans="2:12" s="32" customFormat="1" x14ac:dyDescent="0.55000000000000004">
      <c r="B2887" s="27"/>
      <c r="D2887" s="33"/>
      <c r="E2887" s="68"/>
      <c r="G2887" s="51"/>
      <c r="H2887" s="176"/>
      <c r="I2887" s="51"/>
      <c r="K2887" s="51"/>
      <c r="L2887" s="43"/>
    </row>
    <row r="2888" spans="2:12" s="32" customFormat="1" x14ac:dyDescent="0.55000000000000004">
      <c r="B2888" s="27"/>
      <c r="D2888" s="33"/>
      <c r="E2888" s="68"/>
      <c r="G2888" s="51"/>
      <c r="H2888" s="176"/>
      <c r="I2888" s="51"/>
      <c r="K2888" s="51"/>
      <c r="L2888" s="43"/>
    </row>
    <row r="2889" spans="2:12" s="32" customFormat="1" x14ac:dyDescent="0.55000000000000004">
      <c r="B2889" s="27"/>
      <c r="D2889" s="33"/>
      <c r="E2889" s="68"/>
      <c r="G2889" s="51"/>
      <c r="H2889" s="176"/>
      <c r="I2889" s="51"/>
      <c r="K2889" s="51"/>
      <c r="L2889" s="43"/>
    </row>
    <row r="2890" spans="2:12" s="32" customFormat="1" x14ac:dyDescent="0.55000000000000004">
      <c r="B2890" s="27"/>
      <c r="D2890" s="33"/>
      <c r="E2890" s="68"/>
      <c r="G2890" s="51"/>
      <c r="H2890" s="176"/>
      <c r="I2890" s="51"/>
      <c r="K2890" s="51"/>
      <c r="L2890" s="43"/>
    </row>
    <row r="2891" spans="2:12" s="32" customFormat="1" x14ac:dyDescent="0.55000000000000004">
      <c r="B2891" s="27"/>
      <c r="D2891" s="33"/>
      <c r="E2891" s="68"/>
      <c r="G2891" s="51"/>
      <c r="H2891" s="176"/>
      <c r="I2891" s="51"/>
      <c r="K2891" s="51"/>
      <c r="L2891" s="43"/>
    </row>
    <row r="2892" spans="2:12" s="32" customFormat="1" x14ac:dyDescent="0.55000000000000004">
      <c r="B2892" s="27"/>
      <c r="D2892" s="33"/>
      <c r="E2892" s="68"/>
      <c r="G2892" s="51"/>
      <c r="H2892" s="176"/>
      <c r="I2892" s="51"/>
      <c r="K2892" s="51"/>
      <c r="L2892" s="43"/>
    </row>
    <row r="2893" spans="2:12" s="32" customFormat="1" x14ac:dyDescent="0.55000000000000004">
      <c r="B2893" s="27"/>
      <c r="D2893" s="33"/>
      <c r="E2893" s="68"/>
      <c r="G2893" s="51"/>
      <c r="H2893" s="176"/>
      <c r="I2893" s="51"/>
      <c r="K2893" s="51"/>
      <c r="L2893" s="43"/>
    </row>
    <row r="2894" spans="2:12" s="32" customFormat="1" x14ac:dyDescent="0.55000000000000004">
      <c r="B2894" s="27"/>
      <c r="D2894" s="33"/>
      <c r="E2894" s="68"/>
      <c r="G2894" s="51"/>
      <c r="H2894" s="176"/>
      <c r="I2894" s="51"/>
      <c r="K2894" s="51"/>
      <c r="L2894" s="43"/>
    </row>
    <row r="2895" spans="2:12" s="32" customFormat="1" x14ac:dyDescent="0.55000000000000004">
      <c r="B2895" s="27"/>
      <c r="D2895" s="33"/>
      <c r="E2895" s="68"/>
      <c r="G2895" s="51"/>
      <c r="H2895" s="176"/>
      <c r="I2895" s="51"/>
      <c r="K2895" s="51"/>
      <c r="L2895" s="43"/>
    </row>
    <row r="2896" spans="2:12" s="32" customFormat="1" x14ac:dyDescent="0.55000000000000004">
      <c r="B2896" s="27"/>
      <c r="D2896" s="33"/>
      <c r="E2896" s="68"/>
      <c r="G2896" s="51"/>
      <c r="H2896" s="176"/>
      <c r="I2896" s="51"/>
      <c r="K2896" s="51"/>
      <c r="L2896" s="43"/>
    </row>
    <row r="2897" spans="2:12" s="32" customFormat="1" x14ac:dyDescent="0.55000000000000004">
      <c r="B2897" s="27"/>
      <c r="D2897" s="33"/>
      <c r="E2897" s="68"/>
      <c r="G2897" s="51"/>
      <c r="H2897" s="176"/>
      <c r="I2897" s="51"/>
      <c r="K2897" s="51"/>
      <c r="L2897" s="43"/>
    </row>
    <row r="2898" spans="2:12" s="32" customFormat="1" x14ac:dyDescent="0.55000000000000004">
      <c r="B2898" s="27"/>
      <c r="D2898" s="33"/>
      <c r="E2898" s="68"/>
      <c r="G2898" s="51"/>
      <c r="H2898" s="176"/>
      <c r="I2898" s="51"/>
      <c r="K2898" s="51"/>
      <c r="L2898" s="43"/>
    </row>
    <row r="2899" spans="2:12" s="32" customFormat="1" x14ac:dyDescent="0.55000000000000004">
      <c r="B2899" s="27"/>
      <c r="D2899" s="33"/>
      <c r="E2899" s="68"/>
      <c r="G2899" s="51"/>
      <c r="H2899" s="176"/>
      <c r="I2899" s="51"/>
      <c r="K2899" s="51"/>
      <c r="L2899" s="43"/>
    </row>
    <row r="2900" spans="2:12" s="32" customFormat="1" x14ac:dyDescent="0.55000000000000004">
      <c r="B2900" s="27"/>
      <c r="D2900" s="33"/>
      <c r="E2900" s="68"/>
      <c r="G2900" s="51"/>
      <c r="H2900" s="176"/>
      <c r="I2900" s="51"/>
      <c r="K2900" s="51"/>
      <c r="L2900" s="43"/>
    </row>
    <row r="2901" spans="2:12" s="32" customFormat="1" x14ac:dyDescent="0.55000000000000004">
      <c r="B2901" s="27"/>
      <c r="D2901" s="33"/>
      <c r="E2901" s="68"/>
      <c r="G2901" s="51"/>
      <c r="H2901" s="176"/>
      <c r="I2901" s="51"/>
      <c r="K2901" s="51"/>
      <c r="L2901" s="43"/>
    </row>
    <row r="2902" spans="2:12" s="32" customFormat="1" x14ac:dyDescent="0.55000000000000004">
      <c r="B2902" s="27"/>
      <c r="D2902" s="33"/>
      <c r="E2902" s="68"/>
      <c r="G2902" s="51"/>
      <c r="H2902" s="176"/>
      <c r="I2902" s="51"/>
      <c r="K2902" s="51"/>
      <c r="L2902" s="43"/>
    </row>
    <row r="2903" spans="2:12" s="32" customFormat="1" x14ac:dyDescent="0.55000000000000004">
      <c r="B2903" s="27"/>
      <c r="D2903" s="33"/>
      <c r="E2903" s="68"/>
      <c r="G2903" s="51"/>
      <c r="H2903" s="176"/>
      <c r="I2903" s="51"/>
      <c r="K2903" s="51"/>
      <c r="L2903" s="43"/>
    </row>
    <row r="2904" spans="2:12" s="32" customFormat="1" x14ac:dyDescent="0.55000000000000004">
      <c r="B2904" s="27"/>
      <c r="D2904" s="33"/>
      <c r="E2904" s="68"/>
      <c r="G2904" s="51"/>
      <c r="H2904" s="176"/>
      <c r="I2904" s="51"/>
      <c r="K2904" s="51"/>
      <c r="L2904" s="43"/>
    </row>
    <row r="2905" spans="2:12" s="32" customFormat="1" x14ac:dyDescent="0.55000000000000004">
      <c r="B2905" s="27"/>
      <c r="D2905" s="33"/>
      <c r="E2905" s="68"/>
      <c r="G2905" s="51"/>
      <c r="H2905" s="176"/>
      <c r="I2905" s="51"/>
      <c r="K2905" s="51"/>
      <c r="L2905" s="43"/>
    </row>
    <row r="2906" spans="2:12" s="32" customFormat="1" x14ac:dyDescent="0.55000000000000004">
      <c r="B2906" s="27"/>
      <c r="D2906" s="33"/>
      <c r="E2906" s="68"/>
      <c r="G2906" s="51"/>
      <c r="H2906" s="176"/>
      <c r="I2906" s="51"/>
      <c r="K2906" s="51"/>
      <c r="L2906" s="43"/>
    </row>
    <row r="2907" spans="2:12" s="32" customFormat="1" x14ac:dyDescent="0.55000000000000004">
      <c r="B2907" s="27"/>
      <c r="D2907" s="33"/>
      <c r="E2907" s="68"/>
      <c r="G2907" s="51"/>
      <c r="H2907" s="176"/>
      <c r="I2907" s="51"/>
      <c r="K2907" s="51"/>
      <c r="L2907" s="43"/>
    </row>
    <row r="2908" spans="2:12" s="32" customFormat="1" x14ac:dyDescent="0.55000000000000004">
      <c r="B2908" s="27"/>
      <c r="D2908" s="33"/>
      <c r="E2908" s="68"/>
      <c r="G2908" s="51"/>
      <c r="H2908" s="176"/>
      <c r="I2908" s="51"/>
      <c r="K2908" s="51"/>
      <c r="L2908" s="43"/>
    </row>
    <row r="2909" spans="2:12" s="32" customFormat="1" x14ac:dyDescent="0.55000000000000004">
      <c r="B2909" s="27"/>
      <c r="D2909" s="33"/>
      <c r="E2909" s="68"/>
      <c r="G2909" s="51"/>
      <c r="H2909" s="176"/>
      <c r="I2909" s="51"/>
      <c r="K2909" s="51"/>
      <c r="L2909" s="43"/>
    </row>
    <row r="2910" spans="2:12" s="32" customFormat="1" x14ac:dyDescent="0.55000000000000004">
      <c r="B2910" s="27"/>
      <c r="D2910" s="33"/>
      <c r="E2910" s="68"/>
      <c r="G2910" s="51"/>
      <c r="H2910" s="176"/>
      <c r="I2910" s="51"/>
      <c r="K2910" s="51"/>
      <c r="L2910" s="43"/>
    </row>
    <row r="2911" spans="2:12" s="32" customFormat="1" x14ac:dyDescent="0.55000000000000004">
      <c r="B2911" s="27"/>
      <c r="D2911" s="33"/>
      <c r="E2911" s="68"/>
      <c r="G2911" s="51"/>
      <c r="H2911" s="176"/>
      <c r="I2911" s="51"/>
      <c r="K2911" s="51"/>
      <c r="L2911" s="43"/>
    </row>
    <row r="2912" spans="2:12" s="32" customFormat="1" x14ac:dyDescent="0.55000000000000004">
      <c r="B2912" s="27"/>
      <c r="D2912" s="33"/>
      <c r="E2912" s="68"/>
      <c r="G2912" s="51"/>
      <c r="H2912" s="176"/>
      <c r="I2912" s="51"/>
      <c r="K2912" s="51"/>
      <c r="L2912" s="43"/>
    </row>
    <row r="2913" spans="2:12" s="32" customFormat="1" x14ac:dyDescent="0.55000000000000004">
      <c r="B2913" s="27"/>
      <c r="D2913" s="33"/>
      <c r="E2913" s="68"/>
      <c r="G2913" s="51"/>
      <c r="H2913" s="176"/>
      <c r="I2913" s="51"/>
      <c r="K2913" s="51"/>
      <c r="L2913" s="43"/>
    </row>
    <row r="2914" spans="2:12" s="32" customFormat="1" x14ac:dyDescent="0.55000000000000004">
      <c r="B2914" s="27"/>
      <c r="D2914" s="33"/>
      <c r="E2914" s="68"/>
      <c r="G2914" s="51"/>
      <c r="H2914" s="176"/>
      <c r="I2914" s="51"/>
      <c r="K2914" s="51"/>
      <c r="L2914" s="43"/>
    </row>
    <row r="2915" spans="2:12" s="32" customFormat="1" x14ac:dyDescent="0.55000000000000004">
      <c r="B2915" s="27"/>
      <c r="D2915" s="33"/>
      <c r="E2915" s="68"/>
      <c r="G2915" s="51"/>
      <c r="H2915" s="176"/>
      <c r="I2915" s="51"/>
      <c r="K2915" s="51"/>
      <c r="L2915" s="43"/>
    </row>
    <row r="2916" spans="2:12" s="32" customFormat="1" x14ac:dyDescent="0.55000000000000004">
      <c r="B2916" s="27"/>
      <c r="D2916" s="33"/>
      <c r="E2916" s="68"/>
      <c r="G2916" s="51"/>
      <c r="H2916" s="176"/>
      <c r="I2916" s="51"/>
      <c r="K2916" s="51"/>
      <c r="L2916" s="43"/>
    </row>
    <row r="2917" spans="2:12" s="32" customFormat="1" x14ac:dyDescent="0.55000000000000004">
      <c r="B2917" s="27"/>
      <c r="D2917" s="33"/>
      <c r="E2917" s="68"/>
      <c r="G2917" s="51"/>
      <c r="H2917" s="176"/>
      <c r="I2917" s="51"/>
      <c r="K2917" s="51"/>
      <c r="L2917" s="43"/>
    </row>
    <row r="2918" spans="2:12" s="32" customFormat="1" x14ac:dyDescent="0.55000000000000004">
      <c r="B2918" s="27"/>
      <c r="D2918" s="33"/>
      <c r="E2918" s="68"/>
      <c r="G2918" s="51"/>
      <c r="H2918" s="176"/>
      <c r="I2918" s="51"/>
      <c r="K2918" s="51"/>
      <c r="L2918" s="43"/>
    </row>
    <row r="2919" spans="2:12" s="32" customFormat="1" x14ac:dyDescent="0.55000000000000004">
      <c r="B2919" s="27"/>
      <c r="D2919" s="33"/>
      <c r="E2919" s="68"/>
      <c r="G2919" s="51"/>
      <c r="H2919" s="176"/>
      <c r="I2919" s="51"/>
      <c r="K2919" s="51"/>
      <c r="L2919" s="43"/>
    </row>
    <row r="2920" spans="2:12" s="32" customFormat="1" x14ac:dyDescent="0.55000000000000004">
      <c r="B2920" s="27"/>
      <c r="D2920" s="33"/>
      <c r="E2920" s="68"/>
      <c r="G2920" s="51"/>
      <c r="H2920" s="176"/>
      <c r="I2920" s="51"/>
      <c r="K2920" s="51"/>
      <c r="L2920" s="43"/>
    </row>
    <row r="2921" spans="2:12" s="32" customFormat="1" x14ac:dyDescent="0.55000000000000004">
      <c r="B2921" s="27"/>
      <c r="D2921" s="33"/>
      <c r="E2921" s="68"/>
      <c r="G2921" s="51"/>
      <c r="H2921" s="176"/>
      <c r="I2921" s="51"/>
      <c r="K2921" s="51"/>
      <c r="L2921" s="43"/>
    </row>
    <row r="2922" spans="2:12" s="32" customFormat="1" x14ac:dyDescent="0.55000000000000004">
      <c r="B2922" s="27"/>
      <c r="D2922" s="33"/>
      <c r="E2922" s="68"/>
      <c r="G2922" s="51"/>
      <c r="H2922" s="176"/>
      <c r="I2922" s="51"/>
      <c r="K2922" s="51"/>
      <c r="L2922" s="43"/>
    </row>
    <row r="2923" spans="2:12" s="32" customFormat="1" x14ac:dyDescent="0.55000000000000004">
      <c r="B2923" s="27"/>
      <c r="D2923" s="33"/>
      <c r="E2923" s="68"/>
      <c r="G2923" s="51"/>
      <c r="H2923" s="176"/>
      <c r="I2923" s="51"/>
      <c r="K2923" s="51"/>
      <c r="L2923" s="43"/>
    </row>
    <row r="2924" spans="2:12" s="32" customFormat="1" x14ac:dyDescent="0.55000000000000004">
      <c r="B2924" s="27"/>
      <c r="D2924" s="33"/>
      <c r="E2924" s="68"/>
      <c r="G2924" s="51"/>
      <c r="H2924" s="176"/>
      <c r="I2924" s="51"/>
      <c r="K2924" s="51"/>
      <c r="L2924" s="43"/>
    </row>
    <row r="2925" spans="2:12" s="32" customFormat="1" x14ac:dyDescent="0.55000000000000004">
      <c r="B2925" s="27"/>
      <c r="D2925" s="33"/>
      <c r="E2925" s="68"/>
      <c r="G2925" s="51"/>
      <c r="H2925" s="176"/>
      <c r="I2925" s="51"/>
      <c r="K2925" s="51"/>
      <c r="L2925" s="43"/>
    </row>
    <row r="2926" spans="2:12" s="32" customFormat="1" x14ac:dyDescent="0.55000000000000004">
      <c r="B2926" s="27"/>
      <c r="D2926" s="33"/>
      <c r="E2926" s="68"/>
      <c r="G2926" s="51"/>
      <c r="H2926" s="176"/>
      <c r="I2926" s="51"/>
      <c r="K2926" s="51"/>
      <c r="L2926" s="43"/>
    </row>
    <row r="2927" spans="2:12" s="32" customFormat="1" x14ac:dyDescent="0.55000000000000004">
      <c r="B2927" s="27"/>
      <c r="D2927" s="33"/>
      <c r="E2927" s="68"/>
      <c r="G2927" s="51"/>
      <c r="H2927" s="176"/>
      <c r="I2927" s="51"/>
      <c r="K2927" s="51"/>
      <c r="L2927" s="43"/>
    </row>
    <row r="2928" spans="2:12" s="32" customFormat="1" x14ac:dyDescent="0.55000000000000004">
      <c r="B2928" s="27"/>
      <c r="D2928" s="33"/>
      <c r="E2928" s="68"/>
      <c r="G2928" s="51"/>
      <c r="H2928" s="176"/>
      <c r="I2928" s="51"/>
      <c r="K2928" s="51"/>
      <c r="L2928" s="43"/>
    </row>
    <row r="2929" spans="2:12" s="32" customFormat="1" x14ac:dyDescent="0.55000000000000004">
      <c r="B2929" s="27"/>
      <c r="D2929" s="33"/>
      <c r="E2929" s="68"/>
      <c r="G2929" s="51"/>
      <c r="H2929" s="176"/>
      <c r="I2929" s="51"/>
      <c r="K2929" s="51"/>
      <c r="L2929" s="43"/>
    </row>
    <row r="2930" spans="2:12" s="32" customFormat="1" x14ac:dyDescent="0.55000000000000004">
      <c r="B2930" s="27"/>
      <c r="D2930" s="33"/>
      <c r="E2930" s="68"/>
      <c r="G2930" s="51"/>
      <c r="H2930" s="176"/>
      <c r="I2930" s="51"/>
      <c r="K2930" s="51"/>
      <c r="L2930" s="43"/>
    </row>
    <row r="2931" spans="2:12" s="32" customFormat="1" x14ac:dyDescent="0.55000000000000004">
      <c r="B2931" s="27"/>
      <c r="D2931" s="33"/>
      <c r="E2931" s="68"/>
      <c r="G2931" s="51"/>
      <c r="H2931" s="176"/>
      <c r="I2931" s="51"/>
      <c r="K2931" s="51"/>
      <c r="L2931" s="43"/>
    </row>
    <row r="2932" spans="2:12" s="32" customFormat="1" x14ac:dyDescent="0.55000000000000004">
      <c r="B2932" s="27"/>
      <c r="D2932" s="33"/>
      <c r="E2932" s="68"/>
      <c r="G2932" s="51"/>
      <c r="H2932" s="176"/>
      <c r="I2932" s="51"/>
      <c r="K2932" s="51"/>
      <c r="L2932" s="43"/>
    </row>
    <row r="2933" spans="2:12" s="32" customFormat="1" x14ac:dyDescent="0.55000000000000004">
      <c r="B2933" s="27"/>
      <c r="D2933" s="33"/>
      <c r="E2933" s="68"/>
      <c r="G2933" s="51"/>
      <c r="H2933" s="176"/>
      <c r="I2933" s="51"/>
      <c r="K2933" s="51"/>
      <c r="L2933" s="43"/>
    </row>
    <row r="2934" spans="2:12" s="32" customFormat="1" x14ac:dyDescent="0.55000000000000004">
      <c r="B2934" s="27"/>
      <c r="D2934" s="33"/>
      <c r="E2934" s="68"/>
      <c r="G2934" s="51"/>
      <c r="H2934" s="176"/>
      <c r="I2934" s="51"/>
      <c r="K2934" s="51"/>
      <c r="L2934" s="43"/>
    </row>
    <row r="2935" spans="2:12" s="32" customFormat="1" x14ac:dyDescent="0.55000000000000004">
      <c r="B2935" s="27"/>
      <c r="D2935" s="33"/>
      <c r="E2935" s="68"/>
      <c r="G2935" s="51"/>
      <c r="H2935" s="176"/>
      <c r="I2935" s="51"/>
      <c r="K2935" s="51"/>
      <c r="L2935" s="43"/>
    </row>
    <row r="2936" spans="2:12" s="32" customFormat="1" x14ac:dyDescent="0.55000000000000004">
      <c r="B2936" s="27"/>
      <c r="D2936" s="33"/>
      <c r="E2936" s="68"/>
      <c r="G2936" s="51"/>
      <c r="H2936" s="176"/>
      <c r="I2936" s="51"/>
      <c r="K2936" s="51"/>
      <c r="L2936" s="43"/>
    </row>
    <row r="2937" spans="2:12" s="32" customFormat="1" x14ac:dyDescent="0.55000000000000004">
      <c r="B2937" s="27"/>
      <c r="D2937" s="33"/>
      <c r="E2937" s="68"/>
      <c r="G2937" s="51"/>
      <c r="H2937" s="176"/>
      <c r="I2937" s="51"/>
      <c r="K2937" s="51"/>
      <c r="L2937" s="43"/>
    </row>
    <row r="2938" spans="2:12" s="32" customFormat="1" x14ac:dyDescent="0.55000000000000004">
      <c r="B2938" s="27"/>
      <c r="D2938" s="33"/>
      <c r="E2938" s="68"/>
      <c r="G2938" s="51"/>
      <c r="H2938" s="176"/>
      <c r="I2938" s="51"/>
      <c r="K2938" s="51"/>
      <c r="L2938" s="43"/>
    </row>
    <row r="2939" spans="2:12" s="32" customFormat="1" x14ac:dyDescent="0.55000000000000004">
      <c r="B2939" s="27"/>
      <c r="D2939" s="33"/>
      <c r="E2939" s="68"/>
      <c r="G2939" s="51"/>
      <c r="H2939" s="176"/>
      <c r="I2939" s="51"/>
      <c r="K2939" s="51"/>
      <c r="L2939" s="43"/>
    </row>
    <row r="2940" spans="2:12" s="32" customFormat="1" x14ac:dyDescent="0.55000000000000004">
      <c r="B2940" s="27"/>
      <c r="D2940" s="33"/>
      <c r="E2940" s="68"/>
      <c r="G2940" s="51"/>
      <c r="H2940" s="176"/>
      <c r="I2940" s="51"/>
      <c r="K2940" s="51"/>
      <c r="L2940" s="43"/>
    </row>
    <row r="2941" spans="2:12" s="32" customFormat="1" x14ac:dyDescent="0.55000000000000004">
      <c r="B2941" s="27"/>
      <c r="D2941" s="33"/>
      <c r="E2941" s="68"/>
      <c r="G2941" s="51"/>
      <c r="H2941" s="176"/>
      <c r="I2941" s="51"/>
      <c r="K2941" s="51"/>
      <c r="L2941" s="43"/>
    </row>
    <row r="2942" spans="2:12" s="32" customFormat="1" x14ac:dyDescent="0.55000000000000004">
      <c r="B2942" s="27"/>
      <c r="D2942" s="33"/>
      <c r="E2942" s="68"/>
      <c r="G2942" s="51"/>
      <c r="H2942" s="176"/>
      <c r="I2942" s="51"/>
      <c r="K2942" s="51"/>
      <c r="L2942" s="43"/>
    </row>
    <row r="2943" spans="2:12" s="32" customFormat="1" x14ac:dyDescent="0.55000000000000004">
      <c r="B2943" s="27"/>
      <c r="D2943" s="33"/>
      <c r="E2943" s="68"/>
      <c r="G2943" s="51"/>
      <c r="H2943" s="176"/>
      <c r="I2943" s="51"/>
      <c r="K2943" s="51"/>
      <c r="L2943" s="43"/>
    </row>
    <row r="2944" spans="2:12" s="32" customFormat="1" x14ac:dyDescent="0.55000000000000004">
      <c r="B2944" s="27"/>
      <c r="D2944" s="33"/>
      <c r="E2944" s="68"/>
      <c r="G2944" s="51"/>
      <c r="H2944" s="176"/>
      <c r="I2944" s="51"/>
      <c r="K2944" s="51"/>
      <c r="L2944" s="43"/>
    </row>
    <row r="2945" spans="2:12" s="32" customFormat="1" x14ac:dyDescent="0.55000000000000004">
      <c r="B2945" s="27"/>
      <c r="D2945" s="33"/>
      <c r="E2945" s="68"/>
      <c r="G2945" s="51"/>
      <c r="H2945" s="176"/>
      <c r="I2945" s="51"/>
      <c r="K2945" s="51"/>
      <c r="L2945" s="43"/>
    </row>
    <row r="2946" spans="2:12" s="32" customFormat="1" x14ac:dyDescent="0.55000000000000004">
      <c r="B2946" s="27"/>
      <c r="D2946" s="33"/>
      <c r="E2946" s="68"/>
      <c r="G2946" s="51"/>
      <c r="H2946" s="176"/>
      <c r="I2946" s="51"/>
      <c r="K2946" s="51"/>
      <c r="L2946" s="43"/>
    </row>
    <row r="2947" spans="2:12" s="32" customFormat="1" x14ac:dyDescent="0.55000000000000004">
      <c r="B2947" s="27"/>
      <c r="D2947" s="33"/>
      <c r="E2947" s="68"/>
      <c r="G2947" s="51"/>
      <c r="H2947" s="176"/>
      <c r="I2947" s="51"/>
      <c r="K2947" s="51"/>
      <c r="L2947" s="43"/>
    </row>
    <row r="2948" spans="2:12" s="32" customFormat="1" x14ac:dyDescent="0.55000000000000004">
      <c r="B2948" s="27"/>
      <c r="D2948" s="33"/>
      <c r="E2948" s="68"/>
      <c r="G2948" s="51"/>
      <c r="H2948" s="176"/>
      <c r="I2948" s="51"/>
      <c r="K2948" s="51"/>
      <c r="L2948" s="43"/>
    </row>
    <row r="2949" spans="2:12" s="32" customFormat="1" x14ac:dyDescent="0.55000000000000004">
      <c r="B2949" s="27"/>
      <c r="D2949" s="33"/>
      <c r="E2949" s="68"/>
      <c r="G2949" s="51"/>
      <c r="H2949" s="176"/>
      <c r="I2949" s="51"/>
      <c r="K2949" s="51"/>
      <c r="L2949" s="43"/>
    </row>
    <row r="2950" spans="2:12" s="32" customFormat="1" x14ac:dyDescent="0.55000000000000004">
      <c r="B2950" s="27"/>
      <c r="D2950" s="33"/>
      <c r="E2950" s="68"/>
      <c r="G2950" s="51"/>
      <c r="H2950" s="176"/>
      <c r="I2950" s="51"/>
      <c r="K2950" s="51"/>
      <c r="L2950" s="43"/>
    </row>
    <row r="2951" spans="2:12" s="32" customFormat="1" x14ac:dyDescent="0.55000000000000004">
      <c r="B2951" s="27"/>
      <c r="D2951" s="33"/>
      <c r="E2951" s="68"/>
      <c r="G2951" s="51"/>
      <c r="H2951" s="176"/>
      <c r="I2951" s="51"/>
      <c r="K2951" s="51"/>
      <c r="L2951" s="43"/>
    </row>
    <row r="2952" spans="2:12" s="32" customFormat="1" x14ac:dyDescent="0.55000000000000004">
      <c r="B2952" s="27"/>
      <c r="D2952" s="33"/>
      <c r="E2952" s="68"/>
      <c r="G2952" s="51"/>
      <c r="H2952" s="176"/>
      <c r="I2952" s="51"/>
      <c r="K2952" s="51"/>
      <c r="L2952" s="43"/>
    </row>
    <row r="2953" spans="2:12" s="32" customFormat="1" x14ac:dyDescent="0.55000000000000004">
      <c r="B2953" s="27"/>
      <c r="D2953" s="33"/>
      <c r="E2953" s="68"/>
      <c r="G2953" s="51"/>
      <c r="H2953" s="176"/>
      <c r="I2953" s="51"/>
      <c r="K2953" s="51"/>
      <c r="L2953" s="43"/>
    </row>
    <row r="2954" spans="2:12" s="32" customFormat="1" x14ac:dyDescent="0.55000000000000004">
      <c r="B2954" s="27"/>
      <c r="D2954" s="33"/>
      <c r="E2954" s="68"/>
      <c r="G2954" s="51"/>
      <c r="H2954" s="176"/>
      <c r="I2954" s="51"/>
      <c r="K2954" s="51"/>
      <c r="L2954" s="43"/>
    </row>
    <row r="2955" spans="2:12" s="32" customFormat="1" x14ac:dyDescent="0.55000000000000004">
      <c r="B2955" s="27"/>
      <c r="D2955" s="33"/>
      <c r="E2955" s="68"/>
      <c r="G2955" s="51"/>
      <c r="H2955" s="176"/>
      <c r="I2955" s="51"/>
      <c r="K2955" s="51"/>
      <c r="L2955" s="43"/>
    </row>
    <row r="2956" spans="2:12" s="32" customFormat="1" x14ac:dyDescent="0.55000000000000004">
      <c r="B2956" s="27"/>
      <c r="D2956" s="33"/>
      <c r="E2956" s="68"/>
      <c r="G2956" s="51"/>
      <c r="H2956" s="176"/>
      <c r="I2956" s="51"/>
      <c r="K2956" s="51"/>
      <c r="L2956" s="43"/>
    </row>
    <row r="2957" spans="2:12" s="32" customFormat="1" x14ac:dyDescent="0.55000000000000004">
      <c r="B2957" s="27"/>
      <c r="D2957" s="33"/>
      <c r="E2957" s="68"/>
      <c r="G2957" s="51"/>
      <c r="H2957" s="176"/>
      <c r="I2957" s="51"/>
      <c r="K2957" s="51"/>
      <c r="L2957" s="43"/>
    </row>
    <row r="2958" spans="2:12" s="32" customFormat="1" x14ac:dyDescent="0.55000000000000004">
      <c r="B2958" s="27"/>
      <c r="D2958" s="33"/>
      <c r="E2958" s="68"/>
      <c r="G2958" s="51"/>
      <c r="H2958" s="176"/>
      <c r="I2958" s="51"/>
      <c r="K2958" s="51"/>
      <c r="L2958" s="43"/>
    </row>
    <row r="2959" spans="2:12" s="32" customFormat="1" x14ac:dyDescent="0.55000000000000004">
      <c r="B2959" s="27"/>
      <c r="D2959" s="33"/>
      <c r="E2959" s="68"/>
      <c r="G2959" s="51"/>
      <c r="H2959" s="176"/>
      <c r="I2959" s="51"/>
      <c r="K2959" s="51"/>
      <c r="L2959" s="43"/>
    </row>
    <row r="2960" spans="2:12" s="32" customFormat="1" x14ac:dyDescent="0.55000000000000004">
      <c r="B2960" s="27"/>
      <c r="D2960" s="33"/>
      <c r="E2960" s="68"/>
      <c r="G2960" s="51"/>
      <c r="H2960" s="176"/>
      <c r="I2960" s="51"/>
      <c r="K2960" s="51"/>
      <c r="L2960" s="43"/>
    </row>
    <row r="2961" spans="2:12" s="32" customFormat="1" x14ac:dyDescent="0.55000000000000004">
      <c r="B2961" s="27"/>
      <c r="D2961" s="33"/>
      <c r="E2961" s="68"/>
      <c r="G2961" s="51"/>
      <c r="H2961" s="176"/>
      <c r="I2961" s="51"/>
      <c r="K2961" s="51"/>
      <c r="L2961" s="43"/>
    </row>
    <row r="2962" spans="2:12" s="32" customFormat="1" x14ac:dyDescent="0.55000000000000004">
      <c r="B2962" s="27"/>
      <c r="D2962" s="33"/>
      <c r="E2962" s="68"/>
      <c r="G2962" s="51"/>
      <c r="H2962" s="176"/>
      <c r="I2962" s="51"/>
      <c r="K2962" s="51"/>
      <c r="L2962" s="43"/>
    </row>
    <row r="2963" spans="2:12" s="32" customFormat="1" x14ac:dyDescent="0.55000000000000004">
      <c r="B2963" s="27"/>
      <c r="D2963" s="33"/>
      <c r="E2963" s="68"/>
      <c r="G2963" s="51"/>
      <c r="H2963" s="176"/>
      <c r="I2963" s="51"/>
      <c r="K2963" s="51"/>
      <c r="L2963" s="43"/>
    </row>
    <row r="2964" spans="2:12" s="32" customFormat="1" x14ac:dyDescent="0.55000000000000004">
      <c r="B2964" s="27"/>
      <c r="D2964" s="33"/>
      <c r="E2964" s="68"/>
      <c r="G2964" s="51"/>
      <c r="H2964" s="176"/>
      <c r="I2964" s="51"/>
      <c r="K2964" s="51"/>
      <c r="L2964" s="43"/>
    </row>
    <row r="2965" spans="2:12" s="32" customFormat="1" x14ac:dyDescent="0.55000000000000004">
      <c r="B2965" s="27"/>
      <c r="D2965" s="33"/>
      <c r="E2965" s="68"/>
      <c r="G2965" s="51"/>
      <c r="H2965" s="176"/>
      <c r="I2965" s="51"/>
      <c r="K2965" s="51"/>
      <c r="L2965" s="43"/>
    </row>
    <row r="2966" spans="2:12" s="32" customFormat="1" x14ac:dyDescent="0.55000000000000004">
      <c r="B2966" s="27"/>
      <c r="D2966" s="33"/>
      <c r="E2966" s="68"/>
      <c r="G2966" s="51"/>
      <c r="H2966" s="176"/>
      <c r="I2966" s="51"/>
      <c r="K2966" s="51"/>
      <c r="L2966" s="43"/>
    </row>
    <row r="2967" spans="2:12" s="32" customFormat="1" x14ac:dyDescent="0.55000000000000004">
      <c r="B2967" s="27"/>
      <c r="D2967" s="33"/>
      <c r="E2967" s="68"/>
      <c r="G2967" s="51"/>
      <c r="H2967" s="176"/>
      <c r="I2967" s="51"/>
      <c r="K2967" s="51"/>
      <c r="L2967" s="43"/>
    </row>
    <row r="2968" spans="2:12" s="32" customFormat="1" x14ac:dyDescent="0.55000000000000004">
      <c r="B2968" s="27"/>
      <c r="D2968" s="33"/>
      <c r="E2968" s="68"/>
      <c r="G2968" s="51"/>
      <c r="H2968" s="176"/>
      <c r="I2968" s="51"/>
      <c r="K2968" s="51"/>
      <c r="L2968" s="43"/>
    </row>
    <row r="2969" spans="2:12" s="32" customFormat="1" x14ac:dyDescent="0.55000000000000004">
      <c r="B2969" s="27"/>
      <c r="D2969" s="33"/>
      <c r="E2969" s="68"/>
      <c r="G2969" s="51"/>
      <c r="H2969" s="176"/>
      <c r="I2969" s="51"/>
      <c r="K2969" s="51"/>
      <c r="L2969" s="43"/>
    </row>
    <row r="2970" spans="2:12" s="32" customFormat="1" x14ac:dyDescent="0.55000000000000004">
      <c r="B2970" s="27"/>
      <c r="D2970" s="33"/>
      <c r="E2970" s="68"/>
      <c r="G2970" s="51"/>
      <c r="H2970" s="176"/>
      <c r="I2970" s="51"/>
      <c r="K2970" s="51"/>
      <c r="L2970" s="43"/>
    </row>
    <row r="2971" spans="2:12" s="32" customFormat="1" x14ac:dyDescent="0.55000000000000004">
      <c r="B2971" s="27"/>
      <c r="D2971" s="33"/>
      <c r="E2971" s="68"/>
      <c r="G2971" s="51"/>
      <c r="H2971" s="176"/>
      <c r="I2971" s="51"/>
      <c r="K2971" s="51"/>
      <c r="L2971" s="43"/>
    </row>
    <row r="2972" spans="2:12" s="32" customFormat="1" x14ac:dyDescent="0.55000000000000004">
      <c r="B2972" s="27"/>
      <c r="D2972" s="33"/>
      <c r="E2972" s="68"/>
      <c r="G2972" s="51"/>
      <c r="H2972" s="176"/>
      <c r="I2972" s="51"/>
      <c r="K2972" s="51"/>
      <c r="L2972" s="43"/>
    </row>
    <row r="2973" spans="2:12" s="32" customFormat="1" x14ac:dyDescent="0.55000000000000004">
      <c r="B2973" s="27"/>
      <c r="D2973" s="33"/>
      <c r="E2973" s="68"/>
      <c r="G2973" s="51"/>
      <c r="H2973" s="176"/>
      <c r="I2973" s="51"/>
      <c r="K2973" s="51"/>
      <c r="L2973" s="43"/>
    </row>
    <row r="2974" spans="2:12" s="32" customFormat="1" x14ac:dyDescent="0.55000000000000004">
      <c r="B2974" s="27"/>
      <c r="D2974" s="33"/>
      <c r="E2974" s="68"/>
      <c r="G2974" s="51"/>
      <c r="H2974" s="176"/>
      <c r="I2974" s="51"/>
      <c r="K2974" s="51"/>
      <c r="L2974" s="43"/>
    </row>
    <row r="2975" spans="2:12" s="32" customFormat="1" x14ac:dyDescent="0.55000000000000004">
      <c r="B2975" s="27"/>
      <c r="D2975" s="33"/>
      <c r="E2975" s="68"/>
      <c r="G2975" s="51"/>
      <c r="H2975" s="176"/>
      <c r="I2975" s="51"/>
      <c r="K2975" s="51"/>
      <c r="L2975" s="43"/>
    </row>
    <row r="2976" spans="2:12" s="32" customFormat="1" x14ac:dyDescent="0.55000000000000004">
      <c r="B2976" s="27"/>
      <c r="D2976" s="33"/>
      <c r="E2976" s="68"/>
      <c r="G2976" s="51"/>
      <c r="H2976" s="176"/>
      <c r="I2976" s="51"/>
      <c r="K2976" s="51"/>
      <c r="L2976" s="43"/>
    </row>
    <row r="2977" spans="2:12" s="32" customFormat="1" x14ac:dyDescent="0.55000000000000004">
      <c r="B2977" s="27"/>
      <c r="D2977" s="33"/>
      <c r="E2977" s="68"/>
      <c r="G2977" s="51"/>
      <c r="H2977" s="176"/>
      <c r="I2977" s="51"/>
      <c r="K2977" s="51"/>
      <c r="L2977" s="43"/>
    </row>
    <row r="2978" spans="2:12" s="32" customFormat="1" x14ac:dyDescent="0.55000000000000004">
      <c r="B2978" s="27"/>
      <c r="D2978" s="33"/>
      <c r="E2978" s="68"/>
      <c r="G2978" s="51"/>
      <c r="H2978" s="176"/>
      <c r="I2978" s="51"/>
      <c r="K2978" s="51"/>
      <c r="L2978" s="43"/>
    </row>
    <row r="2979" spans="2:12" s="32" customFormat="1" x14ac:dyDescent="0.55000000000000004">
      <c r="B2979" s="27"/>
      <c r="D2979" s="33"/>
      <c r="E2979" s="68"/>
      <c r="G2979" s="51"/>
      <c r="H2979" s="176"/>
      <c r="I2979" s="51"/>
      <c r="K2979" s="51"/>
      <c r="L2979" s="43"/>
    </row>
    <row r="2980" spans="2:12" s="32" customFormat="1" x14ac:dyDescent="0.55000000000000004">
      <c r="B2980" s="27"/>
      <c r="D2980" s="33"/>
      <c r="E2980" s="68"/>
      <c r="G2980" s="51"/>
      <c r="H2980" s="176"/>
      <c r="I2980" s="51"/>
      <c r="K2980" s="51"/>
      <c r="L2980" s="43"/>
    </row>
    <row r="2981" spans="2:12" s="32" customFormat="1" x14ac:dyDescent="0.55000000000000004">
      <c r="B2981" s="27"/>
      <c r="D2981" s="33"/>
      <c r="E2981" s="68"/>
      <c r="G2981" s="51"/>
      <c r="H2981" s="176"/>
      <c r="I2981" s="51"/>
      <c r="K2981" s="51"/>
      <c r="L2981" s="43"/>
    </row>
    <row r="2982" spans="2:12" s="32" customFormat="1" x14ac:dyDescent="0.55000000000000004">
      <c r="B2982" s="27"/>
      <c r="D2982" s="33"/>
      <c r="E2982" s="68"/>
      <c r="G2982" s="51"/>
      <c r="H2982" s="176"/>
      <c r="I2982" s="51"/>
      <c r="K2982" s="51"/>
      <c r="L2982" s="43"/>
    </row>
    <row r="2983" spans="2:12" s="32" customFormat="1" x14ac:dyDescent="0.55000000000000004">
      <c r="B2983" s="27"/>
      <c r="D2983" s="33"/>
      <c r="E2983" s="68"/>
      <c r="G2983" s="51"/>
      <c r="H2983" s="176"/>
      <c r="I2983" s="51"/>
      <c r="K2983" s="51"/>
      <c r="L2983" s="43"/>
    </row>
    <row r="2984" spans="2:12" s="32" customFormat="1" x14ac:dyDescent="0.55000000000000004">
      <c r="B2984" s="27"/>
      <c r="D2984" s="33"/>
      <c r="E2984" s="68"/>
      <c r="G2984" s="51"/>
      <c r="H2984" s="176"/>
      <c r="I2984" s="51"/>
      <c r="K2984" s="51"/>
      <c r="L2984" s="43"/>
    </row>
    <row r="2985" spans="2:12" s="32" customFormat="1" x14ac:dyDescent="0.55000000000000004">
      <c r="B2985" s="27"/>
      <c r="D2985" s="33"/>
      <c r="E2985" s="68"/>
      <c r="G2985" s="51"/>
      <c r="H2985" s="176"/>
      <c r="I2985" s="51"/>
      <c r="K2985" s="51"/>
      <c r="L2985" s="43"/>
    </row>
    <row r="2986" spans="2:12" s="32" customFormat="1" x14ac:dyDescent="0.55000000000000004">
      <c r="B2986" s="27"/>
      <c r="D2986" s="33"/>
      <c r="E2986" s="68"/>
      <c r="G2986" s="51"/>
      <c r="H2986" s="176"/>
      <c r="I2986" s="51"/>
      <c r="K2986" s="51"/>
      <c r="L2986" s="43"/>
    </row>
    <row r="2987" spans="2:12" s="32" customFormat="1" x14ac:dyDescent="0.55000000000000004">
      <c r="B2987" s="27"/>
      <c r="D2987" s="33"/>
      <c r="E2987" s="68"/>
      <c r="G2987" s="51"/>
      <c r="H2987" s="176"/>
      <c r="I2987" s="51"/>
      <c r="K2987" s="51"/>
      <c r="L2987" s="43"/>
    </row>
    <row r="2988" spans="2:12" s="32" customFormat="1" x14ac:dyDescent="0.55000000000000004">
      <c r="B2988" s="27"/>
      <c r="D2988" s="33"/>
      <c r="E2988" s="68"/>
      <c r="G2988" s="51"/>
      <c r="H2988" s="176"/>
      <c r="I2988" s="51"/>
      <c r="K2988" s="51"/>
      <c r="L2988" s="43"/>
    </row>
    <row r="2989" spans="2:12" s="32" customFormat="1" x14ac:dyDescent="0.55000000000000004">
      <c r="B2989" s="27"/>
      <c r="D2989" s="33"/>
      <c r="E2989" s="68"/>
      <c r="G2989" s="51"/>
      <c r="H2989" s="176"/>
      <c r="I2989" s="51"/>
      <c r="K2989" s="51"/>
      <c r="L2989" s="43"/>
    </row>
    <row r="2990" spans="2:12" s="32" customFormat="1" x14ac:dyDescent="0.55000000000000004">
      <c r="B2990" s="27"/>
      <c r="D2990" s="33"/>
      <c r="E2990" s="68"/>
      <c r="G2990" s="51"/>
      <c r="H2990" s="176"/>
      <c r="I2990" s="51"/>
      <c r="K2990" s="51"/>
      <c r="L2990" s="43"/>
    </row>
    <row r="2991" spans="2:12" s="32" customFormat="1" x14ac:dyDescent="0.55000000000000004">
      <c r="B2991" s="27"/>
      <c r="D2991" s="33"/>
      <c r="E2991" s="68"/>
      <c r="G2991" s="51"/>
      <c r="H2991" s="176"/>
      <c r="I2991" s="51"/>
      <c r="K2991" s="51"/>
      <c r="L2991" s="43"/>
    </row>
    <row r="2992" spans="2:12" s="32" customFormat="1" x14ac:dyDescent="0.55000000000000004">
      <c r="B2992" s="27"/>
      <c r="D2992" s="33"/>
      <c r="E2992" s="68"/>
      <c r="G2992" s="51"/>
      <c r="H2992" s="176"/>
      <c r="I2992" s="51"/>
      <c r="K2992" s="51"/>
      <c r="L2992" s="43"/>
    </row>
    <row r="2993" spans="2:12" s="32" customFormat="1" x14ac:dyDescent="0.55000000000000004">
      <c r="B2993" s="27"/>
      <c r="D2993" s="33"/>
      <c r="E2993" s="68"/>
      <c r="G2993" s="51"/>
      <c r="H2993" s="176"/>
      <c r="I2993" s="51"/>
      <c r="K2993" s="51"/>
      <c r="L2993" s="43"/>
    </row>
    <row r="2994" spans="2:12" s="32" customFormat="1" x14ac:dyDescent="0.55000000000000004">
      <c r="B2994" s="27"/>
      <c r="D2994" s="33"/>
      <c r="E2994" s="68"/>
      <c r="G2994" s="51"/>
      <c r="H2994" s="176"/>
      <c r="I2994" s="51"/>
      <c r="K2994" s="51"/>
      <c r="L2994" s="43"/>
    </row>
    <row r="2995" spans="2:12" s="32" customFormat="1" x14ac:dyDescent="0.55000000000000004">
      <c r="B2995" s="27"/>
      <c r="D2995" s="33"/>
      <c r="E2995" s="68"/>
      <c r="G2995" s="51"/>
      <c r="H2995" s="176"/>
      <c r="I2995" s="51"/>
      <c r="K2995" s="51"/>
      <c r="L2995" s="43"/>
    </row>
    <row r="2996" spans="2:12" s="32" customFormat="1" x14ac:dyDescent="0.55000000000000004">
      <c r="B2996" s="27"/>
      <c r="D2996" s="33"/>
      <c r="E2996" s="68"/>
      <c r="G2996" s="51"/>
      <c r="H2996" s="176"/>
      <c r="I2996" s="51"/>
      <c r="K2996" s="51"/>
      <c r="L2996" s="43"/>
    </row>
    <row r="2997" spans="2:12" s="32" customFormat="1" x14ac:dyDescent="0.55000000000000004">
      <c r="B2997" s="27"/>
      <c r="D2997" s="33"/>
      <c r="E2997" s="68"/>
      <c r="G2997" s="51"/>
      <c r="H2997" s="176"/>
      <c r="I2997" s="51"/>
      <c r="K2997" s="51"/>
      <c r="L2997" s="43"/>
    </row>
    <row r="2998" spans="2:12" s="32" customFormat="1" x14ac:dyDescent="0.55000000000000004">
      <c r="B2998" s="27"/>
      <c r="D2998" s="33"/>
      <c r="E2998" s="68"/>
      <c r="G2998" s="51"/>
      <c r="H2998" s="176"/>
      <c r="I2998" s="51"/>
      <c r="K2998" s="51"/>
      <c r="L2998" s="43"/>
    </row>
    <row r="2999" spans="2:12" s="32" customFormat="1" x14ac:dyDescent="0.55000000000000004">
      <c r="B2999" s="27"/>
      <c r="D2999" s="33"/>
      <c r="E2999" s="68"/>
      <c r="G2999" s="51"/>
      <c r="H2999" s="176"/>
      <c r="I2999" s="51"/>
      <c r="K2999" s="51"/>
      <c r="L2999" s="43"/>
    </row>
    <row r="3000" spans="2:12" s="32" customFormat="1" x14ac:dyDescent="0.55000000000000004">
      <c r="B3000" s="27"/>
      <c r="D3000" s="33"/>
      <c r="E3000" s="68"/>
      <c r="G3000" s="51"/>
      <c r="H3000" s="176"/>
      <c r="I3000" s="51"/>
      <c r="K3000" s="51"/>
      <c r="L3000" s="43"/>
    </row>
    <row r="3001" spans="2:12" s="32" customFormat="1" x14ac:dyDescent="0.55000000000000004">
      <c r="B3001" s="27"/>
      <c r="D3001" s="33"/>
      <c r="E3001" s="68"/>
      <c r="G3001" s="51"/>
      <c r="H3001" s="176"/>
      <c r="I3001" s="51"/>
      <c r="K3001" s="51"/>
      <c r="L3001" s="43"/>
    </row>
    <row r="3002" spans="2:12" s="32" customFormat="1" x14ac:dyDescent="0.55000000000000004">
      <c r="B3002" s="27"/>
      <c r="D3002" s="33"/>
      <c r="E3002" s="68"/>
      <c r="G3002" s="51"/>
      <c r="H3002" s="176"/>
      <c r="I3002" s="51"/>
      <c r="K3002" s="51"/>
      <c r="L3002" s="43"/>
    </row>
    <row r="3003" spans="2:12" s="32" customFormat="1" x14ac:dyDescent="0.55000000000000004">
      <c r="B3003" s="27"/>
      <c r="D3003" s="33"/>
      <c r="E3003" s="68"/>
      <c r="G3003" s="51"/>
      <c r="H3003" s="176"/>
      <c r="I3003" s="51"/>
      <c r="K3003" s="51"/>
      <c r="L3003" s="43"/>
    </row>
    <row r="3004" spans="2:12" s="32" customFormat="1" x14ac:dyDescent="0.55000000000000004">
      <c r="B3004" s="27"/>
      <c r="D3004" s="33"/>
      <c r="E3004" s="68"/>
      <c r="G3004" s="51"/>
      <c r="H3004" s="176"/>
      <c r="I3004" s="51"/>
      <c r="K3004" s="51"/>
      <c r="L3004" s="43"/>
    </row>
    <row r="3005" spans="2:12" s="32" customFormat="1" x14ac:dyDescent="0.55000000000000004">
      <c r="B3005" s="27"/>
      <c r="D3005" s="33"/>
      <c r="E3005" s="68"/>
      <c r="G3005" s="51"/>
      <c r="H3005" s="176"/>
      <c r="I3005" s="51"/>
      <c r="K3005" s="51"/>
      <c r="L3005" s="43"/>
    </row>
    <row r="3006" spans="2:12" s="32" customFormat="1" x14ac:dyDescent="0.55000000000000004">
      <c r="B3006" s="27"/>
      <c r="D3006" s="33"/>
      <c r="E3006" s="68"/>
      <c r="G3006" s="51"/>
      <c r="H3006" s="176"/>
      <c r="I3006" s="51"/>
      <c r="K3006" s="51"/>
      <c r="L3006" s="43"/>
    </row>
    <row r="3007" spans="2:12" s="32" customFormat="1" x14ac:dyDescent="0.55000000000000004">
      <c r="B3007" s="27"/>
      <c r="D3007" s="33"/>
      <c r="E3007" s="68"/>
      <c r="G3007" s="51"/>
      <c r="H3007" s="176"/>
      <c r="I3007" s="51"/>
      <c r="K3007" s="51"/>
      <c r="L3007" s="43"/>
    </row>
    <row r="3008" spans="2:12" s="32" customFormat="1" x14ac:dyDescent="0.55000000000000004">
      <c r="B3008" s="27"/>
      <c r="D3008" s="33"/>
      <c r="E3008" s="68"/>
      <c r="G3008" s="51"/>
      <c r="H3008" s="176"/>
      <c r="I3008" s="51"/>
      <c r="K3008" s="51"/>
      <c r="L3008" s="43"/>
    </row>
    <row r="3009" spans="2:12" s="32" customFormat="1" x14ac:dyDescent="0.55000000000000004">
      <c r="B3009" s="27"/>
      <c r="D3009" s="33"/>
      <c r="E3009" s="68"/>
      <c r="G3009" s="51"/>
      <c r="H3009" s="176"/>
      <c r="I3009" s="51"/>
      <c r="K3009" s="51"/>
      <c r="L3009" s="43"/>
    </row>
    <row r="3010" spans="2:12" s="32" customFormat="1" x14ac:dyDescent="0.55000000000000004">
      <c r="B3010" s="27"/>
      <c r="D3010" s="33"/>
      <c r="E3010" s="68"/>
      <c r="G3010" s="51"/>
      <c r="H3010" s="176"/>
      <c r="I3010" s="51"/>
      <c r="K3010" s="51"/>
      <c r="L3010" s="43"/>
    </row>
    <row r="3011" spans="2:12" s="32" customFormat="1" x14ac:dyDescent="0.55000000000000004">
      <c r="B3011" s="27"/>
      <c r="D3011" s="33"/>
      <c r="E3011" s="68"/>
      <c r="G3011" s="51"/>
      <c r="H3011" s="176"/>
      <c r="I3011" s="51"/>
      <c r="K3011" s="51"/>
      <c r="L3011" s="43"/>
    </row>
    <row r="3012" spans="2:12" s="32" customFormat="1" x14ac:dyDescent="0.55000000000000004">
      <c r="B3012" s="27"/>
      <c r="D3012" s="33"/>
      <c r="E3012" s="68"/>
      <c r="G3012" s="51"/>
      <c r="H3012" s="176"/>
      <c r="I3012" s="51"/>
      <c r="K3012" s="51"/>
      <c r="L3012" s="43"/>
    </row>
    <row r="3013" spans="2:12" s="32" customFormat="1" x14ac:dyDescent="0.55000000000000004">
      <c r="B3013" s="27"/>
      <c r="D3013" s="33"/>
      <c r="E3013" s="68"/>
      <c r="G3013" s="51"/>
      <c r="H3013" s="176"/>
      <c r="I3013" s="51"/>
      <c r="K3013" s="51"/>
      <c r="L3013" s="43"/>
    </row>
    <row r="3014" spans="2:12" s="32" customFormat="1" x14ac:dyDescent="0.55000000000000004">
      <c r="B3014" s="27"/>
      <c r="D3014" s="33"/>
      <c r="E3014" s="68"/>
      <c r="G3014" s="51"/>
      <c r="H3014" s="176"/>
      <c r="I3014" s="51"/>
      <c r="K3014" s="51"/>
      <c r="L3014" s="43"/>
    </row>
    <row r="3015" spans="2:12" s="32" customFormat="1" x14ac:dyDescent="0.55000000000000004">
      <c r="B3015" s="27"/>
      <c r="D3015" s="33"/>
      <c r="E3015" s="68"/>
      <c r="G3015" s="51"/>
      <c r="H3015" s="176"/>
      <c r="I3015" s="51"/>
      <c r="K3015" s="51"/>
      <c r="L3015" s="43"/>
    </row>
    <row r="3016" spans="2:12" s="32" customFormat="1" x14ac:dyDescent="0.55000000000000004">
      <c r="B3016" s="27"/>
      <c r="D3016" s="33"/>
      <c r="E3016" s="68"/>
      <c r="G3016" s="51"/>
      <c r="H3016" s="176"/>
      <c r="I3016" s="51"/>
      <c r="K3016" s="51"/>
      <c r="L3016" s="43"/>
    </row>
    <row r="3017" spans="2:12" s="32" customFormat="1" x14ac:dyDescent="0.55000000000000004">
      <c r="B3017" s="27"/>
      <c r="D3017" s="33"/>
      <c r="E3017" s="68"/>
      <c r="G3017" s="51"/>
      <c r="H3017" s="176"/>
      <c r="I3017" s="51"/>
      <c r="K3017" s="51"/>
      <c r="L3017" s="43"/>
    </row>
    <row r="3018" spans="2:12" s="32" customFormat="1" x14ac:dyDescent="0.55000000000000004">
      <c r="B3018" s="27"/>
      <c r="D3018" s="33"/>
      <c r="E3018" s="68"/>
      <c r="G3018" s="51"/>
      <c r="H3018" s="176"/>
      <c r="I3018" s="51"/>
      <c r="K3018" s="51"/>
      <c r="L3018" s="43"/>
    </row>
    <row r="3019" spans="2:12" s="32" customFormat="1" x14ac:dyDescent="0.55000000000000004">
      <c r="B3019" s="27"/>
      <c r="D3019" s="33"/>
      <c r="E3019" s="68"/>
      <c r="G3019" s="51"/>
      <c r="H3019" s="176"/>
      <c r="I3019" s="51"/>
      <c r="K3019" s="51"/>
      <c r="L3019" s="43"/>
    </row>
    <row r="3020" spans="2:12" s="32" customFormat="1" x14ac:dyDescent="0.55000000000000004">
      <c r="B3020" s="27"/>
      <c r="D3020" s="33"/>
      <c r="E3020" s="68"/>
      <c r="G3020" s="51"/>
      <c r="H3020" s="176"/>
      <c r="I3020" s="51"/>
      <c r="K3020" s="51"/>
      <c r="L3020" s="43"/>
    </row>
    <row r="3021" spans="2:12" s="32" customFormat="1" x14ac:dyDescent="0.55000000000000004">
      <c r="B3021" s="27"/>
      <c r="D3021" s="33"/>
      <c r="E3021" s="68"/>
      <c r="G3021" s="51"/>
      <c r="H3021" s="176"/>
      <c r="I3021" s="51"/>
      <c r="K3021" s="51"/>
      <c r="L3021" s="43"/>
    </row>
    <row r="3022" spans="2:12" s="32" customFormat="1" x14ac:dyDescent="0.55000000000000004">
      <c r="B3022" s="27"/>
      <c r="D3022" s="33"/>
      <c r="E3022" s="68"/>
      <c r="G3022" s="51"/>
      <c r="H3022" s="176"/>
      <c r="I3022" s="51"/>
      <c r="K3022" s="51"/>
      <c r="L3022" s="43"/>
    </row>
    <row r="3023" spans="2:12" s="32" customFormat="1" x14ac:dyDescent="0.55000000000000004">
      <c r="B3023" s="27"/>
      <c r="D3023" s="33"/>
      <c r="E3023" s="68"/>
      <c r="G3023" s="51"/>
      <c r="H3023" s="176"/>
      <c r="I3023" s="51"/>
      <c r="K3023" s="51"/>
      <c r="L3023" s="43"/>
    </row>
    <row r="3024" spans="2:12" s="32" customFormat="1" x14ac:dyDescent="0.55000000000000004">
      <c r="B3024" s="27"/>
      <c r="D3024" s="33"/>
      <c r="E3024" s="68"/>
      <c r="G3024" s="51"/>
      <c r="H3024" s="176"/>
      <c r="I3024" s="51"/>
      <c r="K3024" s="51"/>
      <c r="L3024" s="43"/>
    </row>
    <row r="3025" spans="2:12" s="32" customFormat="1" x14ac:dyDescent="0.55000000000000004">
      <c r="B3025" s="27"/>
      <c r="D3025" s="33"/>
      <c r="E3025" s="68"/>
      <c r="G3025" s="51"/>
      <c r="H3025" s="176"/>
      <c r="I3025" s="51"/>
      <c r="K3025" s="51"/>
      <c r="L3025" s="43"/>
    </row>
    <row r="3026" spans="2:12" s="32" customFormat="1" x14ac:dyDescent="0.55000000000000004">
      <c r="B3026" s="27"/>
      <c r="D3026" s="33"/>
      <c r="E3026" s="68"/>
      <c r="G3026" s="51"/>
      <c r="H3026" s="176"/>
      <c r="I3026" s="51"/>
      <c r="K3026" s="51"/>
      <c r="L3026" s="43"/>
    </row>
    <row r="3027" spans="2:12" s="32" customFormat="1" x14ac:dyDescent="0.55000000000000004">
      <c r="B3027" s="27"/>
      <c r="D3027" s="33"/>
      <c r="E3027" s="68"/>
      <c r="G3027" s="51"/>
      <c r="H3027" s="176"/>
      <c r="I3027" s="51"/>
      <c r="K3027" s="51"/>
      <c r="L3027" s="43"/>
    </row>
    <row r="3028" spans="2:12" s="32" customFormat="1" x14ac:dyDescent="0.55000000000000004">
      <c r="B3028" s="27"/>
      <c r="D3028" s="33"/>
      <c r="E3028" s="68"/>
      <c r="G3028" s="51"/>
      <c r="H3028" s="176"/>
      <c r="I3028" s="51"/>
      <c r="K3028" s="51"/>
      <c r="L3028" s="43"/>
    </row>
    <row r="3029" spans="2:12" s="32" customFormat="1" x14ac:dyDescent="0.55000000000000004">
      <c r="B3029" s="27"/>
      <c r="D3029" s="33"/>
      <c r="E3029" s="68"/>
      <c r="G3029" s="51"/>
      <c r="H3029" s="176"/>
      <c r="I3029" s="51"/>
      <c r="K3029" s="51"/>
      <c r="L3029" s="43"/>
    </row>
    <row r="3030" spans="2:12" s="32" customFormat="1" x14ac:dyDescent="0.55000000000000004">
      <c r="B3030" s="27"/>
      <c r="D3030" s="33"/>
      <c r="E3030" s="68"/>
      <c r="G3030" s="51"/>
      <c r="H3030" s="176"/>
      <c r="I3030" s="51"/>
      <c r="K3030" s="51"/>
      <c r="L3030" s="43"/>
    </row>
    <row r="3031" spans="2:12" s="32" customFormat="1" x14ac:dyDescent="0.55000000000000004">
      <c r="B3031" s="27"/>
      <c r="D3031" s="33"/>
      <c r="E3031" s="68"/>
      <c r="G3031" s="51"/>
      <c r="H3031" s="176"/>
      <c r="I3031" s="51"/>
      <c r="K3031" s="51"/>
      <c r="L3031" s="43"/>
    </row>
    <row r="3032" spans="2:12" s="32" customFormat="1" x14ac:dyDescent="0.55000000000000004">
      <c r="B3032" s="27"/>
      <c r="D3032" s="33"/>
      <c r="E3032" s="68"/>
      <c r="G3032" s="51"/>
      <c r="H3032" s="176"/>
      <c r="I3032" s="51"/>
      <c r="K3032" s="51"/>
      <c r="L3032" s="43"/>
    </row>
    <row r="3033" spans="2:12" s="32" customFormat="1" x14ac:dyDescent="0.55000000000000004">
      <c r="B3033" s="27"/>
      <c r="D3033" s="33"/>
      <c r="E3033" s="68"/>
      <c r="G3033" s="51"/>
      <c r="H3033" s="176"/>
      <c r="I3033" s="51"/>
      <c r="K3033" s="51"/>
      <c r="L3033" s="43"/>
    </row>
    <row r="3034" spans="2:12" s="32" customFormat="1" x14ac:dyDescent="0.55000000000000004">
      <c r="B3034" s="27"/>
      <c r="D3034" s="33"/>
      <c r="E3034" s="68"/>
      <c r="G3034" s="51"/>
      <c r="H3034" s="176"/>
      <c r="I3034" s="51"/>
      <c r="K3034" s="51"/>
      <c r="L3034" s="43"/>
    </row>
    <row r="3035" spans="2:12" s="32" customFormat="1" x14ac:dyDescent="0.55000000000000004">
      <c r="B3035" s="27"/>
      <c r="D3035" s="33"/>
      <c r="E3035" s="68"/>
      <c r="G3035" s="51"/>
      <c r="H3035" s="176"/>
      <c r="I3035" s="51"/>
      <c r="K3035" s="51"/>
      <c r="L3035" s="43"/>
    </row>
    <row r="3036" spans="2:12" s="32" customFormat="1" x14ac:dyDescent="0.55000000000000004">
      <c r="B3036" s="27"/>
      <c r="D3036" s="33"/>
      <c r="E3036" s="68"/>
      <c r="G3036" s="51"/>
      <c r="H3036" s="176"/>
      <c r="I3036" s="51"/>
      <c r="K3036" s="51"/>
      <c r="L3036" s="43"/>
    </row>
    <row r="3037" spans="2:12" s="32" customFormat="1" x14ac:dyDescent="0.55000000000000004">
      <c r="B3037" s="27"/>
      <c r="D3037" s="33"/>
      <c r="E3037" s="68"/>
      <c r="G3037" s="51"/>
      <c r="H3037" s="176"/>
      <c r="I3037" s="51"/>
      <c r="K3037" s="51"/>
      <c r="L3037" s="43"/>
    </row>
    <row r="3038" spans="2:12" s="32" customFormat="1" x14ac:dyDescent="0.55000000000000004">
      <c r="B3038" s="27"/>
      <c r="D3038" s="33"/>
      <c r="E3038" s="68"/>
      <c r="G3038" s="51"/>
      <c r="H3038" s="176"/>
      <c r="I3038" s="51"/>
      <c r="K3038" s="51"/>
      <c r="L3038" s="43"/>
    </row>
    <row r="3039" spans="2:12" s="32" customFormat="1" x14ac:dyDescent="0.55000000000000004">
      <c r="B3039" s="27"/>
      <c r="D3039" s="33"/>
      <c r="E3039" s="68"/>
      <c r="G3039" s="51"/>
      <c r="H3039" s="176"/>
      <c r="I3039" s="51"/>
      <c r="K3039" s="51"/>
      <c r="L3039" s="43"/>
    </row>
    <row r="3040" spans="2:12" s="32" customFormat="1" x14ac:dyDescent="0.55000000000000004">
      <c r="B3040" s="27"/>
      <c r="D3040" s="33"/>
      <c r="E3040" s="68"/>
      <c r="G3040" s="51"/>
      <c r="H3040" s="176"/>
      <c r="I3040" s="51"/>
      <c r="K3040" s="51"/>
      <c r="L3040" s="43"/>
    </row>
    <row r="3041" spans="2:12" s="32" customFormat="1" x14ac:dyDescent="0.55000000000000004">
      <c r="B3041" s="27"/>
      <c r="D3041" s="33"/>
      <c r="E3041" s="68"/>
      <c r="G3041" s="51"/>
      <c r="H3041" s="176"/>
      <c r="I3041" s="51"/>
      <c r="K3041" s="51"/>
      <c r="L3041" s="43"/>
    </row>
    <row r="3042" spans="2:12" s="32" customFormat="1" x14ac:dyDescent="0.55000000000000004">
      <c r="B3042" s="27"/>
      <c r="D3042" s="33"/>
      <c r="E3042" s="68"/>
      <c r="G3042" s="51"/>
      <c r="H3042" s="176"/>
      <c r="I3042" s="51"/>
      <c r="K3042" s="51"/>
      <c r="L3042" s="43"/>
    </row>
    <row r="3043" spans="2:12" s="32" customFormat="1" x14ac:dyDescent="0.55000000000000004">
      <c r="B3043" s="27"/>
      <c r="D3043" s="33"/>
      <c r="E3043" s="68"/>
      <c r="G3043" s="51"/>
      <c r="H3043" s="176"/>
      <c r="I3043" s="51"/>
      <c r="K3043" s="51"/>
      <c r="L3043" s="43"/>
    </row>
    <row r="3044" spans="2:12" s="32" customFormat="1" x14ac:dyDescent="0.55000000000000004">
      <c r="B3044" s="27"/>
      <c r="D3044" s="33"/>
      <c r="E3044" s="68"/>
      <c r="G3044" s="51"/>
      <c r="H3044" s="176"/>
      <c r="I3044" s="51"/>
      <c r="K3044" s="51"/>
      <c r="L3044" s="43"/>
    </row>
    <row r="3045" spans="2:12" s="32" customFormat="1" x14ac:dyDescent="0.55000000000000004">
      <c r="B3045" s="27"/>
      <c r="D3045" s="33"/>
      <c r="E3045" s="68"/>
      <c r="G3045" s="51"/>
      <c r="H3045" s="176"/>
      <c r="I3045" s="51"/>
      <c r="K3045" s="51"/>
      <c r="L3045" s="43"/>
    </row>
    <row r="3046" spans="2:12" s="32" customFormat="1" x14ac:dyDescent="0.55000000000000004">
      <c r="B3046" s="27"/>
      <c r="D3046" s="33"/>
      <c r="E3046" s="68"/>
      <c r="G3046" s="51"/>
      <c r="H3046" s="176"/>
      <c r="I3046" s="51"/>
      <c r="K3046" s="51"/>
      <c r="L3046" s="43"/>
    </row>
    <row r="3047" spans="2:12" s="32" customFormat="1" x14ac:dyDescent="0.55000000000000004">
      <c r="B3047" s="27"/>
      <c r="D3047" s="33"/>
      <c r="E3047" s="68"/>
      <c r="G3047" s="51"/>
      <c r="H3047" s="176"/>
      <c r="I3047" s="51"/>
      <c r="K3047" s="51"/>
      <c r="L3047" s="43"/>
    </row>
    <row r="3048" spans="2:12" s="32" customFormat="1" x14ac:dyDescent="0.55000000000000004">
      <c r="B3048" s="27"/>
      <c r="D3048" s="33"/>
      <c r="E3048" s="68"/>
      <c r="G3048" s="51"/>
      <c r="H3048" s="176"/>
      <c r="I3048" s="51"/>
      <c r="K3048" s="51"/>
      <c r="L3048" s="43"/>
    </row>
    <row r="3049" spans="2:12" s="32" customFormat="1" x14ac:dyDescent="0.55000000000000004">
      <c r="B3049" s="27"/>
      <c r="D3049" s="33"/>
      <c r="E3049" s="68"/>
      <c r="G3049" s="51"/>
      <c r="H3049" s="176"/>
      <c r="I3049" s="51"/>
      <c r="K3049" s="51"/>
      <c r="L3049" s="43"/>
    </row>
    <row r="3050" spans="2:12" s="32" customFormat="1" x14ac:dyDescent="0.55000000000000004">
      <c r="B3050" s="27"/>
      <c r="D3050" s="33"/>
      <c r="E3050" s="68"/>
      <c r="G3050" s="51"/>
      <c r="H3050" s="176"/>
      <c r="I3050" s="51"/>
      <c r="K3050" s="51"/>
      <c r="L3050" s="43"/>
    </row>
    <row r="3051" spans="2:12" s="32" customFormat="1" x14ac:dyDescent="0.55000000000000004">
      <c r="B3051" s="27"/>
      <c r="D3051" s="33"/>
      <c r="E3051" s="68"/>
      <c r="G3051" s="51"/>
      <c r="H3051" s="176"/>
      <c r="I3051" s="51"/>
      <c r="K3051" s="51"/>
      <c r="L3051" s="43"/>
    </row>
    <row r="3052" spans="2:12" s="32" customFormat="1" x14ac:dyDescent="0.55000000000000004">
      <c r="B3052" s="27"/>
      <c r="D3052" s="33"/>
      <c r="E3052" s="68"/>
      <c r="G3052" s="51"/>
      <c r="H3052" s="176"/>
      <c r="I3052" s="51"/>
      <c r="K3052" s="51"/>
      <c r="L3052" s="43"/>
    </row>
    <row r="3053" spans="2:12" s="32" customFormat="1" x14ac:dyDescent="0.55000000000000004">
      <c r="B3053" s="27"/>
      <c r="D3053" s="33"/>
      <c r="E3053" s="68"/>
      <c r="G3053" s="51"/>
      <c r="H3053" s="176"/>
      <c r="I3053" s="51"/>
      <c r="K3053" s="51"/>
      <c r="L3053" s="43"/>
    </row>
    <row r="3054" spans="2:12" s="32" customFormat="1" x14ac:dyDescent="0.55000000000000004">
      <c r="B3054" s="27"/>
      <c r="D3054" s="33"/>
      <c r="E3054" s="68"/>
      <c r="G3054" s="51"/>
      <c r="H3054" s="176"/>
      <c r="I3054" s="51"/>
      <c r="K3054" s="51"/>
      <c r="L3054" s="43"/>
    </row>
    <row r="3055" spans="2:12" s="32" customFormat="1" x14ac:dyDescent="0.55000000000000004">
      <c r="B3055" s="27"/>
      <c r="D3055" s="33"/>
      <c r="E3055" s="68"/>
      <c r="G3055" s="51"/>
      <c r="H3055" s="176"/>
      <c r="I3055" s="51"/>
      <c r="K3055" s="51"/>
      <c r="L3055" s="43"/>
    </row>
    <row r="3056" spans="2:12" s="32" customFormat="1" x14ac:dyDescent="0.55000000000000004">
      <c r="B3056" s="27"/>
      <c r="D3056" s="33"/>
      <c r="E3056" s="68"/>
      <c r="G3056" s="51"/>
      <c r="H3056" s="176"/>
      <c r="I3056" s="51"/>
      <c r="K3056" s="51"/>
      <c r="L3056" s="43"/>
    </row>
    <row r="3057" spans="2:12" s="32" customFormat="1" x14ac:dyDescent="0.55000000000000004">
      <c r="B3057" s="27"/>
      <c r="D3057" s="33"/>
      <c r="E3057" s="68"/>
      <c r="G3057" s="51"/>
      <c r="H3057" s="176"/>
      <c r="I3057" s="51"/>
      <c r="K3057" s="51"/>
      <c r="L3057" s="43"/>
    </row>
    <row r="3058" spans="2:12" s="32" customFormat="1" x14ac:dyDescent="0.55000000000000004">
      <c r="B3058" s="27"/>
      <c r="D3058" s="33"/>
      <c r="E3058" s="68"/>
      <c r="G3058" s="51"/>
      <c r="H3058" s="176"/>
      <c r="I3058" s="51"/>
      <c r="K3058" s="51"/>
      <c r="L3058" s="43"/>
    </row>
    <row r="3059" spans="2:12" s="32" customFormat="1" x14ac:dyDescent="0.55000000000000004">
      <c r="B3059" s="27"/>
      <c r="D3059" s="33"/>
      <c r="E3059" s="68"/>
      <c r="G3059" s="51"/>
      <c r="H3059" s="176"/>
      <c r="I3059" s="51"/>
      <c r="K3059" s="51"/>
      <c r="L3059" s="43"/>
    </row>
    <row r="3060" spans="2:12" s="32" customFormat="1" x14ac:dyDescent="0.55000000000000004">
      <c r="B3060" s="27"/>
      <c r="D3060" s="33"/>
      <c r="E3060" s="68"/>
      <c r="G3060" s="51"/>
      <c r="H3060" s="176"/>
      <c r="I3060" s="51"/>
      <c r="K3060" s="51"/>
      <c r="L3060" s="43"/>
    </row>
    <row r="3061" spans="2:12" s="32" customFormat="1" x14ac:dyDescent="0.55000000000000004">
      <c r="B3061" s="27"/>
      <c r="D3061" s="33"/>
      <c r="E3061" s="68"/>
      <c r="G3061" s="51"/>
      <c r="H3061" s="176"/>
      <c r="I3061" s="51"/>
      <c r="K3061" s="51"/>
      <c r="L3061" s="43"/>
    </row>
    <row r="3062" spans="2:12" s="32" customFormat="1" x14ac:dyDescent="0.55000000000000004">
      <c r="B3062" s="27"/>
      <c r="D3062" s="33"/>
      <c r="E3062" s="68"/>
      <c r="G3062" s="51"/>
      <c r="H3062" s="176"/>
      <c r="I3062" s="51"/>
      <c r="K3062" s="51"/>
      <c r="L3062" s="43"/>
    </row>
    <row r="3063" spans="2:12" s="32" customFormat="1" x14ac:dyDescent="0.55000000000000004">
      <c r="B3063" s="27"/>
      <c r="D3063" s="33"/>
      <c r="E3063" s="68"/>
      <c r="G3063" s="51"/>
      <c r="H3063" s="176"/>
      <c r="I3063" s="51"/>
      <c r="K3063" s="51"/>
      <c r="L3063" s="43"/>
    </row>
    <row r="3064" spans="2:12" s="32" customFormat="1" x14ac:dyDescent="0.55000000000000004">
      <c r="B3064" s="27"/>
      <c r="D3064" s="33"/>
      <c r="E3064" s="68"/>
      <c r="G3064" s="51"/>
      <c r="H3064" s="176"/>
      <c r="I3064" s="51"/>
      <c r="K3064" s="51"/>
      <c r="L3064" s="43"/>
    </row>
    <row r="3065" spans="2:12" s="32" customFormat="1" x14ac:dyDescent="0.55000000000000004">
      <c r="B3065" s="27"/>
      <c r="D3065" s="33"/>
      <c r="E3065" s="68"/>
      <c r="G3065" s="51"/>
      <c r="H3065" s="176"/>
      <c r="I3065" s="51"/>
      <c r="K3065" s="51"/>
      <c r="L3065" s="43"/>
    </row>
    <row r="3066" spans="2:12" s="32" customFormat="1" x14ac:dyDescent="0.55000000000000004">
      <c r="B3066" s="27"/>
      <c r="D3066" s="33"/>
      <c r="E3066" s="68"/>
      <c r="G3066" s="51"/>
      <c r="H3066" s="176"/>
      <c r="I3066" s="51"/>
      <c r="K3066" s="51"/>
      <c r="L3066" s="43"/>
    </row>
    <row r="3067" spans="2:12" s="32" customFormat="1" x14ac:dyDescent="0.55000000000000004">
      <c r="B3067" s="27"/>
      <c r="D3067" s="33"/>
      <c r="E3067" s="68"/>
      <c r="G3067" s="51"/>
      <c r="H3067" s="176"/>
      <c r="I3067" s="51"/>
      <c r="K3067" s="51"/>
      <c r="L3067" s="43"/>
    </row>
    <row r="3068" spans="2:12" s="32" customFormat="1" x14ac:dyDescent="0.55000000000000004">
      <c r="B3068" s="27"/>
      <c r="D3068" s="33"/>
      <c r="E3068" s="68"/>
      <c r="G3068" s="51"/>
      <c r="H3068" s="176"/>
      <c r="I3068" s="51"/>
      <c r="K3068" s="51"/>
      <c r="L3068" s="43"/>
    </row>
    <row r="3069" spans="2:12" s="32" customFormat="1" x14ac:dyDescent="0.55000000000000004">
      <c r="B3069" s="27"/>
      <c r="D3069" s="33"/>
      <c r="E3069" s="68"/>
      <c r="G3069" s="51"/>
      <c r="H3069" s="176"/>
      <c r="I3069" s="51"/>
      <c r="K3069" s="51"/>
      <c r="L3069" s="43"/>
    </row>
    <row r="3070" spans="2:12" s="32" customFormat="1" x14ac:dyDescent="0.55000000000000004">
      <c r="B3070" s="27"/>
      <c r="D3070" s="33"/>
      <c r="E3070" s="68"/>
      <c r="G3070" s="51"/>
      <c r="H3070" s="176"/>
      <c r="I3070" s="51"/>
      <c r="K3070" s="51"/>
      <c r="L3070" s="43"/>
    </row>
    <row r="3071" spans="2:12" s="32" customFormat="1" x14ac:dyDescent="0.55000000000000004">
      <c r="B3071" s="27"/>
      <c r="D3071" s="33"/>
      <c r="E3071" s="68"/>
      <c r="G3071" s="51"/>
      <c r="H3071" s="176"/>
      <c r="I3071" s="51"/>
      <c r="K3071" s="51"/>
      <c r="L3071" s="43"/>
    </row>
    <row r="3072" spans="2:12" s="32" customFormat="1" x14ac:dyDescent="0.55000000000000004">
      <c r="B3072" s="27"/>
      <c r="D3072" s="33"/>
      <c r="E3072" s="68"/>
      <c r="G3072" s="51"/>
      <c r="H3072" s="176"/>
      <c r="I3072" s="51"/>
      <c r="K3072" s="51"/>
      <c r="L3072" s="43"/>
    </row>
    <row r="3073" spans="2:12" s="32" customFormat="1" x14ac:dyDescent="0.55000000000000004">
      <c r="B3073" s="27"/>
      <c r="D3073" s="33"/>
      <c r="E3073" s="68"/>
      <c r="G3073" s="51"/>
      <c r="H3073" s="176"/>
      <c r="I3073" s="51"/>
      <c r="K3073" s="51"/>
      <c r="L3073" s="43"/>
    </row>
    <row r="3074" spans="2:12" s="32" customFormat="1" x14ac:dyDescent="0.55000000000000004">
      <c r="B3074" s="27"/>
      <c r="D3074" s="33"/>
      <c r="E3074" s="68"/>
      <c r="G3074" s="51"/>
      <c r="H3074" s="176"/>
      <c r="I3074" s="51"/>
      <c r="K3074" s="51"/>
      <c r="L3074" s="43"/>
    </row>
    <row r="3075" spans="2:12" s="32" customFormat="1" x14ac:dyDescent="0.55000000000000004">
      <c r="B3075" s="27"/>
      <c r="D3075" s="33"/>
      <c r="E3075" s="68"/>
      <c r="G3075" s="51"/>
      <c r="H3075" s="176"/>
      <c r="I3075" s="51"/>
      <c r="K3075" s="51"/>
      <c r="L3075" s="43"/>
    </row>
    <row r="3076" spans="2:12" s="32" customFormat="1" x14ac:dyDescent="0.55000000000000004">
      <c r="B3076" s="27"/>
      <c r="D3076" s="33"/>
      <c r="E3076" s="68"/>
      <c r="G3076" s="51"/>
      <c r="H3076" s="176"/>
      <c r="I3076" s="51"/>
      <c r="K3076" s="51"/>
      <c r="L3076" s="43"/>
    </row>
    <row r="3077" spans="2:12" s="32" customFormat="1" x14ac:dyDescent="0.55000000000000004">
      <c r="B3077" s="27"/>
      <c r="D3077" s="33"/>
      <c r="E3077" s="68"/>
      <c r="G3077" s="51"/>
      <c r="H3077" s="176"/>
      <c r="I3077" s="51"/>
      <c r="K3077" s="51"/>
      <c r="L3077" s="43"/>
    </row>
    <row r="3078" spans="2:12" s="32" customFormat="1" x14ac:dyDescent="0.55000000000000004">
      <c r="B3078" s="27"/>
      <c r="D3078" s="33"/>
      <c r="E3078" s="68"/>
      <c r="G3078" s="51"/>
      <c r="H3078" s="176"/>
      <c r="I3078" s="51"/>
      <c r="K3078" s="51"/>
      <c r="L3078" s="43"/>
    </row>
    <row r="3079" spans="2:12" s="32" customFormat="1" x14ac:dyDescent="0.55000000000000004">
      <c r="B3079" s="27"/>
      <c r="D3079" s="33"/>
      <c r="E3079" s="68"/>
      <c r="G3079" s="51"/>
      <c r="H3079" s="176"/>
      <c r="I3079" s="51"/>
      <c r="K3079" s="51"/>
      <c r="L3079" s="43"/>
    </row>
    <row r="3080" spans="2:12" s="32" customFormat="1" x14ac:dyDescent="0.55000000000000004">
      <c r="B3080" s="27"/>
      <c r="D3080" s="33"/>
      <c r="E3080" s="68"/>
      <c r="G3080" s="51"/>
      <c r="H3080" s="176"/>
      <c r="I3080" s="51"/>
      <c r="K3080" s="51"/>
      <c r="L3080" s="43"/>
    </row>
    <row r="3081" spans="2:12" s="32" customFormat="1" x14ac:dyDescent="0.55000000000000004">
      <c r="B3081" s="27"/>
      <c r="D3081" s="33"/>
      <c r="E3081" s="68"/>
      <c r="G3081" s="51"/>
      <c r="H3081" s="176"/>
      <c r="I3081" s="51"/>
      <c r="K3081" s="51"/>
      <c r="L3081" s="43"/>
    </row>
    <row r="3082" spans="2:12" s="32" customFormat="1" x14ac:dyDescent="0.55000000000000004">
      <c r="B3082" s="27"/>
      <c r="D3082" s="33"/>
      <c r="E3082" s="68"/>
      <c r="G3082" s="51"/>
      <c r="H3082" s="176"/>
      <c r="I3082" s="51"/>
      <c r="K3082" s="51"/>
      <c r="L3082" s="43"/>
    </row>
    <row r="3083" spans="2:12" s="32" customFormat="1" x14ac:dyDescent="0.55000000000000004">
      <c r="B3083" s="27"/>
      <c r="D3083" s="33"/>
      <c r="E3083" s="68"/>
      <c r="G3083" s="51"/>
      <c r="H3083" s="176"/>
      <c r="I3083" s="51"/>
      <c r="K3083" s="51"/>
      <c r="L3083" s="43"/>
    </row>
    <row r="3084" spans="2:12" s="32" customFormat="1" x14ac:dyDescent="0.55000000000000004">
      <c r="B3084" s="27"/>
      <c r="D3084" s="33"/>
      <c r="E3084" s="68"/>
      <c r="G3084" s="51"/>
      <c r="H3084" s="176"/>
      <c r="I3084" s="51"/>
      <c r="K3084" s="51"/>
      <c r="L3084" s="43"/>
    </row>
    <row r="3085" spans="2:12" s="32" customFormat="1" x14ac:dyDescent="0.55000000000000004">
      <c r="B3085" s="27"/>
      <c r="D3085" s="33"/>
      <c r="E3085" s="68"/>
      <c r="G3085" s="51"/>
      <c r="H3085" s="176"/>
      <c r="I3085" s="51"/>
      <c r="K3085" s="51"/>
      <c r="L3085" s="43"/>
    </row>
    <row r="3086" spans="2:12" s="32" customFormat="1" x14ac:dyDescent="0.55000000000000004">
      <c r="B3086" s="27"/>
      <c r="D3086" s="33"/>
      <c r="E3086" s="68"/>
      <c r="G3086" s="51"/>
      <c r="H3086" s="176"/>
      <c r="I3086" s="51"/>
      <c r="K3086" s="51"/>
      <c r="L3086" s="43"/>
    </row>
    <row r="3087" spans="2:12" s="32" customFormat="1" x14ac:dyDescent="0.55000000000000004">
      <c r="B3087" s="27"/>
      <c r="D3087" s="33"/>
      <c r="E3087" s="68"/>
      <c r="G3087" s="51"/>
      <c r="H3087" s="176"/>
      <c r="I3087" s="51"/>
      <c r="K3087" s="51"/>
      <c r="L3087" s="43"/>
    </row>
    <row r="3088" spans="2:12" s="32" customFormat="1" x14ac:dyDescent="0.55000000000000004">
      <c r="B3088" s="27"/>
      <c r="D3088" s="33"/>
      <c r="E3088" s="68"/>
      <c r="G3088" s="51"/>
      <c r="H3088" s="176"/>
      <c r="I3088" s="51"/>
      <c r="K3088" s="51"/>
      <c r="L3088" s="43"/>
    </row>
    <row r="3089" spans="2:12" s="32" customFormat="1" x14ac:dyDescent="0.55000000000000004">
      <c r="B3089" s="27"/>
      <c r="D3089" s="33"/>
      <c r="E3089" s="68"/>
      <c r="G3089" s="51"/>
      <c r="H3089" s="176"/>
      <c r="I3089" s="51"/>
      <c r="K3089" s="51"/>
      <c r="L3089" s="43"/>
    </row>
    <row r="3090" spans="2:12" s="32" customFormat="1" x14ac:dyDescent="0.55000000000000004">
      <c r="B3090" s="27"/>
      <c r="D3090" s="33"/>
      <c r="E3090" s="68"/>
      <c r="G3090" s="51"/>
      <c r="H3090" s="176"/>
      <c r="I3090" s="51"/>
      <c r="K3090" s="51"/>
      <c r="L3090" s="43"/>
    </row>
    <row r="3091" spans="2:12" s="32" customFormat="1" x14ac:dyDescent="0.55000000000000004">
      <c r="B3091" s="27"/>
      <c r="D3091" s="33"/>
      <c r="E3091" s="68"/>
      <c r="G3091" s="51"/>
      <c r="H3091" s="176"/>
      <c r="I3091" s="51"/>
      <c r="K3091" s="51"/>
      <c r="L3091" s="43"/>
    </row>
    <row r="3092" spans="2:12" s="32" customFormat="1" x14ac:dyDescent="0.55000000000000004">
      <c r="B3092" s="27"/>
      <c r="D3092" s="33"/>
      <c r="E3092" s="68"/>
      <c r="G3092" s="51"/>
      <c r="H3092" s="176"/>
      <c r="I3092" s="51"/>
      <c r="K3092" s="51"/>
      <c r="L3092" s="43"/>
    </row>
    <row r="3093" spans="2:12" s="32" customFormat="1" x14ac:dyDescent="0.55000000000000004">
      <c r="B3093" s="27"/>
      <c r="D3093" s="33"/>
      <c r="E3093" s="68"/>
      <c r="G3093" s="51"/>
      <c r="H3093" s="176"/>
      <c r="I3093" s="51"/>
      <c r="K3093" s="51"/>
      <c r="L3093" s="43"/>
    </row>
    <row r="3094" spans="2:12" s="32" customFormat="1" x14ac:dyDescent="0.55000000000000004">
      <c r="B3094" s="27"/>
      <c r="D3094" s="33"/>
      <c r="E3094" s="68"/>
      <c r="G3094" s="51"/>
      <c r="H3094" s="176"/>
      <c r="I3094" s="51"/>
      <c r="K3094" s="51"/>
      <c r="L3094" s="43"/>
    </row>
    <row r="3095" spans="2:12" s="32" customFormat="1" x14ac:dyDescent="0.55000000000000004">
      <c r="B3095" s="27"/>
      <c r="D3095" s="33"/>
      <c r="E3095" s="68"/>
      <c r="G3095" s="51"/>
      <c r="H3095" s="176"/>
      <c r="I3095" s="51"/>
      <c r="K3095" s="51"/>
      <c r="L3095" s="43"/>
    </row>
    <row r="3096" spans="2:12" s="32" customFormat="1" x14ac:dyDescent="0.55000000000000004">
      <c r="B3096" s="27"/>
      <c r="D3096" s="33"/>
      <c r="E3096" s="68"/>
      <c r="G3096" s="51"/>
      <c r="H3096" s="176"/>
      <c r="I3096" s="51"/>
      <c r="K3096" s="51"/>
      <c r="L3096" s="43"/>
    </row>
    <row r="3097" spans="2:12" s="32" customFormat="1" x14ac:dyDescent="0.55000000000000004">
      <c r="B3097" s="27"/>
      <c r="D3097" s="33"/>
      <c r="E3097" s="68"/>
      <c r="G3097" s="51"/>
      <c r="H3097" s="176"/>
      <c r="I3097" s="51"/>
      <c r="K3097" s="51"/>
      <c r="L3097" s="43"/>
    </row>
    <row r="3098" spans="2:12" s="32" customFormat="1" x14ac:dyDescent="0.55000000000000004">
      <c r="B3098" s="27"/>
      <c r="D3098" s="33"/>
      <c r="E3098" s="68"/>
      <c r="G3098" s="51"/>
      <c r="H3098" s="176"/>
      <c r="I3098" s="51"/>
      <c r="K3098" s="51"/>
      <c r="L3098" s="43"/>
    </row>
    <row r="3099" spans="2:12" s="32" customFormat="1" x14ac:dyDescent="0.55000000000000004">
      <c r="B3099" s="27"/>
      <c r="D3099" s="33"/>
      <c r="E3099" s="68"/>
      <c r="G3099" s="51"/>
      <c r="H3099" s="176"/>
      <c r="I3099" s="51"/>
      <c r="K3099" s="51"/>
      <c r="L3099" s="43"/>
    </row>
    <row r="3100" spans="2:12" s="32" customFormat="1" x14ac:dyDescent="0.55000000000000004">
      <c r="B3100" s="27"/>
      <c r="D3100" s="33"/>
      <c r="E3100" s="68"/>
      <c r="G3100" s="51"/>
      <c r="H3100" s="176"/>
      <c r="I3100" s="51"/>
      <c r="K3100" s="51"/>
      <c r="L3100" s="43"/>
    </row>
    <row r="3101" spans="2:12" s="32" customFormat="1" x14ac:dyDescent="0.55000000000000004">
      <c r="B3101" s="27"/>
      <c r="D3101" s="33"/>
      <c r="E3101" s="68"/>
      <c r="G3101" s="51"/>
      <c r="H3101" s="176"/>
      <c r="I3101" s="51"/>
      <c r="K3101" s="51"/>
      <c r="L3101" s="43"/>
    </row>
    <row r="3102" spans="2:12" s="32" customFormat="1" x14ac:dyDescent="0.55000000000000004">
      <c r="B3102" s="27"/>
      <c r="D3102" s="33"/>
      <c r="E3102" s="68"/>
      <c r="G3102" s="51"/>
      <c r="H3102" s="176"/>
      <c r="I3102" s="51"/>
      <c r="K3102" s="51"/>
      <c r="L3102" s="43"/>
    </row>
    <row r="3103" spans="2:12" s="32" customFormat="1" x14ac:dyDescent="0.55000000000000004">
      <c r="B3103" s="27"/>
      <c r="D3103" s="33"/>
      <c r="E3103" s="68"/>
      <c r="G3103" s="51"/>
      <c r="H3103" s="176"/>
      <c r="I3103" s="51"/>
      <c r="K3103" s="51"/>
      <c r="L3103" s="43"/>
    </row>
    <row r="3104" spans="2:12" s="32" customFormat="1" x14ac:dyDescent="0.55000000000000004">
      <c r="B3104" s="27"/>
      <c r="D3104" s="33"/>
      <c r="E3104" s="68"/>
      <c r="G3104" s="51"/>
      <c r="H3104" s="176"/>
      <c r="I3104" s="51"/>
      <c r="K3104" s="51"/>
      <c r="L3104" s="43"/>
    </row>
    <row r="3105" spans="2:12" s="32" customFormat="1" x14ac:dyDescent="0.55000000000000004">
      <c r="B3105" s="27"/>
      <c r="D3105" s="33"/>
      <c r="E3105" s="68"/>
      <c r="G3105" s="51"/>
      <c r="H3105" s="176"/>
      <c r="I3105" s="51"/>
      <c r="K3105" s="51"/>
      <c r="L3105" s="43"/>
    </row>
    <row r="3106" spans="2:12" s="32" customFormat="1" x14ac:dyDescent="0.55000000000000004">
      <c r="B3106" s="27"/>
      <c r="D3106" s="33"/>
      <c r="E3106" s="68"/>
      <c r="G3106" s="51"/>
      <c r="H3106" s="176"/>
      <c r="I3106" s="51"/>
      <c r="K3106" s="51"/>
      <c r="L3106" s="43"/>
    </row>
    <row r="3107" spans="2:12" s="32" customFormat="1" x14ac:dyDescent="0.55000000000000004">
      <c r="B3107" s="27"/>
      <c r="D3107" s="33"/>
      <c r="E3107" s="68"/>
      <c r="G3107" s="51"/>
      <c r="H3107" s="176"/>
      <c r="I3107" s="51"/>
      <c r="K3107" s="51"/>
      <c r="L3107" s="43"/>
    </row>
    <row r="3108" spans="2:12" s="32" customFormat="1" x14ac:dyDescent="0.55000000000000004">
      <c r="B3108" s="27"/>
      <c r="D3108" s="33"/>
      <c r="E3108" s="68"/>
      <c r="G3108" s="51"/>
      <c r="H3108" s="176"/>
      <c r="I3108" s="51"/>
      <c r="K3108" s="51"/>
      <c r="L3108" s="43"/>
    </row>
    <row r="3109" spans="2:12" s="32" customFormat="1" x14ac:dyDescent="0.55000000000000004">
      <c r="B3109" s="27"/>
      <c r="D3109" s="33"/>
      <c r="E3109" s="68"/>
      <c r="G3109" s="51"/>
      <c r="H3109" s="176"/>
      <c r="I3109" s="51"/>
      <c r="K3109" s="51"/>
      <c r="L3109" s="43"/>
    </row>
    <row r="3110" spans="2:12" s="32" customFormat="1" x14ac:dyDescent="0.55000000000000004">
      <c r="B3110" s="27"/>
      <c r="D3110" s="33"/>
      <c r="E3110" s="68"/>
      <c r="G3110" s="51"/>
      <c r="H3110" s="176"/>
      <c r="I3110" s="51"/>
      <c r="K3110" s="51"/>
      <c r="L3110" s="43"/>
    </row>
    <row r="3111" spans="2:12" s="32" customFormat="1" x14ac:dyDescent="0.55000000000000004">
      <c r="B3111" s="27"/>
      <c r="D3111" s="33"/>
      <c r="E3111" s="68"/>
      <c r="G3111" s="51"/>
      <c r="H3111" s="176"/>
      <c r="I3111" s="51"/>
      <c r="K3111" s="51"/>
      <c r="L3111" s="43"/>
    </row>
    <row r="3112" spans="2:12" s="32" customFormat="1" x14ac:dyDescent="0.55000000000000004">
      <c r="B3112" s="27"/>
      <c r="D3112" s="33"/>
      <c r="E3112" s="68"/>
      <c r="G3112" s="51"/>
      <c r="H3112" s="176"/>
      <c r="I3112" s="51"/>
      <c r="K3112" s="51"/>
      <c r="L3112" s="43"/>
    </row>
    <row r="3113" spans="2:12" s="32" customFormat="1" x14ac:dyDescent="0.55000000000000004">
      <c r="B3113" s="27"/>
      <c r="D3113" s="33"/>
      <c r="E3113" s="68"/>
      <c r="G3113" s="51"/>
      <c r="H3113" s="176"/>
      <c r="I3113" s="51"/>
      <c r="K3113" s="51"/>
      <c r="L3113" s="43"/>
    </row>
    <row r="3114" spans="2:12" s="32" customFormat="1" x14ac:dyDescent="0.55000000000000004">
      <c r="B3114" s="27"/>
      <c r="D3114" s="33"/>
      <c r="E3114" s="68"/>
      <c r="G3114" s="51"/>
      <c r="H3114" s="176"/>
      <c r="I3114" s="51"/>
      <c r="K3114" s="51"/>
      <c r="L3114" s="43"/>
    </row>
    <row r="3115" spans="2:12" s="32" customFormat="1" x14ac:dyDescent="0.55000000000000004">
      <c r="B3115" s="27"/>
      <c r="D3115" s="33"/>
      <c r="E3115" s="68"/>
      <c r="G3115" s="51"/>
      <c r="H3115" s="176"/>
      <c r="I3115" s="51"/>
      <c r="K3115" s="51"/>
      <c r="L3115" s="43"/>
    </row>
    <row r="3116" spans="2:12" s="32" customFormat="1" x14ac:dyDescent="0.55000000000000004">
      <c r="B3116" s="27"/>
      <c r="D3116" s="33"/>
      <c r="E3116" s="68"/>
      <c r="G3116" s="51"/>
      <c r="H3116" s="176"/>
      <c r="I3116" s="51"/>
      <c r="K3116" s="51"/>
      <c r="L3116" s="43"/>
    </row>
    <row r="3117" spans="2:12" s="32" customFormat="1" x14ac:dyDescent="0.55000000000000004">
      <c r="B3117" s="27"/>
      <c r="D3117" s="33"/>
      <c r="E3117" s="68"/>
      <c r="G3117" s="51"/>
      <c r="H3117" s="176"/>
      <c r="I3117" s="51"/>
      <c r="K3117" s="51"/>
      <c r="L3117" s="43"/>
    </row>
    <row r="3118" spans="2:12" s="32" customFormat="1" x14ac:dyDescent="0.55000000000000004">
      <c r="B3118" s="27"/>
      <c r="D3118" s="33"/>
      <c r="E3118" s="68"/>
      <c r="G3118" s="51"/>
      <c r="H3118" s="176"/>
      <c r="I3118" s="51"/>
      <c r="K3118" s="51"/>
      <c r="L3118" s="43"/>
    </row>
    <row r="3119" spans="2:12" s="32" customFormat="1" x14ac:dyDescent="0.55000000000000004">
      <c r="B3119" s="27"/>
      <c r="D3119" s="33"/>
      <c r="E3119" s="68"/>
      <c r="G3119" s="51"/>
      <c r="H3119" s="176"/>
      <c r="I3119" s="51"/>
      <c r="K3119" s="51"/>
      <c r="L3119" s="43"/>
    </row>
    <row r="3120" spans="2:12" s="32" customFormat="1" x14ac:dyDescent="0.55000000000000004">
      <c r="B3120" s="27"/>
      <c r="D3120" s="33"/>
      <c r="E3120" s="68"/>
      <c r="G3120" s="51"/>
      <c r="H3120" s="176"/>
      <c r="I3120" s="51"/>
      <c r="K3120" s="51"/>
      <c r="L3120" s="43"/>
    </row>
    <row r="3121" spans="2:12" s="32" customFormat="1" x14ac:dyDescent="0.55000000000000004">
      <c r="B3121" s="27"/>
      <c r="D3121" s="33"/>
      <c r="E3121" s="68"/>
      <c r="G3121" s="51"/>
      <c r="H3121" s="176"/>
      <c r="I3121" s="51"/>
      <c r="K3121" s="51"/>
      <c r="L3121" s="43"/>
    </row>
    <row r="3122" spans="2:12" s="32" customFormat="1" x14ac:dyDescent="0.55000000000000004">
      <c r="B3122" s="27"/>
      <c r="D3122" s="33"/>
      <c r="E3122" s="68"/>
      <c r="G3122" s="51"/>
      <c r="H3122" s="176"/>
      <c r="I3122" s="51"/>
      <c r="K3122" s="51"/>
      <c r="L3122" s="43"/>
    </row>
    <row r="3123" spans="2:12" s="32" customFormat="1" x14ac:dyDescent="0.55000000000000004">
      <c r="B3123" s="27"/>
      <c r="D3123" s="33"/>
      <c r="E3123" s="68"/>
      <c r="G3123" s="51"/>
      <c r="H3123" s="176"/>
      <c r="I3123" s="51"/>
      <c r="K3123" s="51"/>
      <c r="L3123" s="43"/>
    </row>
    <row r="3124" spans="2:12" s="32" customFormat="1" x14ac:dyDescent="0.55000000000000004">
      <c r="B3124" s="27"/>
      <c r="D3124" s="33"/>
      <c r="E3124" s="68"/>
      <c r="G3124" s="51"/>
      <c r="H3124" s="176"/>
      <c r="I3124" s="51"/>
      <c r="K3124" s="51"/>
      <c r="L3124" s="43"/>
    </row>
    <row r="3125" spans="2:12" s="32" customFormat="1" x14ac:dyDescent="0.55000000000000004">
      <c r="B3125" s="27"/>
      <c r="D3125" s="33"/>
      <c r="E3125" s="68"/>
      <c r="G3125" s="51"/>
      <c r="H3125" s="176"/>
      <c r="I3125" s="51"/>
      <c r="K3125" s="51"/>
      <c r="L3125" s="43"/>
    </row>
    <row r="3126" spans="2:12" s="32" customFormat="1" x14ac:dyDescent="0.55000000000000004">
      <c r="B3126" s="27"/>
      <c r="D3126" s="33"/>
      <c r="E3126" s="68"/>
      <c r="G3126" s="51"/>
      <c r="H3126" s="176"/>
      <c r="I3126" s="51"/>
      <c r="K3126" s="51"/>
      <c r="L3126" s="43"/>
    </row>
    <row r="3127" spans="2:12" s="32" customFormat="1" x14ac:dyDescent="0.55000000000000004">
      <c r="B3127" s="27"/>
      <c r="D3127" s="33"/>
      <c r="E3127" s="68"/>
      <c r="G3127" s="51"/>
      <c r="H3127" s="176"/>
      <c r="I3127" s="51"/>
      <c r="K3127" s="51"/>
      <c r="L3127" s="43"/>
    </row>
    <row r="3128" spans="2:12" s="32" customFormat="1" x14ac:dyDescent="0.55000000000000004">
      <c r="B3128" s="27"/>
      <c r="D3128" s="33"/>
      <c r="E3128" s="68"/>
      <c r="G3128" s="51"/>
      <c r="H3128" s="176"/>
      <c r="I3128" s="51"/>
      <c r="K3128" s="51"/>
      <c r="L3128" s="43"/>
    </row>
    <row r="3129" spans="2:12" s="32" customFormat="1" x14ac:dyDescent="0.55000000000000004">
      <c r="B3129" s="27"/>
      <c r="D3129" s="33"/>
      <c r="E3129" s="68"/>
      <c r="G3129" s="51"/>
      <c r="H3129" s="176"/>
      <c r="I3129" s="51"/>
      <c r="K3129" s="51"/>
      <c r="L3129" s="43"/>
    </row>
    <row r="3130" spans="2:12" s="32" customFormat="1" x14ac:dyDescent="0.55000000000000004">
      <c r="B3130" s="27"/>
      <c r="D3130" s="33"/>
      <c r="E3130" s="68"/>
      <c r="G3130" s="51"/>
      <c r="H3130" s="176"/>
      <c r="I3130" s="51"/>
      <c r="K3130" s="51"/>
      <c r="L3130" s="43"/>
    </row>
    <row r="3131" spans="2:12" s="32" customFormat="1" x14ac:dyDescent="0.55000000000000004">
      <c r="B3131" s="27"/>
      <c r="D3131" s="33"/>
      <c r="E3131" s="68"/>
      <c r="G3131" s="51"/>
      <c r="H3131" s="176"/>
      <c r="I3131" s="51"/>
      <c r="K3131" s="51"/>
      <c r="L3131" s="43"/>
    </row>
    <row r="3132" spans="2:12" s="32" customFormat="1" x14ac:dyDescent="0.55000000000000004">
      <c r="B3132" s="27"/>
      <c r="D3132" s="33"/>
      <c r="E3132" s="68"/>
      <c r="G3132" s="51"/>
      <c r="H3132" s="176"/>
      <c r="I3132" s="51"/>
      <c r="K3132" s="51"/>
      <c r="L3132" s="43"/>
    </row>
    <row r="3133" spans="2:12" s="32" customFormat="1" x14ac:dyDescent="0.55000000000000004">
      <c r="B3133" s="27"/>
      <c r="D3133" s="33"/>
      <c r="E3133" s="68"/>
      <c r="G3133" s="51"/>
      <c r="H3133" s="176"/>
      <c r="I3133" s="51"/>
      <c r="K3133" s="51"/>
      <c r="L3133" s="43"/>
    </row>
    <row r="3134" spans="2:12" s="32" customFormat="1" x14ac:dyDescent="0.55000000000000004">
      <c r="B3134" s="27"/>
      <c r="D3134" s="33"/>
      <c r="E3134" s="68"/>
      <c r="G3134" s="51"/>
      <c r="H3134" s="176"/>
      <c r="I3134" s="51"/>
      <c r="K3134" s="51"/>
      <c r="L3134" s="43"/>
    </row>
    <row r="3135" spans="2:12" s="32" customFormat="1" x14ac:dyDescent="0.55000000000000004">
      <c r="B3135" s="27"/>
      <c r="D3135" s="33"/>
      <c r="E3135" s="68"/>
      <c r="G3135" s="51"/>
      <c r="H3135" s="176"/>
      <c r="I3135" s="51"/>
      <c r="K3135" s="51"/>
      <c r="L3135" s="43"/>
    </row>
    <row r="3136" spans="2:12" s="32" customFormat="1" x14ac:dyDescent="0.55000000000000004">
      <c r="B3136" s="27"/>
      <c r="D3136" s="33"/>
      <c r="E3136" s="68"/>
      <c r="G3136" s="51"/>
      <c r="H3136" s="176"/>
      <c r="I3136" s="51"/>
      <c r="K3136" s="51"/>
      <c r="L3136" s="43"/>
    </row>
    <row r="3137" spans="2:12" s="32" customFormat="1" x14ac:dyDescent="0.55000000000000004">
      <c r="B3137" s="27"/>
      <c r="D3137" s="33"/>
      <c r="E3137" s="68"/>
      <c r="G3137" s="51"/>
      <c r="H3137" s="176"/>
      <c r="I3137" s="51"/>
      <c r="K3137" s="51"/>
      <c r="L3137" s="43"/>
    </row>
    <row r="3138" spans="2:12" s="32" customFormat="1" x14ac:dyDescent="0.55000000000000004">
      <c r="B3138" s="27"/>
      <c r="D3138" s="33"/>
      <c r="E3138" s="68"/>
      <c r="G3138" s="51"/>
      <c r="H3138" s="176"/>
      <c r="I3138" s="51"/>
      <c r="K3138" s="51"/>
      <c r="L3138" s="43"/>
    </row>
    <row r="3139" spans="2:12" s="32" customFormat="1" x14ac:dyDescent="0.55000000000000004">
      <c r="B3139" s="27"/>
      <c r="D3139" s="33"/>
      <c r="E3139" s="68"/>
      <c r="G3139" s="51"/>
      <c r="H3139" s="176"/>
      <c r="I3139" s="51"/>
      <c r="K3139" s="51"/>
      <c r="L3139" s="43"/>
    </row>
    <row r="3140" spans="2:12" s="32" customFormat="1" x14ac:dyDescent="0.55000000000000004">
      <c r="B3140" s="27"/>
      <c r="D3140" s="33"/>
      <c r="E3140" s="68"/>
      <c r="G3140" s="51"/>
      <c r="H3140" s="176"/>
      <c r="I3140" s="51"/>
      <c r="K3140" s="51"/>
      <c r="L3140" s="43"/>
    </row>
    <row r="3141" spans="2:12" s="32" customFormat="1" x14ac:dyDescent="0.55000000000000004">
      <c r="B3141" s="27"/>
      <c r="D3141" s="33"/>
      <c r="E3141" s="68"/>
      <c r="G3141" s="51"/>
      <c r="H3141" s="176"/>
      <c r="I3141" s="51"/>
      <c r="K3141" s="51"/>
      <c r="L3141" s="43"/>
    </row>
    <row r="3142" spans="2:12" s="32" customFormat="1" x14ac:dyDescent="0.55000000000000004">
      <c r="B3142" s="27"/>
      <c r="D3142" s="33"/>
      <c r="E3142" s="68"/>
      <c r="G3142" s="51"/>
      <c r="H3142" s="176"/>
      <c r="I3142" s="51"/>
      <c r="K3142" s="51"/>
      <c r="L3142" s="43"/>
    </row>
    <row r="3143" spans="2:12" s="32" customFormat="1" x14ac:dyDescent="0.55000000000000004">
      <c r="B3143" s="27"/>
      <c r="D3143" s="33"/>
      <c r="E3143" s="68"/>
      <c r="G3143" s="51"/>
      <c r="H3143" s="176"/>
      <c r="I3143" s="51"/>
      <c r="K3143" s="51"/>
      <c r="L3143" s="43"/>
    </row>
    <row r="3144" spans="2:12" s="32" customFormat="1" x14ac:dyDescent="0.55000000000000004">
      <c r="B3144" s="27"/>
      <c r="D3144" s="33"/>
      <c r="E3144" s="68"/>
      <c r="G3144" s="51"/>
      <c r="H3144" s="176"/>
      <c r="I3144" s="51"/>
      <c r="K3144" s="51"/>
      <c r="L3144" s="43"/>
    </row>
    <row r="3145" spans="2:12" s="32" customFormat="1" x14ac:dyDescent="0.55000000000000004">
      <c r="B3145" s="27"/>
      <c r="D3145" s="33"/>
      <c r="E3145" s="68"/>
      <c r="G3145" s="51"/>
      <c r="H3145" s="176"/>
      <c r="I3145" s="51"/>
      <c r="K3145" s="51"/>
      <c r="L3145" s="43"/>
    </row>
    <row r="3146" spans="2:12" s="32" customFormat="1" x14ac:dyDescent="0.55000000000000004">
      <c r="B3146" s="27"/>
      <c r="D3146" s="33"/>
      <c r="E3146" s="68"/>
      <c r="G3146" s="51"/>
      <c r="H3146" s="176"/>
      <c r="I3146" s="51"/>
      <c r="K3146" s="51"/>
      <c r="L3146" s="43"/>
    </row>
    <row r="3147" spans="2:12" s="32" customFormat="1" x14ac:dyDescent="0.55000000000000004">
      <c r="B3147" s="27"/>
      <c r="D3147" s="33"/>
      <c r="E3147" s="68"/>
      <c r="G3147" s="51"/>
      <c r="H3147" s="176"/>
      <c r="I3147" s="51"/>
      <c r="K3147" s="51"/>
      <c r="L3147" s="43"/>
    </row>
    <row r="3148" spans="2:12" s="32" customFormat="1" x14ac:dyDescent="0.55000000000000004">
      <c r="B3148" s="27"/>
      <c r="D3148" s="33"/>
      <c r="E3148" s="68"/>
      <c r="G3148" s="51"/>
      <c r="H3148" s="176"/>
      <c r="I3148" s="51"/>
      <c r="K3148" s="51"/>
      <c r="L3148" s="43"/>
    </row>
    <row r="3149" spans="2:12" s="32" customFormat="1" x14ac:dyDescent="0.55000000000000004">
      <c r="B3149" s="27"/>
      <c r="D3149" s="33"/>
      <c r="E3149" s="68"/>
      <c r="G3149" s="51"/>
      <c r="H3149" s="176"/>
      <c r="I3149" s="51"/>
      <c r="K3149" s="51"/>
      <c r="L3149" s="43"/>
    </row>
    <row r="3150" spans="2:12" s="32" customFormat="1" x14ac:dyDescent="0.55000000000000004">
      <c r="B3150" s="27"/>
      <c r="D3150" s="33"/>
      <c r="E3150" s="68"/>
      <c r="G3150" s="51"/>
      <c r="H3150" s="176"/>
      <c r="I3150" s="51"/>
      <c r="K3150" s="51"/>
      <c r="L3150" s="43"/>
    </row>
    <row r="3151" spans="2:12" s="32" customFormat="1" x14ac:dyDescent="0.55000000000000004">
      <c r="B3151" s="27"/>
      <c r="D3151" s="33"/>
      <c r="E3151" s="68"/>
      <c r="G3151" s="51"/>
      <c r="H3151" s="176"/>
      <c r="I3151" s="51"/>
      <c r="K3151" s="51"/>
      <c r="L3151" s="43"/>
    </row>
    <row r="3152" spans="2:12" s="32" customFormat="1" x14ac:dyDescent="0.55000000000000004">
      <c r="B3152" s="27"/>
      <c r="D3152" s="33"/>
      <c r="E3152" s="68"/>
      <c r="G3152" s="51"/>
      <c r="H3152" s="176"/>
      <c r="I3152" s="51"/>
      <c r="K3152" s="51"/>
      <c r="L3152" s="43"/>
    </row>
    <row r="3153" spans="2:12" s="32" customFormat="1" x14ac:dyDescent="0.55000000000000004">
      <c r="B3153" s="27"/>
      <c r="D3153" s="33"/>
      <c r="E3153" s="68"/>
      <c r="G3153" s="51"/>
      <c r="H3153" s="176"/>
      <c r="I3153" s="51"/>
      <c r="K3153" s="51"/>
      <c r="L3153" s="43"/>
    </row>
    <row r="3154" spans="2:12" s="32" customFormat="1" x14ac:dyDescent="0.55000000000000004">
      <c r="B3154" s="27"/>
      <c r="D3154" s="33"/>
      <c r="E3154" s="68"/>
      <c r="G3154" s="51"/>
      <c r="H3154" s="176"/>
      <c r="I3154" s="51"/>
      <c r="K3154" s="51"/>
      <c r="L3154" s="43"/>
    </row>
    <row r="3155" spans="2:12" s="32" customFormat="1" x14ac:dyDescent="0.55000000000000004">
      <c r="B3155" s="27"/>
      <c r="D3155" s="33"/>
      <c r="E3155" s="68"/>
      <c r="G3155" s="51"/>
      <c r="H3155" s="176"/>
      <c r="I3155" s="51"/>
      <c r="K3155" s="51"/>
      <c r="L3155" s="43"/>
    </row>
    <row r="3156" spans="2:12" s="32" customFormat="1" x14ac:dyDescent="0.55000000000000004">
      <c r="B3156" s="27"/>
      <c r="D3156" s="33"/>
      <c r="E3156" s="68"/>
      <c r="G3156" s="51"/>
      <c r="H3156" s="176"/>
      <c r="I3156" s="51"/>
      <c r="K3156" s="51"/>
      <c r="L3156" s="43"/>
    </row>
    <row r="3157" spans="2:12" s="32" customFormat="1" x14ac:dyDescent="0.55000000000000004">
      <c r="B3157" s="27"/>
      <c r="D3157" s="33"/>
      <c r="E3157" s="68"/>
      <c r="G3157" s="51"/>
      <c r="H3157" s="176"/>
      <c r="I3157" s="51"/>
      <c r="K3157" s="51"/>
      <c r="L3157" s="43"/>
    </row>
    <row r="3158" spans="2:12" s="32" customFormat="1" x14ac:dyDescent="0.55000000000000004">
      <c r="B3158" s="27"/>
      <c r="D3158" s="33"/>
      <c r="E3158" s="68"/>
      <c r="G3158" s="51"/>
      <c r="H3158" s="176"/>
      <c r="I3158" s="51"/>
      <c r="K3158" s="51"/>
      <c r="L3158" s="43"/>
    </row>
    <row r="3159" spans="2:12" s="32" customFormat="1" x14ac:dyDescent="0.55000000000000004">
      <c r="B3159" s="27"/>
      <c r="D3159" s="33"/>
      <c r="E3159" s="68"/>
      <c r="G3159" s="51"/>
      <c r="H3159" s="176"/>
      <c r="I3159" s="51"/>
      <c r="K3159" s="51"/>
      <c r="L3159" s="43"/>
    </row>
    <row r="3160" spans="2:12" s="32" customFormat="1" x14ac:dyDescent="0.55000000000000004">
      <c r="B3160" s="27"/>
      <c r="D3160" s="33"/>
      <c r="E3160" s="68"/>
      <c r="G3160" s="51"/>
      <c r="H3160" s="176"/>
      <c r="I3160" s="51"/>
      <c r="K3160" s="51"/>
      <c r="L3160" s="43"/>
    </row>
    <row r="3161" spans="2:12" s="32" customFormat="1" x14ac:dyDescent="0.55000000000000004">
      <c r="B3161" s="27"/>
      <c r="D3161" s="33"/>
      <c r="E3161" s="68"/>
      <c r="G3161" s="51"/>
      <c r="H3161" s="176"/>
      <c r="I3161" s="51"/>
      <c r="K3161" s="51"/>
      <c r="L3161" s="43"/>
    </row>
    <row r="3162" spans="2:12" s="32" customFormat="1" x14ac:dyDescent="0.55000000000000004">
      <c r="B3162" s="27"/>
      <c r="D3162" s="33"/>
      <c r="E3162" s="68"/>
      <c r="G3162" s="51"/>
      <c r="H3162" s="176"/>
      <c r="I3162" s="51"/>
      <c r="K3162" s="51"/>
      <c r="L3162" s="43"/>
    </row>
    <row r="3163" spans="2:12" s="32" customFormat="1" x14ac:dyDescent="0.55000000000000004">
      <c r="B3163" s="27"/>
      <c r="D3163" s="33"/>
      <c r="E3163" s="68"/>
      <c r="G3163" s="51"/>
      <c r="H3163" s="176"/>
      <c r="I3163" s="51"/>
      <c r="K3163" s="51"/>
      <c r="L3163" s="43"/>
    </row>
    <row r="3164" spans="2:12" s="32" customFormat="1" x14ac:dyDescent="0.55000000000000004">
      <c r="B3164" s="27"/>
      <c r="D3164" s="33"/>
      <c r="E3164" s="68"/>
      <c r="G3164" s="51"/>
      <c r="H3164" s="176"/>
      <c r="I3164" s="51"/>
      <c r="K3164" s="51"/>
      <c r="L3164" s="43"/>
    </row>
    <row r="3165" spans="2:12" s="32" customFormat="1" x14ac:dyDescent="0.55000000000000004">
      <c r="B3165" s="27"/>
      <c r="D3165" s="33"/>
      <c r="E3165" s="68"/>
      <c r="G3165" s="51"/>
      <c r="H3165" s="176"/>
      <c r="I3165" s="51"/>
      <c r="K3165" s="51"/>
      <c r="L3165" s="43"/>
    </row>
    <row r="3166" spans="2:12" s="32" customFormat="1" x14ac:dyDescent="0.55000000000000004">
      <c r="B3166" s="27"/>
      <c r="D3166" s="33"/>
      <c r="E3166" s="68"/>
      <c r="G3166" s="51"/>
      <c r="H3166" s="176"/>
      <c r="I3166" s="51"/>
      <c r="K3166" s="51"/>
      <c r="L3166" s="43"/>
    </row>
    <row r="3167" spans="2:12" s="32" customFormat="1" x14ac:dyDescent="0.55000000000000004">
      <c r="B3167" s="27"/>
      <c r="D3167" s="33"/>
      <c r="E3167" s="68"/>
      <c r="G3167" s="51"/>
      <c r="H3167" s="176"/>
      <c r="I3167" s="51"/>
      <c r="K3167" s="51"/>
      <c r="L3167" s="43"/>
    </row>
    <row r="3168" spans="2:12" s="32" customFormat="1" x14ac:dyDescent="0.55000000000000004">
      <c r="B3168" s="27"/>
      <c r="D3168" s="33"/>
      <c r="E3168" s="68"/>
      <c r="G3168" s="51"/>
      <c r="H3168" s="176"/>
      <c r="I3168" s="51"/>
      <c r="K3168" s="51"/>
      <c r="L3168" s="43"/>
    </row>
    <row r="3169" spans="2:12" s="32" customFormat="1" x14ac:dyDescent="0.55000000000000004">
      <c r="B3169" s="27"/>
      <c r="D3169" s="33"/>
      <c r="E3169" s="68"/>
      <c r="G3169" s="51"/>
      <c r="H3169" s="176"/>
      <c r="I3169" s="51"/>
      <c r="K3169" s="51"/>
      <c r="L3169" s="43"/>
    </row>
    <row r="3170" spans="2:12" s="32" customFormat="1" x14ac:dyDescent="0.55000000000000004">
      <c r="B3170" s="27"/>
      <c r="D3170" s="33"/>
      <c r="E3170" s="68"/>
      <c r="G3170" s="51"/>
      <c r="H3170" s="176"/>
      <c r="I3170" s="51"/>
      <c r="K3170" s="51"/>
      <c r="L3170" s="43"/>
    </row>
    <row r="3171" spans="2:12" s="32" customFormat="1" x14ac:dyDescent="0.55000000000000004">
      <c r="B3171" s="27"/>
      <c r="D3171" s="33"/>
      <c r="E3171" s="68"/>
      <c r="G3171" s="51"/>
      <c r="H3171" s="176"/>
      <c r="I3171" s="51"/>
      <c r="K3171" s="51"/>
      <c r="L3171" s="43"/>
    </row>
    <row r="3172" spans="2:12" s="32" customFormat="1" x14ac:dyDescent="0.55000000000000004">
      <c r="B3172" s="27"/>
      <c r="D3172" s="33"/>
      <c r="E3172" s="68"/>
      <c r="G3172" s="51"/>
      <c r="H3172" s="176"/>
      <c r="I3172" s="51"/>
      <c r="K3172" s="51"/>
      <c r="L3172" s="43"/>
    </row>
    <row r="3173" spans="2:12" s="32" customFormat="1" x14ac:dyDescent="0.55000000000000004">
      <c r="B3173" s="27"/>
      <c r="D3173" s="33"/>
      <c r="E3173" s="68"/>
      <c r="G3173" s="51"/>
      <c r="H3173" s="176"/>
      <c r="I3173" s="51"/>
      <c r="K3173" s="51"/>
      <c r="L3173" s="43"/>
    </row>
    <row r="3174" spans="2:12" s="32" customFormat="1" x14ac:dyDescent="0.55000000000000004">
      <c r="B3174" s="27"/>
      <c r="D3174" s="33"/>
      <c r="E3174" s="68"/>
      <c r="G3174" s="51"/>
      <c r="H3174" s="176"/>
      <c r="I3174" s="51"/>
      <c r="K3174" s="51"/>
      <c r="L3174" s="43"/>
    </row>
    <row r="3175" spans="2:12" s="32" customFormat="1" x14ac:dyDescent="0.55000000000000004">
      <c r="B3175" s="27"/>
      <c r="D3175" s="33"/>
      <c r="E3175" s="68"/>
      <c r="G3175" s="51"/>
      <c r="H3175" s="176"/>
      <c r="I3175" s="51"/>
      <c r="K3175" s="51"/>
      <c r="L3175" s="43"/>
    </row>
    <row r="3176" spans="2:12" s="32" customFormat="1" x14ac:dyDescent="0.55000000000000004">
      <c r="B3176" s="27"/>
      <c r="D3176" s="33"/>
      <c r="E3176" s="68"/>
      <c r="G3176" s="51"/>
      <c r="H3176" s="176"/>
      <c r="I3176" s="51"/>
      <c r="K3176" s="51"/>
      <c r="L3176" s="43"/>
    </row>
    <row r="3177" spans="2:12" s="32" customFormat="1" x14ac:dyDescent="0.55000000000000004">
      <c r="B3177" s="27"/>
      <c r="D3177" s="33"/>
      <c r="E3177" s="68"/>
      <c r="G3177" s="51"/>
      <c r="H3177" s="176"/>
      <c r="I3177" s="51"/>
      <c r="K3177" s="51"/>
      <c r="L3177" s="43"/>
    </row>
    <row r="3178" spans="2:12" s="32" customFormat="1" x14ac:dyDescent="0.55000000000000004">
      <c r="B3178" s="27"/>
      <c r="D3178" s="33"/>
      <c r="E3178" s="68"/>
      <c r="G3178" s="51"/>
      <c r="H3178" s="176"/>
      <c r="I3178" s="51"/>
      <c r="K3178" s="51"/>
      <c r="L3178" s="43"/>
    </row>
    <row r="3179" spans="2:12" s="32" customFormat="1" x14ac:dyDescent="0.55000000000000004">
      <c r="B3179" s="27"/>
      <c r="D3179" s="33"/>
      <c r="E3179" s="68"/>
      <c r="G3179" s="51"/>
      <c r="H3179" s="176"/>
      <c r="I3179" s="51"/>
      <c r="K3179" s="51"/>
      <c r="L3179" s="43"/>
    </row>
    <row r="3180" spans="2:12" s="32" customFormat="1" x14ac:dyDescent="0.55000000000000004">
      <c r="B3180" s="27"/>
      <c r="D3180" s="33"/>
      <c r="E3180" s="68"/>
      <c r="G3180" s="51"/>
      <c r="H3180" s="176"/>
      <c r="I3180" s="51"/>
      <c r="K3180" s="51"/>
      <c r="L3180" s="43"/>
    </row>
    <row r="3181" spans="2:12" s="32" customFormat="1" x14ac:dyDescent="0.55000000000000004">
      <c r="B3181" s="27"/>
      <c r="D3181" s="33"/>
      <c r="E3181" s="68"/>
      <c r="G3181" s="51"/>
      <c r="H3181" s="176"/>
      <c r="I3181" s="51"/>
      <c r="K3181" s="51"/>
      <c r="L3181" s="43"/>
    </row>
    <row r="3182" spans="2:12" s="32" customFormat="1" x14ac:dyDescent="0.55000000000000004">
      <c r="B3182" s="27"/>
      <c r="D3182" s="33"/>
      <c r="E3182" s="68"/>
      <c r="G3182" s="51"/>
      <c r="H3182" s="176"/>
      <c r="I3182" s="51"/>
      <c r="K3182" s="51"/>
      <c r="L3182" s="43"/>
    </row>
    <row r="3183" spans="2:12" s="32" customFormat="1" x14ac:dyDescent="0.55000000000000004">
      <c r="B3183" s="27"/>
      <c r="D3183" s="33"/>
      <c r="E3183" s="68"/>
      <c r="G3183" s="51"/>
      <c r="H3183" s="176"/>
      <c r="I3183" s="51"/>
      <c r="K3183" s="51"/>
      <c r="L3183" s="43"/>
    </row>
    <row r="3184" spans="2:12" s="32" customFormat="1" x14ac:dyDescent="0.55000000000000004">
      <c r="B3184" s="27"/>
      <c r="D3184" s="33"/>
      <c r="E3184" s="68"/>
      <c r="G3184" s="51"/>
      <c r="H3184" s="176"/>
      <c r="I3184" s="51"/>
      <c r="K3184" s="51"/>
      <c r="L3184" s="43"/>
    </row>
    <row r="3185" spans="2:12" s="32" customFormat="1" x14ac:dyDescent="0.55000000000000004">
      <c r="B3185" s="27"/>
      <c r="D3185" s="33"/>
      <c r="E3185" s="68"/>
      <c r="G3185" s="51"/>
      <c r="H3185" s="176"/>
      <c r="I3185" s="51"/>
      <c r="K3185" s="51"/>
      <c r="L3185" s="43"/>
    </row>
    <row r="3186" spans="2:12" s="32" customFormat="1" x14ac:dyDescent="0.55000000000000004">
      <c r="B3186" s="27"/>
      <c r="D3186" s="33"/>
      <c r="E3186" s="68"/>
      <c r="G3186" s="51"/>
      <c r="H3186" s="176"/>
      <c r="I3186" s="51"/>
      <c r="K3186" s="51"/>
      <c r="L3186" s="43"/>
    </row>
    <row r="3187" spans="2:12" s="32" customFormat="1" x14ac:dyDescent="0.55000000000000004">
      <c r="B3187" s="27"/>
      <c r="D3187" s="33"/>
      <c r="E3187" s="68"/>
      <c r="G3187" s="51"/>
      <c r="H3187" s="176"/>
      <c r="I3187" s="51"/>
      <c r="K3187" s="51"/>
      <c r="L3187" s="43"/>
    </row>
    <row r="3188" spans="2:12" s="32" customFormat="1" x14ac:dyDescent="0.55000000000000004">
      <c r="B3188" s="27"/>
      <c r="D3188" s="33"/>
      <c r="E3188" s="68"/>
      <c r="G3188" s="51"/>
      <c r="H3188" s="176"/>
      <c r="I3188" s="51"/>
      <c r="K3188" s="51"/>
      <c r="L3188" s="43"/>
    </row>
    <row r="3189" spans="2:12" s="32" customFormat="1" x14ac:dyDescent="0.55000000000000004">
      <c r="B3189" s="27"/>
      <c r="D3189" s="33"/>
      <c r="E3189" s="68"/>
      <c r="G3189" s="51"/>
      <c r="H3189" s="176"/>
      <c r="I3189" s="51"/>
      <c r="K3189" s="51"/>
      <c r="L3189" s="43"/>
    </row>
    <row r="3190" spans="2:12" s="32" customFormat="1" x14ac:dyDescent="0.55000000000000004">
      <c r="B3190" s="27"/>
      <c r="D3190" s="33"/>
      <c r="E3190" s="68"/>
      <c r="G3190" s="51"/>
      <c r="H3190" s="176"/>
      <c r="I3190" s="51"/>
      <c r="K3190" s="51"/>
      <c r="L3190" s="43"/>
    </row>
    <row r="3191" spans="2:12" s="32" customFormat="1" x14ac:dyDescent="0.55000000000000004">
      <c r="B3191" s="27"/>
      <c r="D3191" s="33"/>
      <c r="E3191" s="68"/>
      <c r="G3191" s="51"/>
      <c r="H3191" s="176"/>
      <c r="I3191" s="51"/>
      <c r="K3191" s="51"/>
      <c r="L3191" s="43"/>
    </row>
    <row r="3192" spans="2:12" s="32" customFormat="1" x14ac:dyDescent="0.55000000000000004">
      <c r="B3192" s="27"/>
      <c r="D3192" s="33"/>
      <c r="E3192" s="68"/>
      <c r="G3192" s="51"/>
      <c r="H3192" s="176"/>
      <c r="I3192" s="51"/>
      <c r="K3192" s="51"/>
      <c r="L3192" s="43"/>
    </row>
    <row r="3193" spans="2:12" s="32" customFormat="1" x14ac:dyDescent="0.55000000000000004">
      <c r="B3193" s="27"/>
      <c r="D3193" s="33"/>
      <c r="E3193" s="68"/>
      <c r="G3193" s="51"/>
      <c r="H3193" s="176"/>
      <c r="I3193" s="51"/>
      <c r="K3193" s="51"/>
      <c r="L3193" s="43"/>
    </row>
    <row r="3194" spans="2:12" s="32" customFormat="1" x14ac:dyDescent="0.55000000000000004">
      <c r="B3194" s="27"/>
      <c r="D3194" s="33"/>
      <c r="E3194" s="68"/>
      <c r="G3194" s="51"/>
      <c r="H3194" s="176"/>
      <c r="I3194" s="51"/>
      <c r="K3194" s="51"/>
      <c r="L3194" s="43"/>
    </row>
    <row r="3195" spans="2:12" s="32" customFormat="1" x14ac:dyDescent="0.55000000000000004">
      <c r="B3195" s="27"/>
      <c r="D3195" s="33"/>
      <c r="E3195" s="68"/>
      <c r="G3195" s="51"/>
      <c r="H3195" s="176"/>
      <c r="I3195" s="51"/>
      <c r="K3195" s="51"/>
      <c r="L3195" s="43"/>
    </row>
    <row r="3196" spans="2:12" s="32" customFormat="1" x14ac:dyDescent="0.55000000000000004">
      <c r="B3196" s="27"/>
      <c r="D3196" s="33"/>
      <c r="E3196" s="68"/>
      <c r="G3196" s="51"/>
      <c r="H3196" s="176"/>
      <c r="I3196" s="51"/>
      <c r="K3196" s="51"/>
      <c r="L3196" s="43"/>
    </row>
    <row r="3197" spans="2:12" s="32" customFormat="1" x14ac:dyDescent="0.55000000000000004">
      <c r="B3197" s="27"/>
      <c r="D3197" s="33"/>
      <c r="E3197" s="68"/>
      <c r="G3197" s="51"/>
      <c r="H3197" s="176"/>
      <c r="I3197" s="51"/>
      <c r="K3197" s="51"/>
      <c r="L3197" s="43"/>
    </row>
    <row r="3198" spans="2:12" s="32" customFormat="1" x14ac:dyDescent="0.55000000000000004">
      <c r="B3198" s="27"/>
      <c r="D3198" s="33"/>
      <c r="E3198" s="68"/>
      <c r="G3198" s="51"/>
      <c r="H3198" s="176"/>
      <c r="I3198" s="51"/>
      <c r="K3198" s="51"/>
      <c r="L3198" s="43"/>
    </row>
    <row r="3199" spans="2:12" s="32" customFormat="1" x14ac:dyDescent="0.55000000000000004">
      <c r="B3199" s="27"/>
      <c r="D3199" s="33"/>
      <c r="E3199" s="68"/>
      <c r="G3199" s="51"/>
      <c r="H3199" s="176"/>
      <c r="I3199" s="51"/>
      <c r="K3199" s="51"/>
      <c r="L3199" s="43"/>
    </row>
    <row r="3200" spans="2:12" s="32" customFormat="1" x14ac:dyDescent="0.55000000000000004">
      <c r="B3200" s="27"/>
      <c r="D3200" s="33"/>
      <c r="E3200" s="68"/>
      <c r="G3200" s="51"/>
      <c r="H3200" s="176"/>
      <c r="I3200" s="51"/>
      <c r="K3200" s="51"/>
      <c r="L3200" s="43"/>
    </row>
    <row r="3201" spans="2:12" s="32" customFormat="1" x14ac:dyDescent="0.55000000000000004">
      <c r="B3201" s="27"/>
      <c r="D3201" s="33"/>
      <c r="E3201" s="68"/>
      <c r="G3201" s="51"/>
      <c r="H3201" s="176"/>
      <c r="I3201" s="51"/>
      <c r="K3201" s="51"/>
      <c r="L3201" s="43"/>
    </row>
    <row r="3202" spans="2:12" s="32" customFormat="1" x14ac:dyDescent="0.55000000000000004">
      <c r="B3202" s="27"/>
      <c r="D3202" s="33"/>
      <c r="E3202" s="68"/>
      <c r="G3202" s="51"/>
      <c r="H3202" s="176"/>
      <c r="I3202" s="51"/>
      <c r="K3202" s="51"/>
      <c r="L3202" s="43"/>
    </row>
    <row r="3203" spans="2:12" s="32" customFormat="1" x14ac:dyDescent="0.55000000000000004">
      <c r="B3203" s="27"/>
      <c r="D3203" s="33"/>
      <c r="E3203" s="68"/>
      <c r="G3203" s="51"/>
      <c r="H3203" s="176"/>
      <c r="I3203" s="51"/>
      <c r="K3203" s="51"/>
      <c r="L3203" s="43"/>
    </row>
    <row r="3204" spans="2:12" s="32" customFormat="1" x14ac:dyDescent="0.55000000000000004">
      <c r="B3204" s="27"/>
      <c r="D3204" s="33"/>
      <c r="E3204" s="68"/>
      <c r="G3204" s="51"/>
      <c r="H3204" s="176"/>
      <c r="I3204" s="51"/>
      <c r="K3204" s="51"/>
      <c r="L3204" s="43"/>
    </row>
    <row r="3205" spans="2:12" s="32" customFormat="1" x14ac:dyDescent="0.55000000000000004">
      <c r="B3205" s="27"/>
      <c r="D3205" s="33"/>
      <c r="E3205" s="68"/>
      <c r="G3205" s="51"/>
      <c r="H3205" s="176"/>
      <c r="I3205" s="51"/>
      <c r="K3205" s="51"/>
      <c r="L3205" s="43"/>
    </row>
    <row r="3206" spans="2:12" s="32" customFormat="1" x14ac:dyDescent="0.55000000000000004">
      <c r="B3206" s="27"/>
      <c r="D3206" s="33"/>
      <c r="E3206" s="68"/>
      <c r="G3206" s="51"/>
      <c r="H3206" s="176"/>
      <c r="I3206" s="51"/>
      <c r="K3206" s="51"/>
      <c r="L3206" s="43"/>
    </row>
    <row r="3207" spans="2:12" s="32" customFormat="1" x14ac:dyDescent="0.55000000000000004">
      <c r="B3207" s="27"/>
      <c r="D3207" s="33"/>
      <c r="E3207" s="68"/>
      <c r="G3207" s="51"/>
      <c r="H3207" s="176"/>
      <c r="I3207" s="51"/>
      <c r="K3207" s="51"/>
      <c r="L3207" s="43"/>
    </row>
    <row r="3208" spans="2:12" s="32" customFormat="1" x14ac:dyDescent="0.55000000000000004">
      <c r="B3208" s="27"/>
      <c r="D3208" s="33"/>
      <c r="E3208" s="68"/>
      <c r="G3208" s="51"/>
      <c r="H3208" s="176"/>
      <c r="I3208" s="51"/>
      <c r="K3208" s="51"/>
      <c r="L3208" s="43"/>
    </row>
    <row r="3209" spans="2:12" s="32" customFormat="1" x14ac:dyDescent="0.55000000000000004">
      <c r="B3209" s="27"/>
      <c r="D3209" s="33"/>
      <c r="E3209" s="68"/>
      <c r="G3209" s="51"/>
      <c r="H3209" s="176"/>
      <c r="I3209" s="51"/>
      <c r="K3209" s="51"/>
      <c r="L3209" s="43"/>
    </row>
    <row r="3210" spans="2:12" s="32" customFormat="1" x14ac:dyDescent="0.55000000000000004">
      <c r="B3210" s="27"/>
      <c r="D3210" s="33"/>
      <c r="E3210" s="68"/>
      <c r="G3210" s="51"/>
      <c r="H3210" s="176"/>
      <c r="I3210" s="51"/>
      <c r="K3210" s="51"/>
      <c r="L3210" s="43"/>
    </row>
    <row r="3211" spans="2:12" s="32" customFormat="1" x14ac:dyDescent="0.55000000000000004">
      <c r="B3211" s="27"/>
      <c r="D3211" s="33"/>
      <c r="E3211" s="68"/>
      <c r="G3211" s="51"/>
      <c r="H3211" s="176"/>
      <c r="I3211" s="51"/>
      <c r="K3211" s="51"/>
      <c r="L3211" s="43"/>
    </row>
    <row r="3212" spans="2:12" s="32" customFormat="1" x14ac:dyDescent="0.55000000000000004">
      <c r="B3212" s="27"/>
      <c r="D3212" s="33"/>
      <c r="E3212" s="68"/>
      <c r="G3212" s="51"/>
      <c r="H3212" s="176"/>
      <c r="I3212" s="51"/>
      <c r="K3212" s="51"/>
      <c r="L3212" s="43"/>
    </row>
    <row r="3213" spans="2:12" s="32" customFormat="1" x14ac:dyDescent="0.55000000000000004">
      <c r="B3213" s="27"/>
      <c r="D3213" s="33"/>
      <c r="E3213" s="68"/>
      <c r="G3213" s="51"/>
      <c r="H3213" s="176"/>
      <c r="I3213" s="51"/>
      <c r="K3213" s="51"/>
      <c r="L3213" s="43"/>
    </row>
    <row r="3214" spans="2:12" s="32" customFormat="1" x14ac:dyDescent="0.55000000000000004">
      <c r="B3214" s="27"/>
      <c r="D3214" s="33"/>
      <c r="E3214" s="68"/>
      <c r="G3214" s="51"/>
      <c r="H3214" s="176"/>
      <c r="I3214" s="51"/>
      <c r="K3214" s="51"/>
      <c r="L3214" s="43"/>
    </row>
    <row r="3215" spans="2:12" s="32" customFormat="1" x14ac:dyDescent="0.55000000000000004">
      <c r="B3215" s="27"/>
      <c r="D3215" s="33"/>
      <c r="E3215" s="68"/>
      <c r="G3215" s="51"/>
      <c r="H3215" s="176"/>
      <c r="I3215" s="51"/>
      <c r="K3215" s="51"/>
      <c r="L3215" s="43"/>
    </row>
    <row r="3216" spans="2:12" s="32" customFormat="1" x14ac:dyDescent="0.55000000000000004">
      <c r="B3216" s="27"/>
      <c r="D3216" s="33"/>
      <c r="E3216" s="68"/>
      <c r="G3216" s="51"/>
      <c r="H3216" s="176"/>
      <c r="I3216" s="51"/>
      <c r="K3216" s="51"/>
      <c r="L3216" s="43"/>
    </row>
    <row r="3217" spans="2:12" s="32" customFormat="1" x14ac:dyDescent="0.55000000000000004">
      <c r="B3217" s="27"/>
      <c r="D3217" s="33"/>
      <c r="E3217" s="68"/>
      <c r="G3217" s="51"/>
      <c r="H3217" s="176"/>
      <c r="I3217" s="51"/>
      <c r="K3217" s="51"/>
      <c r="L3217" s="43"/>
    </row>
    <row r="3218" spans="2:12" s="32" customFormat="1" x14ac:dyDescent="0.55000000000000004">
      <c r="B3218" s="27"/>
      <c r="D3218" s="33"/>
      <c r="E3218" s="68"/>
      <c r="G3218" s="51"/>
      <c r="H3218" s="176"/>
      <c r="I3218" s="51"/>
      <c r="K3218" s="51"/>
      <c r="L3218" s="43"/>
    </row>
    <row r="3219" spans="2:12" s="32" customFormat="1" x14ac:dyDescent="0.55000000000000004">
      <c r="B3219" s="27"/>
      <c r="D3219" s="33"/>
      <c r="E3219" s="68"/>
      <c r="G3219" s="51"/>
      <c r="H3219" s="176"/>
      <c r="I3219" s="51"/>
      <c r="K3219" s="51"/>
      <c r="L3219" s="43"/>
    </row>
    <row r="3220" spans="2:12" s="32" customFormat="1" x14ac:dyDescent="0.55000000000000004">
      <c r="B3220" s="27"/>
      <c r="D3220" s="33"/>
      <c r="E3220" s="68"/>
      <c r="G3220" s="51"/>
      <c r="H3220" s="176"/>
      <c r="I3220" s="51"/>
      <c r="K3220" s="51"/>
      <c r="L3220" s="43"/>
    </row>
    <row r="3221" spans="2:12" s="32" customFormat="1" x14ac:dyDescent="0.55000000000000004">
      <c r="B3221" s="27"/>
      <c r="D3221" s="33"/>
      <c r="E3221" s="68"/>
      <c r="G3221" s="51"/>
      <c r="H3221" s="176"/>
      <c r="I3221" s="51"/>
      <c r="K3221" s="51"/>
      <c r="L3221" s="43"/>
    </row>
    <row r="3222" spans="2:12" s="32" customFormat="1" x14ac:dyDescent="0.55000000000000004">
      <c r="B3222" s="27"/>
      <c r="D3222" s="33"/>
      <c r="E3222" s="68"/>
      <c r="G3222" s="51"/>
      <c r="H3222" s="176"/>
      <c r="I3222" s="51"/>
      <c r="K3222" s="51"/>
      <c r="L3222" s="43"/>
    </row>
    <row r="3223" spans="2:12" s="32" customFormat="1" x14ac:dyDescent="0.55000000000000004">
      <c r="B3223" s="27"/>
      <c r="D3223" s="33"/>
      <c r="E3223" s="68"/>
      <c r="G3223" s="51"/>
      <c r="H3223" s="176"/>
      <c r="I3223" s="51"/>
      <c r="K3223" s="51"/>
      <c r="L3223" s="43"/>
    </row>
    <row r="3224" spans="2:12" s="32" customFormat="1" x14ac:dyDescent="0.55000000000000004">
      <c r="B3224" s="27"/>
      <c r="D3224" s="33"/>
      <c r="E3224" s="68"/>
      <c r="G3224" s="51"/>
      <c r="H3224" s="176"/>
      <c r="I3224" s="51"/>
      <c r="K3224" s="51"/>
      <c r="L3224" s="43"/>
    </row>
    <row r="3225" spans="2:12" s="32" customFormat="1" x14ac:dyDescent="0.55000000000000004">
      <c r="B3225" s="27"/>
      <c r="D3225" s="33"/>
      <c r="E3225" s="68"/>
      <c r="G3225" s="51"/>
      <c r="H3225" s="176"/>
      <c r="I3225" s="51"/>
      <c r="K3225" s="51"/>
      <c r="L3225" s="43"/>
    </row>
    <row r="3226" spans="2:12" s="32" customFormat="1" x14ac:dyDescent="0.55000000000000004">
      <c r="B3226" s="27"/>
      <c r="D3226" s="33"/>
      <c r="E3226" s="68"/>
      <c r="G3226" s="51"/>
      <c r="H3226" s="176"/>
      <c r="I3226" s="51"/>
      <c r="K3226" s="51"/>
      <c r="L3226" s="43"/>
    </row>
    <row r="3227" spans="2:12" s="32" customFormat="1" x14ac:dyDescent="0.55000000000000004">
      <c r="B3227" s="27"/>
      <c r="D3227" s="33"/>
      <c r="E3227" s="68"/>
      <c r="G3227" s="51"/>
      <c r="H3227" s="176"/>
      <c r="I3227" s="51"/>
      <c r="K3227" s="51"/>
      <c r="L3227" s="43"/>
    </row>
    <row r="3228" spans="2:12" s="32" customFormat="1" x14ac:dyDescent="0.55000000000000004">
      <c r="B3228" s="27"/>
      <c r="D3228" s="33"/>
      <c r="E3228" s="68"/>
      <c r="G3228" s="51"/>
      <c r="H3228" s="176"/>
      <c r="I3228" s="51"/>
      <c r="K3228" s="51"/>
      <c r="L3228" s="43"/>
    </row>
    <row r="3229" spans="2:12" s="32" customFormat="1" x14ac:dyDescent="0.55000000000000004">
      <c r="B3229" s="27"/>
      <c r="D3229" s="33"/>
      <c r="E3229" s="68"/>
      <c r="G3229" s="51"/>
      <c r="H3229" s="176"/>
      <c r="I3229" s="51"/>
      <c r="K3229" s="51"/>
      <c r="L3229" s="43"/>
    </row>
    <row r="3230" spans="2:12" s="32" customFormat="1" x14ac:dyDescent="0.55000000000000004">
      <c r="B3230" s="27"/>
      <c r="D3230" s="33"/>
      <c r="E3230" s="68"/>
      <c r="G3230" s="51"/>
      <c r="H3230" s="176"/>
      <c r="I3230" s="51"/>
      <c r="K3230" s="51"/>
      <c r="L3230" s="43"/>
    </row>
    <row r="3231" spans="2:12" s="32" customFormat="1" x14ac:dyDescent="0.55000000000000004">
      <c r="B3231" s="27"/>
      <c r="D3231" s="33"/>
      <c r="E3231" s="68"/>
      <c r="G3231" s="51"/>
      <c r="H3231" s="176"/>
      <c r="I3231" s="51"/>
      <c r="K3231" s="51"/>
      <c r="L3231" s="43"/>
    </row>
    <row r="3232" spans="2:12" s="32" customFormat="1" x14ac:dyDescent="0.55000000000000004">
      <c r="B3232" s="27"/>
      <c r="D3232" s="33"/>
      <c r="E3232" s="68"/>
      <c r="G3232" s="51"/>
      <c r="H3232" s="176"/>
      <c r="I3232" s="51"/>
      <c r="K3232" s="51"/>
      <c r="L3232" s="43"/>
    </row>
    <row r="3233" spans="2:12" s="32" customFormat="1" x14ac:dyDescent="0.55000000000000004">
      <c r="B3233" s="27"/>
      <c r="D3233" s="33"/>
      <c r="E3233" s="68"/>
      <c r="G3233" s="51"/>
      <c r="H3233" s="176"/>
      <c r="I3233" s="51"/>
      <c r="K3233" s="51"/>
      <c r="L3233" s="43"/>
    </row>
    <row r="3234" spans="2:12" s="32" customFormat="1" x14ac:dyDescent="0.55000000000000004">
      <c r="B3234" s="27"/>
      <c r="D3234" s="33"/>
      <c r="E3234" s="68"/>
      <c r="G3234" s="51"/>
      <c r="H3234" s="176"/>
      <c r="I3234" s="51"/>
      <c r="K3234" s="51"/>
      <c r="L3234" s="43"/>
    </row>
    <row r="3235" spans="2:12" s="32" customFormat="1" x14ac:dyDescent="0.55000000000000004">
      <c r="B3235" s="27"/>
      <c r="D3235" s="33"/>
      <c r="E3235" s="68"/>
      <c r="G3235" s="51"/>
      <c r="H3235" s="176"/>
      <c r="I3235" s="51"/>
      <c r="K3235" s="51"/>
      <c r="L3235" s="43"/>
    </row>
    <row r="3236" spans="2:12" s="32" customFormat="1" x14ac:dyDescent="0.55000000000000004">
      <c r="B3236" s="27"/>
      <c r="D3236" s="33"/>
      <c r="E3236" s="68"/>
      <c r="G3236" s="51"/>
      <c r="H3236" s="176"/>
      <c r="I3236" s="51"/>
      <c r="K3236" s="51"/>
      <c r="L3236" s="43"/>
    </row>
    <row r="3237" spans="2:12" s="32" customFormat="1" x14ac:dyDescent="0.55000000000000004">
      <c r="B3237" s="27"/>
      <c r="D3237" s="33"/>
      <c r="E3237" s="68"/>
      <c r="G3237" s="51"/>
      <c r="H3237" s="176"/>
      <c r="I3237" s="51"/>
      <c r="K3237" s="51"/>
      <c r="L3237" s="43"/>
    </row>
    <row r="3238" spans="2:12" s="32" customFormat="1" x14ac:dyDescent="0.55000000000000004">
      <c r="B3238" s="27"/>
      <c r="D3238" s="33"/>
      <c r="E3238" s="68"/>
      <c r="G3238" s="51"/>
      <c r="H3238" s="176"/>
      <c r="I3238" s="51"/>
      <c r="K3238" s="51"/>
      <c r="L3238" s="43"/>
    </row>
    <row r="3239" spans="2:12" s="32" customFormat="1" x14ac:dyDescent="0.55000000000000004">
      <c r="B3239" s="27"/>
      <c r="D3239" s="33"/>
      <c r="E3239" s="68"/>
      <c r="G3239" s="51"/>
      <c r="H3239" s="176"/>
      <c r="I3239" s="51"/>
      <c r="K3239" s="51"/>
      <c r="L3239" s="43"/>
    </row>
    <row r="3240" spans="2:12" s="32" customFormat="1" x14ac:dyDescent="0.55000000000000004">
      <c r="B3240" s="27"/>
      <c r="D3240" s="33"/>
      <c r="E3240" s="68"/>
      <c r="G3240" s="51"/>
      <c r="H3240" s="176"/>
      <c r="I3240" s="51"/>
      <c r="K3240" s="51"/>
      <c r="L3240" s="43"/>
    </row>
    <row r="3241" spans="2:12" s="32" customFormat="1" x14ac:dyDescent="0.55000000000000004">
      <c r="B3241" s="27"/>
      <c r="D3241" s="33"/>
      <c r="E3241" s="68"/>
      <c r="G3241" s="51"/>
      <c r="H3241" s="176"/>
      <c r="I3241" s="51"/>
      <c r="K3241" s="51"/>
      <c r="L3241" s="43"/>
    </row>
    <row r="3242" spans="2:12" s="32" customFormat="1" x14ac:dyDescent="0.55000000000000004">
      <c r="B3242" s="27"/>
      <c r="D3242" s="33"/>
      <c r="E3242" s="68"/>
      <c r="G3242" s="51"/>
      <c r="H3242" s="176"/>
      <c r="I3242" s="51"/>
      <c r="K3242" s="51"/>
      <c r="L3242" s="43"/>
    </row>
    <row r="3243" spans="2:12" s="32" customFormat="1" x14ac:dyDescent="0.55000000000000004">
      <c r="B3243" s="27"/>
      <c r="D3243" s="33"/>
      <c r="E3243" s="68"/>
      <c r="G3243" s="51"/>
      <c r="H3243" s="176"/>
      <c r="I3243" s="51"/>
      <c r="K3243" s="51"/>
      <c r="L3243" s="43"/>
    </row>
    <row r="3244" spans="2:12" s="32" customFormat="1" x14ac:dyDescent="0.55000000000000004">
      <c r="B3244" s="27"/>
      <c r="D3244" s="33"/>
      <c r="E3244" s="68"/>
      <c r="G3244" s="51"/>
      <c r="H3244" s="176"/>
      <c r="I3244" s="51"/>
      <c r="K3244" s="51"/>
      <c r="L3244" s="43"/>
    </row>
    <row r="3245" spans="2:12" s="32" customFormat="1" x14ac:dyDescent="0.55000000000000004">
      <c r="B3245" s="27"/>
      <c r="D3245" s="33"/>
      <c r="E3245" s="68"/>
      <c r="G3245" s="51"/>
      <c r="H3245" s="176"/>
      <c r="I3245" s="51"/>
      <c r="K3245" s="51"/>
      <c r="L3245" s="43"/>
    </row>
    <row r="3246" spans="2:12" s="32" customFormat="1" x14ac:dyDescent="0.55000000000000004">
      <c r="B3246" s="27"/>
      <c r="D3246" s="33"/>
      <c r="E3246" s="68"/>
      <c r="G3246" s="51"/>
      <c r="H3246" s="176"/>
      <c r="I3246" s="51"/>
      <c r="K3246" s="51"/>
      <c r="L3246" s="43"/>
    </row>
    <row r="3247" spans="2:12" s="32" customFormat="1" x14ac:dyDescent="0.55000000000000004">
      <c r="B3247" s="27"/>
      <c r="D3247" s="33"/>
      <c r="E3247" s="68"/>
      <c r="G3247" s="51"/>
      <c r="H3247" s="176"/>
      <c r="I3247" s="51"/>
      <c r="K3247" s="51"/>
      <c r="L3247" s="43"/>
    </row>
    <row r="3248" spans="2:12" s="32" customFormat="1" x14ac:dyDescent="0.55000000000000004">
      <c r="B3248" s="27"/>
      <c r="D3248" s="33"/>
      <c r="E3248" s="68"/>
      <c r="G3248" s="51"/>
      <c r="H3248" s="176"/>
      <c r="I3248" s="51"/>
      <c r="K3248" s="51"/>
      <c r="L3248" s="43"/>
    </row>
    <row r="3249" spans="2:12" s="32" customFormat="1" x14ac:dyDescent="0.55000000000000004">
      <c r="B3249" s="27"/>
      <c r="D3249" s="33"/>
      <c r="E3249" s="68"/>
      <c r="G3249" s="51"/>
      <c r="H3249" s="176"/>
      <c r="I3249" s="51"/>
      <c r="K3249" s="51"/>
      <c r="L3249" s="43"/>
    </row>
    <row r="3250" spans="2:12" s="32" customFormat="1" x14ac:dyDescent="0.55000000000000004">
      <c r="B3250" s="27"/>
      <c r="D3250" s="33"/>
      <c r="E3250" s="68"/>
      <c r="G3250" s="51"/>
      <c r="H3250" s="176"/>
      <c r="I3250" s="51"/>
      <c r="K3250" s="51"/>
      <c r="L3250" s="43"/>
    </row>
    <row r="3251" spans="2:12" s="32" customFormat="1" x14ac:dyDescent="0.55000000000000004">
      <c r="B3251" s="27"/>
      <c r="D3251" s="33"/>
      <c r="E3251" s="68"/>
      <c r="G3251" s="51"/>
      <c r="H3251" s="176"/>
      <c r="I3251" s="51"/>
      <c r="K3251" s="51"/>
      <c r="L3251" s="43"/>
    </row>
    <row r="3252" spans="2:12" s="32" customFormat="1" x14ac:dyDescent="0.55000000000000004">
      <c r="B3252" s="27"/>
      <c r="D3252" s="33"/>
      <c r="E3252" s="68"/>
      <c r="G3252" s="51"/>
      <c r="H3252" s="176"/>
      <c r="I3252" s="51"/>
      <c r="K3252" s="51"/>
      <c r="L3252" s="43"/>
    </row>
    <row r="3253" spans="2:12" s="32" customFormat="1" x14ac:dyDescent="0.55000000000000004">
      <c r="B3253" s="27"/>
      <c r="D3253" s="33"/>
      <c r="E3253" s="68"/>
      <c r="G3253" s="51"/>
      <c r="H3253" s="176"/>
      <c r="I3253" s="51"/>
      <c r="K3253" s="51"/>
      <c r="L3253" s="43"/>
    </row>
    <row r="3254" spans="2:12" s="32" customFormat="1" x14ac:dyDescent="0.55000000000000004">
      <c r="B3254" s="27"/>
      <c r="D3254" s="33"/>
      <c r="E3254" s="68"/>
      <c r="G3254" s="51"/>
      <c r="H3254" s="176"/>
      <c r="I3254" s="51"/>
      <c r="K3254" s="51"/>
      <c r="L3254" s="43"/>
    </row>
    <row r="3255" spans="2:12" s="32" customFormat="1" x14ac:dyDescent="0.55000000000000004">
      <c r="B3255" s="27"/>
      <c r="D3255" s="33"/>
      <c r="E3255" s="68"/>
      <c r="G3255" s="51"/>
      <c r="H3255" s="176"/>
      <c r="I3255" s="51"/>
      <c r="K3255" s="51"/>
      <c r="L3255" s="43"/>
    </row>
    <row r="3256" spans="2:12" s="32" customFormat="1" x14ac:dyDescent="0.55000000000000004">
      <c r="B3256" s="27"/>
      <c r="D3256" s="33"/>
      <c r="E3256" s="68"/>
      <c r="G3256" s="51"/>
      <c r="H3256" s="176"/>
      <c r="I3256" s="51"/>
      <c r="K3256" s="51"/>
      <c r="L3256" s="43"/>
    </row>
    <row r="3257" spans="2:12" s="32" customFormat="1" x14ac:dyDescent="0.55000000000000004">
      <c r="B3257" s="27"/>
      <c r="D3257" s="33"/>
      <c r="E3257" s="68"/>
      <c r="G3257" s="51"/>
      <c r="H3257" s="176"/>
      <c r="I3257" s="51"/>
      <c r="K3257" s="51"/>
      <c r="L3257" s="43"/>
    </row>
    <row r="3258" spans="2:12" s="32" customFormat="1" x14ac:dyDescent="0.55000000000000004">
      <c r="B3258" s="27"/>
      <c r="D3258" s="33"/>
      <c r="E3258" s="68"/>
      <c r="G3258" s="51"/>
      <c r="H3258" s="176"/>
      <c r="I3258" s="51"/>
      <c r="K3258" s="51"/>
      <c r="L3258" s="43"/>
    </row>
    <row r="3259" spans="2:12" s="32" customFormat="1" x14ac:dyDescent="0.55000000000000004">
      <c r="B3259" s="27"/>
      <c r="D3259" s="33"/>
      <c r="E3259" s="68"/>
      <c r="G3259" s="51"/>
      <c r="H3259" s="176"/>
      <c r="I3259" s="51"/>
      <c r="K3259" s="51"/>
      <c r="L3259" s="43"/>
    </row>
    <row r="3260" spans="2:12" s="32" customFormat="1" x14ac:dyDescent="0.55000000000000004">
      <c r="B3260" s="27"/>
      <c r="D3260" s="33"/>
      <c r="E3260" s="68"/>
      <c r="G3260" s="51"/>
      <c r="H3260" s="176"/>
      <c r="I3260" s="51"/>
      <c r="K3260" s="51"/>
      <c r="L3260" s="43"/>
    </row>
    <row r="3261" spans="2:12" s="32" customFormat="1" x14ac:dyDescent="0.55000000000000004">
      <c r="B3261" s="27"/>
      <c r="D3261" s="33"/>
      <c r="E3261" s="68"/>
      <c r="G3261" s="51"/>
      <c r="H3261" s="176"/>
      <c r="I3261" s="51"/>
      <c r="K3261" s="51"/>
      <c r="L3261" s="43"/>
    </row>
    <row r="3262" spans="2:12" s="32" customFormat="1" x14ac:dyDescent="0.55000000000000004">
      <c r="B3262" s="27"/>
      <c r="D3262" s="33"/>
      <c r="E3262" s="68"/>
      <c r="G3262" s="51"/>
      <c r="H3262" s="176"/>
      <c r="I3262" s="51"/>
      <c r="K3262" s="51"/>
      <c r="L3262" s="43"/>
    </row>
    <row r="3263" spans="2:12" s="32" customFormat="1" x14ac:dyDescent="0.55000000000000004">
      <c r="B3263" s="27"/>
      <c r="D3263" s="33"/>
      <c r="E3263" s="68"/>
      <c r="G3263" s="51"/>
      <c r="H3263" s="176"/>
      <c r="I3263" s="51"/>
      <c r="K3263" s="51"/>
      <c r="L3263" s="43"/>
    </row>
    <row r="3264" spans="2:12" s="32" customFormat="1" x14ac:dyDescent="0.55000000000000004">
      <c r="B3264" s="27"/>
      <c r="D3264" s="33"/>
      <c r="E3264" s="68"/>
      <c r="G3264" s="51"/>
      <c r="H3264" s="176"/>
      <c r="I3264" s="51"/>
      <c r="K3264" s="51"/>
      <c r="L3264" s="43"/>
    </row>
    <row r="3265" spans="2:12" s="32" customFormat="1" x14ac:dyDescent="0.55000000000000004">
      <c r="B3265" s="27"/>
      <c r="D3265" s="33"/>
      <c r="E3265" s="68"/>
      <c r="G3265" s="51"/>
      <c r="H3265" s="176"/>
      <c r="I3265" s="51"/>
      <c r="K3265" s="51"/>
      <c r="L3265" s="43"/>
    </row>
    <row r="3266" spans="2:12" s="32" customFormat="1" x14ac:dyDescent="0.55000000000000004">
      <c r="B3266" s="27"/>
      <c r="D3266" s="33"/>
      <c r="E3266" s="68"/>
      <c r="G3266" s="51"/>
      <c r="H3266" s="176"/>
      <c r="I3266" s="51"/>
      <c r="K3266" s="51"/>
      <c r="L3266" s="43"/>
    </row>
    <row r="3267" spans="2:12" s="32" customFormat="1" x14ac:dyDescent="0.55000000000000004">
      <c r="B3267" s="27"/>
      <c r="D3267" s="33"/>
      <c r="E3267" s="68"/>
      <c r="G3267" s="51"/>
      <c r="H3267" s="176"/>
      <c r="I3267" s="51"/>
      <c r="K3267" s="51"/>
      <c r="L3267" s="43"/>
    </row>
    <row r="3268" spans="2:12" s="32" customFormat="1" x14ac:dyDescent="0.55000000000000004">
      <c r="B3268" s="27"/>
      <c r="D3268" s="33"/>
      <c r="E3268" s="68"/>
      <c r="G3268" s="51"/>
      <c r="H3268" s="176"/>
      <c r="I3268" s="51"/>
      <c r="K3268" s="51"/>
      <c r="L3268" s="43"/>
    </row>
    <row r="3269" spans="2:12" s="32" customFormat="1" x14ac:dyDescent="0.55000000000000004">
      <c r="B3269" s="27"/>
      <c r="D3269" s="33"/>
      <c r="E3269" s="68"/>
      <c r="G3269" s="51"/>
      <c r="H3269" s="176"/>
      <c r="I3269" s="51"/>
      <c r="K3269" s="51"/>
      <c r="L3269" s="43"/>
    </row>
    <row r="3270" spans="2:12" s="32" customFormat="1" x14ac:dyDescent="0.55000000000000004">
      <c r="B3270" s="27"/>
      <c r="D3270" s="33"/>
      <c r="E3270" s="68"/>
      <c r="G3270" s="51"/>
      <c r="H3270" s="176"/>
      <c r="I3270" s="51"/>
      <c r="K3270" s="51"/>
      <c r="L3270" s="43"/>
    </row>
    <row r="3271" spans="2:12" s="32" customFormat="1" x14ac:dyDescent="0.55000000000000004">
      <c r="B3271" s="27"/>
      <c r="D3271" s="33"/>
      <c r="E3271" s="68"/>
      <c r="G3271" s="51"/>
      <c r="H3271" s="176"/>
      <c r="I3271" s="51"/>
      <c r="K3271" s="51"/>
      <c r="L3271" s="43"/>
    </row>
    <row r="3272" spans="2:12" s="32" customFormat="1" x14ac:dyDescent="0.55000000000000004">
      <c r="B3272" s="27"/>
      <c r="D3272" s="33"/>
      <c r="E3272" s="68"/>
      <c r="G3272" s="51"/>
      <c r="H3272" s="176"/>
      <c r="I3272" s="51"/>
      <c r="K3272" s="51"/>
      <c r="L3272" s="43"/>
    </row>
    <row r="3273" spans="2:12" s="32" customFormat="1" x14ac:dyDescent="0.55000000000000004">
      <c r="B3273" s="27"/>
      <c r="D3273" s="33"/>
      <c r="E3273" s="68"/>
      <c r="G3273" s="51"/>
      <c r="H3273" s="176"/>
      <c r="I3273" s="51"/>
      <c r="K3273" s="51"/>
      <c r="L3273" s="43"/>
    </row>
    <row r="3274" spans="2:12" s="32" customFormat="1" x14ac:dyDescent="0.55000000000000004">
      <c r="B3274" s="27"/>
      <c r="D3274" s="33"/>
      <c r="E3274" s="68"/>
      <c r="G3274" s="51"/>
      <c r="H3274" s="176"/>
      <c r="I3274" s="51"/>
      <c r="K3274" s="51"/>
      <c r="L3274" s="43"/>
    </row>
    <row r="3275" spans="2:12" s="32" customFormat="1" x14ac:dyDescent="0.55000000000000004">
      <c r="B3275" s="27"/>
      <c r="D3275" s="33"/>
      <c r="E3275" s="68"/>
      <c r="G3275" s="51"/>
      <c r="H3275" s="176"/>
      <c r="I3275" s="51"/>
      <c r="K3275" s="51"/>
      <c r="L3275" s="43"/>
    </row>
    <row r="3276" spans="2:12" s="32" customFormat="1" x14ac:dyDescent="0.55000000000000004">
      <c r="B3276" s="27"/>
      <c r="D3276" s="33"/>
      <c r="E3276" s="68"/>
      <c r="G3276" s="51"/>
      <c r="H3276" s="176"/>
      <c r="I3276" s="51"/>
      <c r="K3276" s="51"/>
      <c r="L3276" s="43"/>
    </row>
    <row r="3277" spans="2:12" s="32" customFormat="1" x14ac:dyDescent="0.55000000000000004">
      <c r="B3277" s="27"/>
      <c r="D3277" s="33"/>
      <c r="E3277" s="68"/>
      <c r="G3277" s="51"/>
      <c r="H3277" s="176"/>
      <c r="I3277" s="51"/>
      <c r="K3277" s="51"/>
      <c r="L3277" s="43"/>
    </row>
    <row r="3278" spans="2:12" s="32" customFormat="1" x14ac:dyDescent="0.55000000000000004">
      <c r="B3278" s="27"/>
      <c r="D3278" s="33"/>
      <c r="E3278" s="68"/>
      <c r="G3278" s="51"/>
      <c r="H3278" s="176"/>
      <c r="I3278" s="51"/>
      <c r="K3278" s="51"/>
      <c r="L3278" s="43"/>
    </row>
    <row r="3279" spans="2:12" s="32" customFormat="1" x14ac:dyDescent="0.55000000000000004">
      <c r="B3279" s="27"/>
      <c r="D3279" s="33"/>
      <c r="E3279" s="68"/>
      <c r="G3279" s="51"/>
      <c r="H3279" s="176"/>
      <c r="I3279" s="51"/>
      <c r="K3279" s="51"/>
      <c r="L3279" s="43"/>
    </row>
    <row r="3280" spans="2:12" s="32" customFormat="1" x14ac:dyDescent="0.55000000000000004">
      <c r="B3280" s="27"/>
      <c r="D3280" s="33"/>
      <c r="E3280" s="68"/>
      <c r="G3280" s="51"/>
      <c r="H3280" s="176"/>
      <c r="I3280" s="51"/>
      <c r="K3280" s="51"/>
      <c r="L3280" s="43"/>
    </row>
    <row r="3281" spans="2:12" s="32" customFormat="1" x14ac:dyDescent="0.55000000000000004">
      <c r="B3281" s="27"/>
      <c r="D3281" s="33"/>
      <c r="E3281" s="68"/>
      <c r="G3281" s="51"/>
      <c r="H3281" s="176"/>
      <c r="I3281" s="51"/>
      <c r="K3281" s="51"/>
      <c r="L3281" s="43"/>
    </row>
    <row r="3282" spans="2:12" s="32" customFormat="1" x14ac:dyDescent="0.55000000000000004">
      <c r="B3282" s="27"/>
      <c r="D3282" s="33"/>
      <c r="E3282" s="68"/>
      <c r="G3282" s="51"/>
      <c r="H3282" s="176"/>
      <c r="I3282" s="51"/>
      <c r="K3282" s="51"/>
      <c r="L3282" s="43"/>
    </row>
    <row r="3283" spans="2:12" s="32" customFormat="1" x14ac:dyDescent="0.55000000000000004">
      <c r="B3283" s="27"/>
      <c r="D3283" s="33"/>
      <c r="E3283" s="68"/>
      <c r="G3283" s="51"/>
      <c r="H3283" s="176"/>
      <c r="I3283" s="51"/>
      <c r="K3283" s="51"/>
      <c r="L3283" s="43"/>
    </row>
    <row r="3284" spans="2:12" s="32" customFormat="1" x14ac:dyDescent="0.55000000000000004">
      <c r="B3284" s="27"/>
      <c r="D3284" s="33"/>
      <c r="E3284" s="68"/>
      <c r="G3284" s="51"/>
      <c r="H3284" s="176"/>
      <c r="I3284" s="51"/>
      <c r="K3284" s="51"/>
      <c r="L3284" s="43"/>
    </row>
    <row r="3285" spans="2:12" s="32" customFormat="1" x14ac:dyDescent="0.55000000000000004">
      <c r="B3285" s="27"/>
      <c r="D3285" s="33"/>
      <c r="E3285" s="68"/>
      <c r="G3285" s="51"/>
      <c r="H3285" s="176"/>
      <c r="I3285" s="51"/>
      <c r="K3285" s="51"/>
      <c r="L3285" s="43"/>
    </row>
    <row r="3286" spans="2:12" s="32" customFormat="1" x14ac:dyDescent="0.55000000000000004">
      <c r="B3286" s="27"/>
      <c r="D3286" s="33"/>
      <c r="E3286" s="68"/>
      <c r="G3286" s="51"/>
      <c r="H3286" s="176"/>
      <c r="I3286" s="51"/>
      <c r="K3286" s="51"/>
      <c r="L3286" s="43"/>
    </row>
    <row r="3287" spans="2:12" s="32" customFormat="1" x14ac:dyDescent="0.55000000000000004">
      <c r="B3287" s="27"/>
      <c r="D3287" s="33"/>
      <c r="E3287" s="68"/>
      <c r="G3287" s="51"/>
      <c r="H3287" s="176"/>
      <c r="I3287" s="51"/>
      <c r="K3287" s="51"/>
      <c r="L3287" s="43"/>
    </row>
    <row r="3288" spans="2:12" s="32" customFormat="1" x14ac:dyDescent="0.55000000000000004">
      <c r="B3288" s="27"/>
      <c r="D3288" s="33"/>
      <c r="E3288" s="68"/>
      <c r="G3288" s="51"/>
      <c r="H3288" s="176"/>
      <c r="I3288" s="51"/>
      <c r="K3288" s="51"/>
      <c r="L3288" s="43"/>
    </row>
    <row r="3289" spans="2:12" s="32" customFormat="1" x14ac:dyDescent="0.55000000000000004">
      <c r="B3289" s="27"/>
      <c r="D3289" s="33"/>
      <c r="E3289" s="68"/>
      <c r="G3289" s="51"/>
      <c r="H3289" s="176"/>
      <c r="I3289" s="51"/>
      <c r="K3289" s="51"/>
      <c r="L3289" s="43"/>
    </row>
    <row r="3290" spans="2:12" s="32" customFormat="1" x14ac:dyDescent="0.55000000000000004">
      <c r="B3290" s="27"/>
      <c r="D3290" s="33"/>
      <c r="E3290" s="68"/>
      <c r="G3290" s="51"/>
      <c r="H3290" s="176"/>
      <c r="I3290" s="51"/>
      <c r="K3290" s="51"/>
      <c r="L3290" s="43"/>
    </row>
    <row r="3291" spans="2:12" s="32" customFormat="1" x14ac:dyDescent="0.55000000000000004">
      <c r="B3291" s="27"/>
      <c r="D3291" s="33"/>
      <c r="E3291" s="68"/>
      <c r="G3291" s="51"/>
      <c r="H3291" s="176"/>
      <c r="I3291" s="51"/>
      <c r="K3291" s="51"/>
      <c r="L3291" s="43"/>
    </row>
    <row r="3292" spans="2:12" s="32" customFormat="1" x14ac:dyDescent="0.55000000000000004">
      <c r="B3292" s="27"/>
      <c r="D3292" s="33"/>
      <c r="E3292" s="68"/>
      <c r="G3292" s="51"/>
      <c r="H3292" s="176"/>
      <c r="I3292" s="51"/>
      <c r="K3292" s="51"/>
      <c r="L3292" s="43"/>
    </row>
    <row r="3293" spans="2:12" s="32" customFormat="1" x14ac:dyDescent="0.55000000000000004">
      <c r="B3293" s="27"/>
      <c r="D3293" s="33"/>
      <c r="E3293" s="68"/>
      <c r="G3293" s="51"/>
      <c r="H3293" s="176"/>
      <c r="I3293" s="51"/>
      <c r="K3293" s="51"/>
      <c r="L3293" s="43"/>
    </row>
    <row r="3294" spans="2:12" s="32" customFormat="1" x14ac:dyDescent="0.55000000000000004">
      <c r="B3294" s="27"/>
      <c r="D3294" s="33"/>
      <c r="E3294" s="68"/>
      <c r="G3294" s="51"/>
      <c r="H3294" s="176"/>
      <c r="I3294" s="51"/>
      <c r="K3294" s="51"/>
      <c r="L3294" s="43"/>
    </row>
    <row r="3295" spans="2:12" s="32" customFormat="1" x14ac:dyDescent="0.55000000000000004">
      <c r="B3295" s="27"/>
      <c r="D3295" s="33"/>
      <c r="E3295" s="68"/>
      <c r="G3295" s="51"/>
      <c r="H3295" s="176"/>
      <c r="I3295" s="51"/>
      <c r="K3295" s="51"/>
      <c r="L3295" s="43"/>
    </row>
    <row r="3296" spans="2:12" s="32" customFormat="1" x14ac:dyDescent="0.55000000000000004">
      <c r="B3296" s="27"/>
      <c r="D3296" s="33"/>
      <c r="E3296" s="68"/>
      <c r="G3296" s="51"/>
      <c r="H3296" s="176"/>
      <c r="I3296" s="51"/>
      <c r="K3296" s="51"/>
      <c r="L3296" s="43"/>
    </row>
    <row r="3297" spans="2:12" s="32" customFormat="1" x14ac:dyDescent="0.55000000000000004">
      <c r="B3297" s="27"/>
      <c r="D3297" s="33"/>
      <c r="E3297" s="68"/>
      <c r="G3297" s="51"/>
      <c r="H3297" s="176"/>
      <c r="I3297" s="51"/>
      <c r="K3297" s="51"/>
      <c r="L3297" s="43"/>
    </row>
    <row r="3298" spans="2:12" s="32" customFormat="1" x14ac:dyDescent="0.55000000000000004">
      <c r="B3298" s="27"/>
      <c r="D3298" s="33"/>
      <c r="E3298" s="68"/>
      <c r="G3298" s="51"/>
      <c r="H3298" s="176"/>
      <c r="I3298" s="51"/>
      <c r="K3298" s="51"/>
      <c r="L3298" s="43"/>
    </row>
    <row r="3299" spans="2:12" s="32" customFormat="1" x14ac:dyDescent="0.55000000000000004">
      <c r="B3299" s="27"/>
      <c r="D3299" s="33"/>
      <c r="E3299" s="68"/>
      <c r="G3299" s="51"/>
      <c r="H3299" s="176"/>
      <c r="I3299" s="51"/>
      <c r="K3299" s="51"/>
      <c r="L3299" s="43"/>
    </row>
    <row r="3300" spans="2:12" s="32" customFormat="1" x14ac:dyDescent="0.55000000000000004">
      <c r="B3300" s="27"/>
      <c r="D3300" s="33"/>
      <c r="E3300" s="68"/>
      <c r="G3300" s="51"/>
      <c r="H3300" s="176"/>
      <c r="I3300" s="51"/>
      <c r="K3300" s="51"/>
      <c r="L3300" s="43"/>
    </row>
    <row r="3301" spans="2:12" s="32" customFormat="1" x14ac:dyDescent="0.55000000000000004">
      <c r="B3301" s="27"/>
      <c r="D3301" s="33"/>
      <c r="E3301" s="68"/>
      <c r="G3301" s="51"/>
      <c r="H3301" s="176"/>
      <c r="I3301" s="51"/>
      <c r="K3301" s="51"/>
      <c r="L3301" s="43"/>
    </row>
    <row r="3302" spans="2:12" s="32" customFormat="1" x14ac:dyDescent="0.55000000000000004">
      <c r="B3302" s="27"/>
      <c r="D3302" s="33"/>
      <c r="E3302" s="68"/>
      <c r="G3302" s="51"/>
      <c r="H3302" s="176"/>
      <c r="I3302" s="51"/>
      <c r="K3302" s="51"/>
      <c r="L3302" s="43"/>
    </row>
    <row r="3303" spans="2:12" s="32" customFormat="1" x14ac:dyDescent="0.55000000000000004">
      <c r="B3303" s="27"/>
      <c r="D3303" s="33"/>
      <c r="E3303" s="68"/>
      <c r="G3303" s="51"/>
      <c r="H3303" s="176"/>
      <c r="I3303" s="51"/>
      <c r="K3303" s="51"/>
      <c r="L3303" s="43"/>
    </row>
    <row r="3304" spans="2:12" s="32" customFormat="1" x14ac:dyDescent="0.55000000000000004">
      <c r="B3304" s="27"/>
      <c r="D3304" s="33"/>
      <c r="E3304" s="68"/>
      <c r="G3304" s="51"/>
      <c r="H3304" s="176"/>
      <c r="I3304" s="51"/>
      <c r="K3304" s="51"/>
      <c r="L3304" s="43"/>
    </row>
    <row r="3305" spans="2:12" s="32" customFormat="1" x14ac:dyDescent="0.55000000000000004">
      <c r="B3305" s="27"/>
      <c r="D3305" s="33"/>
      <c r="E3305" s="68"/>
      <c r="G3305" s="51"/>
      <c r="H3305" s="176"/>
      <c r="I3305" s="51"/>
      <c r="K3305" s="51"/>
      <c r="L3305" s="43"/>
    </row>
    <row r="3306" spans="2:12" s="32" customFormat="1" x14ac:dyDescent="0.55000000000000004">
      <c r="B3306" s="27"/>
      <c r="D3306" s="33"/>
      <c r="E3306" s="68"/>
      <c r="G3306" s="51"/>
      <c r="H3306" s="176"/>
      <c r="I3306" s="51"/>
      <c r="K3306" s="51"/>
      <c r="L3306" s="43"/>
    </row>
    <row r="3307" spans="2:12" s="32" customFormat="1" x14ac:dyDescent="0.55000000000000004">
      <c r="B3307" s="27"/>
      <c r="D3307" s="33"/>
      <c r="E3307" s="68"/>
      <c r="G3307" s="51"/>
      <c r="H3307" s="176"/>
      <c r="I3307" s="51"/>
      <c r="K3307" s="51"/>
      <c r="L3307" s="43"/>
    </row>
    <row r="3308" spans="2:12" s="32" customFormat="1" x14ac:dyDescent="0.55000000000000004">
      <c r="B3308" s="27"/>
      <c r="D3308" s="33"/>
      <c r="E3308" s="68"/>
      <c r="G3308" s="51"/>
      <c r="H3308" s="176"/>
      <c r="I3308" s="51"/>
      <c r="K3308" s="51"/>
      <c r="L3308" s="43"/>
    </row>
    <row r="3309" spans="2:12" s="32" customFormat="1" x14ac:dyDescent="0.55000000000000004">
      <c r="B3309" s="27"/>
      <c r="D3309" s="33"/>
      <c r="E3309" s="68"/>
      <c r="G3309" s="51"/>
      <c r="H3309" s="176"/>
      <c r="I3309" s="51"/>
      <c r="K3309" s="51"/>
      <c r="L3309" s="43"/>
    </row>
    <row r="3310" spans="2:12" s="32" customFormat="1" x14ac:dyDescent="0.55000000000000004">
      <c r="B3310" s="27"/>
      <c r="D3310" s="33"/>
      <c r="E3310" s="68"/>
      <c r="G3310" s="51"/>
      <c r="H3310" s="176"/>
      <c r="I3310" s="51"/>
      <c r="K3310" s="51"/>
      <c r="L3310" s="43"/>
    </row>
    <row r="3311" spans="2:12" s="32" customFormat="1" x14ac:dyDescent="0.55000000000000004">
      <c r="B3311" s="27"/>
      <c r="D3311" s="33"/>
      <c r="E3311" s="68"/>
      <c r="G3311" s="51"/>
      <c r="H3311" s="176"/>
      <c r="I3311" s="51"/>
      <c r="K3311" s="51"/>
      <c r="L3311" s="43"/>
    </row>
    <row r="3312" spans="2:12" s="32" customFormat="1" x14ac:dyDescent="0.55000000000000004">
      <c r="B3312" s="27"/>
      <c r="D3312" s="33"/>
      <c r="E3312" s="68"/>
      <c r="G3312" s="51"/>
      <c r="H3312" s="176"/>
      <c r="I3312" s="51"/>
      <c r="K3312" s="51"/>
      <c r="L3312" s="43"/>
    </row>
    <row r="3313" spans="2:12" s="32" customFormat="1" x14ac:dyDescent="0.55000000000000004">
      <c r="B3313" s="27"/>
      <c r="D3313" s="33"/>
      <c r="E3313" s="68"/>
      <c r="G3313" s="51"/>
      <c r="H3313" s="176"/>
      <c r="I3313" s="51"/>
      <c r="K3313" s="51"/>
      <c r="L3313" s="43"/>
    </row>
    <row r="3314" spans="2:12" s="32" customFormat="1" x14ac:dyDescent="0.55000000000000004">
      <c r="B3314" s="27"/>
      <c r="D3314" s="33"/>
      <c r="E3314" s="68"/>
      <c r="G3314" s="51"/>
      <c r="H3314" s="176"/>
      <c r="I3314" s="51"/>
      <c r="K3314" s="51"/>
      <c r="L3314" s="43"/>
    </row>
    <row r="3315" spans="2:12" s="32" customFormat="1" x14ac:dyDescent="0.55000000000000004">
      <c r="B3315" s="27"/>
      <c r="D3315" s="33"/>
      <c r="E3315" s="68"/>
      <c r="G3315" s="51"/>
      <c r="H3315" s="176"/>
      <c r="I3315" s="51"/>
      <c r="K3315" s="51"/>
      <c r="L3315" s="43"/>
    </row>
    <row r="3316" spans="2:12" s="32" customFormat="1" x14ac:dyDescent="0.55000000000000004">
      <c r="B3316" s="27"/>
      <c r="D3316" s="33"/>
      <c r="E3316" s="68"/>
      <c r="G3316" s="51"/>
      <c r="H3316" s="176"/>
      <c r="I3316" s="51"/>
      <c r="K3316" s="51"/>
      <c r="L3316" s="43"/>
    </row>
    <row r="3317" spans="2:12" s="32" customFormat="1" x14ac:dyDescent="0.55000000000000004">
      <c r="B3317" s="27"/>
      <c r="D3317" s="33"/>
      <c r="E3317" s="68"/>
      <c r="G3317" s="51"/>
      <c r="H3317" s="176"/>
      <c r="I3317" s="51"/>
      <c r="K3317" s="51"/>
      <c r="L3317" s="43"/>
    </row>
    <row r="3318" spans="2:12" s="32" customFormat="1" x14ac:dyDescent="0.55000000000000004">
      <c r="B3318" s="27"/>
      <c r="D3318" s="33"/>
      <c r="E3318" s="68"/>
      <c r="G3318" s="51"/>
      <c r="H3318" s="176"/>
      <c r="I3318" s="51"/>
      <c r="K3318" s="51"/>
      <c r="L3318" s="43"/>
    </row>
    <row r="3319" spans="2:12" s="32" customFormat="1" x14ac:dyDescent="0.55000000000000004">
      <c r="B3319" s="27"/>
      <c r="D3319" s="33"/>
      <c r="E3319" s="68"/>
      <c r="G3319" s="51"/>
      <c r="H3319" s="176"/>
      <c r="I3319" s="51"/>
      <c r="K3319" s="51"/>
      <c r="L3319" s="43"/>
    </row>
    <row r="3320" spans="2:12" s="32" customFormat="1" x14ac:dyDescent="0.55000000000000004">
      <c r="B3320" s="27"/>
      <c r="D3320" s="33"/>
      <c r="E3320" s="68"/>
      <c r="G3320" s="51"/>
      <c r="H3320" s="176"/>
      <c r="I3320" s="51"/>
      <c r="K3320" s="51"/>
      <c r="L3320" s="43"/>
    </row>
    <row r="3321" spans="2:12" s="32" customFormat="1" x14ac:dyDescent="0.55000000000000004">
      <c r="B3321" s="27"/>
      <c r="D3321" s="33"/>
      <c r="E3321" s="68"/>
      <c r="G3321" s="51"/>
      <c r="H3321" s="176"/>
      <c r="I3321" s="51"/>
      <c r="K3321" s="51"/>
      <c r="L3321" s="43"/>
    </row>
    <row r="3322" spans="2:12" s="32" customFormat="1" x14ac:dyDescent="0.55000000000000004">
      <c r="B3322" s="27"/>
      <c r="D3322" s="33"/>
      <c r="E3322" s="68"/>
      <c r="G3322" s="51"/>
      <c r="H3322" s="176"/>
      <c r="I3322" s="51"/>
      <c r="K3322" s="51"/>
      <c r="L3322" s="43"/>
    </row>
    <row r="3323" spans="2:12" s="32" customFormat="1" x14ac:dyDescent="0.55000000000000004">
      <c r="B3323" s="27"/>
      <c r="D3323" s="33"/>
      <c r="E3323" s="68"/>
      <c r="G3323" s="51"/>
      <c r="H3323" s="176"/>
      <c r="I3323" s="51"/>
      <c r="K3323" s="51"/>
      <c r="L3323" s="43"/>
    </row>
    <row r="3324" spans="2:12" s="32" customFormat="1" x14ac:dyDescent="0.55000000000000004">
      <c r="B3324" s="27"/>
      <c r="D3324" s="33"/>
      <c r="E3324" s="68"/>
      <c r="G3324" s="51"/>
      <c r="H3324" s="176"/>
      <c r="I3324" s="51"/>
      <c r="K3324" s="51"/>
      <c r="L3324" s="43"/>
    </row>
    <row r="3325" spans="2:12" s="32" customFormat="1" x14ac:dyDescent="0.55000000000000004">
      <c r="B3325" s="27"/>
      <c r="D3325" s="33"/>
      <c r="E3325" s="68"/>
      <c r="G3325" s="51"/>
      <c r="H3325" s="176"/>
      <c r="I3325" s="51"/>
      <c r="K3325" s="51"/>
      <c r="L3325" s="43"/>
    </row>
    <row r="3326" spans="2:12" s="32" customFormat="1" x14ac:dyDescent="0.55000000000000004">
      <c r="B3326" s="27"/>
      <c r="D3326" s="33"/>
      <c r="E3326" s="68"/>
      <c r="G3326" s="51"/>
      <c r="H3326" s="176"/>
      <c r="I3326" s="51"/>
      <c r="K3326" s="51"/>
      <c r="L3326" s="43"/>
    </row>
    <row r="3327" spans="2:12" s="32" customFormat="1" x14ac:dyDescent="0.55000000000000004">
      <c r="B3327" s="27"/>
      <c r="D3327" s="33"/>
      <c r="E3327" s="68"/>
      <c r="G3327" s="51"/>
      <c r="H3327" s="176"/>
      <c r="I3327" s="51"/>
      <c r="K3327" s="51"/>
      <c r="L3327" s="43"/>
    </row>
    <row r="3328" spans="2:12" s="32" customFormat="1" x14ac:dyDescent="0.55000000000000004">
      <c r="B3328" s="27"/>
      <c r="D3328" s="33"/>
      <c r="E3328" s="68"/>
      <c r="G3328" s="51"/>
      <c r="H3328" s="176"/>
      <c r="I3328" s="51"/>
      <c r="K3328" s="51"/>
      <c r="L3328" s="43"/>
    </row>
    <row r="3329" spans="2:12" s="32" customFormat="1" x14ac:dyDescent="0.55000000000000004">
      <c r="B3329" s="27"/>
      <c r="D3329" s="33"/>
      <c r="E3329" s="68"/>
      <c r="G3329" s="51"/>
      <c r="H3329" s="176"/>
      <c r="I3329" s="51"/>
      <c r="K3329" s="51"/>
      <c r="L3329" s="43"/>
    </row>
    <row r="3330" spans="2:12" s="32" customFormat="1" x14ac:dyDescent="0.55000000000000004">
      <c r="B3330" s="27"/>
      <c r="D3330" s="33"/>
      <c r="E3330" s="68"/>
      <c r="G3330" s="51"/>
      <c r="H3330" s="176"/>
      <c r="I3330" s="51"/>
      <c r="K3330" s="51"/>
      <c r="L3330" s="43"/>
    </row>
    <row r="3331" spans="2:12" s="32" customFormat="1" x14ac:dyDescent="0.55000000000000004">
      <c r="B3331" s="27"/>
      <c r="D3331" s="33"/>
      <c r="E3331" s="68"/>
      <c r="G3331" s="51"/>
      <c r="H3331" s="176"/>
      <c r="I3331" s="51"/>
      <c r="K3331" s="51"/>
      <c r="L3331" s="43"/>
    </row>
    <row r="3332" spans="2:12" s="32" customFormat="1" x14ac:dyDescent="0.55000000000000004">
      <c r="B3332" s="27"/>
      <c r="D3332" s="33"/>
      <c r="E3332" s="68"/>
      <c r="G3332" s="51"/>
      <c r="H3332" s="176"/>
      <c r="I3332" s="51"/>
      <c r="K3332" s="51"/>
      <c r="L3332" s="43"/>
    </row>
    <row r="3333" spans="2:12" s="32" customFormat="1" x14ac:dyDescent="0.55000000000000004">
      <c r="B3333" s="27"/>
      <c r="D3333" s="33"/>
      <c r="E3333" s="68"/>
      <c r="G3333" s="51"/>
      <c r="H3333" s="176"/>
      <c r="I3333" s="51"/>
      <c r="K3333" s="51"/>
      <c r="L3333" s="43"/>
    </row>
    <row r="3334" spans="2:12" s="32" customFormat="1" x14ac:dyDescent="0.55000000000000004">
      <c r="B3334" s="27"/>
      <c r="D3334" s="33"/>
      <c r="E3334" s="68"/>
      <c r="G3334" s="51"/>
      <c r="H3334" s="176"/>
      <c r="I3334" s="51"/>
      <c r="K3334" s="51"/>
      <c r="L3334" s="43"/>
    </row>
    <row r="3335" spans="2:12" s="32" customFormat="1" x14ac:dyDescent="0.55000000000000004">
      <c r="B3335" s="27"/>
      <c r="D3335" s="33"/>
      <c r="E3335" s="68"/>
      <c r="G3335" s="51"/>
      <c r="H3335" s="176"/>
      <c r="I3335" s="51"/>
      <c r="K3335" s="51"/>
      <c r="L3335" s="43"/>
    </row>
    <row r="3336" spans="2:12" s="32" customFormat="1" x14ac:dyDescent="0.55000000000000004">
      <c r="B3336" s="27"/>
      <c r="D3336" s="33"/>
      <c r="E3336" s="68"/>
      <c r="G3336" s="51"/>
      <c r="H3336" s="176"/>
      <c r="I3336" s="51"/>
      <c r="K3336" s="51"/>
      <c r="L3336" s="43"/>
    </row>
    <row r="3337" spans="2:12" s="32" customFormat="1" x14ac:dyDescent="0.55000000000000004">
      <c r="B3337" s="27"/>
      <c r="D3337" s="33"/>
      <c r="E3337" s="68"/>
      <c r="G3337" s="51"/>
      <c r="H3337" s="176"/>
      <c r="I3337" s="51"/>
      <c r="K3337" s="51"/>
      <c r="L3337" s="43"/>
    </row>
    <row r="3338" spans="2:12" s="32" customFormat="1" x14ac:dyDescent="0.55000000000000004">
      <c r="B3338" s="27"/>
      <c r="D3338" s="33"/>
      <c r="E3338" s="68"/>
      <c r="G3338" s="51"/>
      <c r="H3338" s="176"/>
      <c r="I3338" s="51"/>
      <c r="K3338" s="51"/>
      <c r="L3338" s="43"/>
    </row>
    <row r="3339" spans="2:12" s="32" customFormat="1" x14ac:dyDescent="0.55000000000000004">
      <c r="B3339" s="27"/>
      <c r="D3339" s="33"/>
      <c r="E3339" s="68"/>
      <c r="G3339" s="51"/>
      <c r="H3339" s="176"/>
      <c r="I3339" s="51"/>
      <c r="K3339" s="51"/>
      <c r="L3339" s="43"/>
    </row>
    <row r="3340" spans="2:12" s="32" customFormat="1" x14ac:dyDescent="0.55000000000000004">
      <c r="B3340" s="27"/>
      <c r="D3340" s="33"/>
      <c r="E3340" s="68"/>
      <c r="G3340" s="51"/>
      <c r="H3340" s="176"/>
      <c r="I3340" s="51"/>
      <c r="K3340" s="51"/>
      <c r="L3340" s="43"/>
    </row>
    <row r="3341" spans="2:12" s="32" customFormat="1" x14ac:dyDescent="0.55000000000000004">
      <c r="B3341" s="27"/>
      <c r="D3341" s="33"/>
      <c r="E3341" s="68"/>
      <c r="G3341" s="51"/>
      <c r="H3341" s="176"/>
      <c r="I3341" s="51"/>
      <c r="K3341" s="51"/>
      <c r="L3341" s="43"/>
    </row>
    <row r="3342" spans="2:12" s="32" customFormat="1" x14ac:dyDescent="0.55000000000000004">
      <c r="B3342" s="27"/>
      <c r="D3342" s="33"/>
      <c r="E3342" s="68"/>
      <c r="G3342" s="51"/>
      <c r="H3342" s="176"/>
      <c r="I3342" s="51"/>
      <c r="K3342" s="51"/>
      <c r="L3342" s="43"/>
    </row>
    <row r="3343" spans="2:12" s="32" customFormat="1" x14ac:dyDescent="0.55000000000000004">
      <c r="B3343" s="27"/>
      <c r="D3343" s="33"/>
      <c r="E3343" s="68"/>
      <c r="G3343" s="51"/>
      <c r="H3343" s="176"/>
      <c r="I3343" s="51"/>
      <c r="K3343" s="51"/>
      <c r="L3343" s="43"/>
    </row>
    <row r="3344" spans="2:12" s="32" customFormat="1" x14ac:dyDescent="0.55000000000000004">
      <c r="B3344" s="27"/>
      <c r="D3344" s="33"/>
      <c r="E3344" s="68"/>
      <c r="G3344" s="51"/>
      <c r="H3344" s="176"/>
      <c r="I3344" s="51"/>
      <c r="K3344" s="51"/>
      <c r="L3344" s="43"/>
    </row>
    <row r="3345" spans="2:12" s="32" customFormat="1" x14ac:dyDescent="0.55000000000000004">
      <c r="B3345" s="27"/>
      <c r="D3345" s="33"/>
      <c r="E3345" s="68"/>
      <c r="G3345" s="51"/>
      <c r="H3345" s="176"/>
      <c r="I3345" s="51"/>
      <c r="K3345" s="51"/>
      <c r="L3345" s="43"/>
    </row>
    <row r="3346" spans="2:12" s="32" customFormat="1" x14ac:dyDescent="0.55000000000000004">
      <c r="B3346" s="27"/>
      <c r="D3346" s="33"/>
      <c r="E3346" s="68"/>
      <c r="G3346" s="51"/>
      <c r="H3346" s="176"/>
      <c r="I3346" s="51"/>
      <c r="K3346" s="51"/>
      <c r="L3346" s="43"/>
    </row>
    <row r="3347" spans="2:12" s="32" customFormat="1" x14ac:dyDescent="0.55000000000000004">
      <c r="B3347" s="27"/>
      <c r="D3347" s="33"/>
      <c r="E3347" s="68"/>
      <c r="G3347" s="51"/>
      <c r="H3347" s="176"/>
      <c r="I3347" s="51"/>
      <c r="K3347" s="51"/>
      <c r="L3347" s="43"/>
    </row>
    <row r="3348" spans="2:12" s="32" customFormat="1" x14ac:dyDescent="0.55000000000000004">
      <c r="B3348" s="27"/>
      <c r="D3348" s="33"/>
      <c r="E3348" s="68"/>
      <c r="G3348" s="51"/>
      <c r="H3348" s="176"/>
      <c r="I3348" s="51"/>
      <c r="K3348" s="51"/>
      <c r="L3348" s="43"/>
    </row>
    <row r="3349" spans="2:12" s="32" customFormat="1" x14ac:dyDescent="0.55000000000000004">
      <c r="B3349" s="27"/>
      <c r="D3349" s="33"/>
      <c r="E3349" s="68"/>
      <c r="G3349" s="51"/>
      <c r="H3349" s="176"/>
      <c r="I3349" s="51"/>
      <c r="K3349" s="51"/>
      <c r="L3349" s="43"/>
    </row>
    <row r="3350" spans="2:12" s="32" customFormat="1" x14ac:dyDescent="0.55000000000000004">
      <c r="B3350" s="27"/>
      <c r="D3350" s="33"/>
      <c r="E3350" s="68"/>
      <c r="G3350" s="51"/>
      <c r="H3350" s="176"/>
      <c r="I3350" s="51"/>
      <c r="K3350" s="51"/>
      <c r="L3350" s="43"/>
    </row>
    <row r="3351" spans="2:12" s="32" customFormat="1" x14ac:dyDescent="0.55000000000000004">
      <c r="B3351" s="27"/>
      <c r="D3351" s="33"/>
      <c r="E3351" s="68"/>
      <c r="G3351" s="51"/>
      <c r="H3351" s="176"/>
      <c r="I3351" s="51"/>
      <c r="K3351" s="51"/>
      <c r="L3351" s="43"/>
    </row>
    <row r="3352" spans="2:12" s="32" customFormat="1" x14ac:dyDescent="0.55000000000000004">
      <c r="B3352" s="27"/>
      <c r="D3352" s="33"/>
      <c r="E3352" s="68"/>
      <c r="G3352" s="51"/>
      <c r="H3352" s="176"/>
      <c r="I3352" s="51"/>
      <c r="K3352" s="51"/>
      <c r="L3352" s="43"/>
    </row>
    <row r="3353" spans="2:12" s="32" customFormat="1" x14ac:dyDescent="0.55000000000000004">
      <c r="B3353" s="27"/>
      <c r="D3353" s="33"/>
      <c r="E3353" s="68"/>
      <c r="G3353" s="51"/>
      <c r="H3353" s="176"/>
      <c r="I3353" s="51"/>
      <c r="K3353" s="51"/>
      <c r="L3353" s="43"/>
    </row>
    <row r="3354" spans="2:12" s="32" customFormat="1" x14ac:dyDescent="0.55000000000000004">
      <c r="B3354" s="27"/>
      <c r="D3354" s="33"/>
      <c r="E3354" s="68"/>
      <c r="G3354" s="51"/>
      <c r="H3354" s="176"/>
      <c r="I3354" s="51"/>
      <c r="K3354" s="51"/>
      <c r="L3354" s="43"/>
    </row>
    <row r="3355" spans="2:12" s="32" customFormat="1" x14ac:dyDescent="0.55000000000000004">
      <c r="B3355" s="27"/>
      <c r="D3355" s="33"/>
      <c r="E3355" s="68"/>
      <c r="G3355" s="51"/>
      <c r="H3355" s="176"/>
      <c r="I3355" s="51"/>
      <c r="K3355" s="51"/>
      <c r="L3355" s="43"/>
    </row>
    <row r="3356" spans="2:12" s="32" customFormat="1" x14ac:dyDescent="0.55000000000000004">
      <c r="B3356" s="27"/>
      <c r="D3356" s="33"/>
      <c r="E3356" s="68"/>
      <c r="G3356" s="51"/>
      <c r="H3356" s="176"/>
      <c r="I3356" s="51"/>
      <c r="K3356" s="51"/>
      <c r="L3356" s="43"/>
    </row>
    <row r="3357" spans="2:12" s="32" customFormat="1" x14ac:dyDescent="0.55000000000000004">
      <c r="B3357" s="27"/>
      <c r="D3357" s="33"/>
      <c r="E3357" s="68"/>
      <c r="G3357" s="51"/>
      <c r="H3357" s="176"/>
      <c r="I3357" s="51"/>
      <c r="K3357" s="51"/>
      <c r="L3357" s="43"/>
    </row>
    <row r="3358" spans="2:12" s="32" customFormat="1" x14ac:dyDescent="0.55000000000000004">
      <c r="B3358" s="27"/>
      <c r="D3358" s="33"/>
      <c r="E3358" s="68"/>
      <c r="G3358" s="51"/>
      <c r="H3358" s="176"/>
      <c r="I3358" s="51"/>
      <c r="K3358" s="51"/>
      <c r="L3358" s="43"/>
    </row>
    <row r="3359" spans="2:12" s="32" customFormat="1" x14ac:dyDescent="0.55000000000000004">
      <c r="B3359" s="27"/>
      <c r="D3359" s="33"/>
      <c r="E3359" s="68"/>
      <c r="G3359" s="51"/>
      <c r="H3359" s="176"/>
      <c r="I3359" s="51"/>
      <c r="K3359" s="51"/>
      <c r="L3359" s="43"/>
    </row>
    <row r="3360" spans="2:12" s="32" customFormat="1" x14ac:dyDescent="0.55000000000000004">
      <c r="B3360" s="27"/>
      <c r="D3360" s="33"/>
      <c r="E3360" s="68"/>
      <c r="G3360" s="51"/>
      <c r="H3360" s="176"/>
      <c r="I3360" s="51"/>
      <c r="K3360" s="51"/>
      <c r="L3360" s="43"/>
    </row>
    <row r="3361" spans="2:12" s="32" customFormat="1" x14ac:dyDescent="0.55000000000000004">
      <c r="B3361" s="27"/>
      <c r="D3361" s="33"/>
      <c r="E3361" s="68"/>
      <c r="G3361" s="51"/>
      <c r="H3361" s="176"/>
      <c r="I3361" s="51"/>
      <c r="K3361" s="51"/>
      <c r="L3361" s="43"/>
    </row>
    <row r="3362" spans="2:12" s="32" customFormat="1" x14ac:dyDescent="0.55000000000000004">
      <c r="B3362" s="27"/>
      <c r="D3362" s="33"/>
      <c r="E3362" s="68"/>
      <c r="G3362" s="51"/>
      <c r="H3362" s="176"/>
      <c r="I3362" s="51"/>
      <c r="K3362" s="51"/>
      <c r="L3362" s="43"/>
    </row>
    <row r="3363" spans="2:12" s="32" customFormat="1" x14ac:dyDescent="0.55000000000000004">
      <c r="B3363" s="27"/>
      <c r="D3363" s="33"/>
      <c r="E3363" s="68"/>
      <c r="G3363" s="51"/>
      <c r="H3363" s="176"/>
      <c r="I3363" s="51"/>
      <c r="K3363" s="51"/>
      <c r="L3363" s="43"/>
    </row>
    <row r="3364" spans="2:12" s="32" customFormat="1" x14ac:dyDescent="0.55000000000000004">
      <c r="B3364" s="27"/>
      <c r="D3364" s="33"/>
      <c r="E3364" s="68"/>
      <c r="G3364" s="51"/>
      <c r="H3364" s="176"/>
      <c r="I3364" s="51"/>
      <c r="K3364" s="51"/>
      <c r="L3364" s="43"/>
    </row>
    <row r="3365" spans="2:12" s="32" customFormat="1" x14ac:dyDescent="0.55000000000000004">
      <c r="B3365" s="27"/>
      <c r="D3365" s="33"/>
      <c r="E3365" s="68"/>
      <c r="G3365" s="51"/>
      <c r="H3365" s="176"/>
      <c r="I3365" s="51"/>
      <c r="K3365" s="51"/>
      <c r="L3365" s="43"/>
    </row>
    <row r="3366" spans="2:12" s="32" customFormat="1" x14ac:dyDescent="0.55000000000000004">
      <c r="B3366" s="27"/>
      <c r="D3366" s="33"/>
      <c r="E3366" s="68"/>
      <c r="G3366" s="51"/>
      <c r="H3366" s="176"/>
      <c r="I3366" s="51"/>
      <c r="K3366" s="51"/>
      <c r="L3366" s="43"/>
    </row>
    <row r="3367" spans="2:12" s="32" customFormat="1" x14ac:dyDescent="0.55000000000000004">
      <c r="B3367" s="27"/>
      <c r="D3367" s="33"/>
      <c r="E3367" s="68"/>
      <c r="G3367" s="51"/>
      <c r="H3367" s="176"/>
      <c r="I3367" s="51"/>
      <c r="K3367" s="51"/>
      <c r="L3367" s="43"/>
    </row>
    <row r="3368" spans="2:12" s="32" customFormat="1" x14ac:dyDescent="0.55000000000000004">
      <c r="B3368" s="27"/>
      <c r="D3368" s="33"/>
      <c r="E3368" s="68"/>
      <c r="G3368" s="51"/>
      <c r="H3368" s="176"/>
      <c r="I3368" s="51"/>
      <c r="K3368" s="51"/>
      <c r="L3368" s="43"/>
    </row>
    <row r="3369" spans="2:12" s="32" customFormat="1" x14ac:dyDescent="0.55000000000000004">
      <c r="B3369" s="27"/>
      <c r="D3369" s="33"/>
      <c r="E3369" s="68"/>
      <c r="G3369" s="51"/>
      <c r="H3369" s="176"/>
      <c r="I3369" s="51"/>
      <c r="K3369" s="51"/>
      <c r="L3369" s="43"/>
    </row>
    <row r="3370" spans="2:12" s="32" customFormat="1" x14ac:dyDescent="0.55000000000000004">
      <c r="B3370" s="27"/>
      <c r="D3370" s="33"/>
      <c r="E3370" s="68"/>
      <c r="G3370" s="51"/>
      <c r="H3370" s="176"/>
      <c r="I3370" s="51"/>
      <c r="K3370" s="51"/>
      <c r="L3370" s="43"/>
    </row>
    <row r="3371" spans="2:12" s="32" customFormat="1" x14ac:dyDescent="0.55000000000000004">
      <c r="B3371" s="27"/>
      <c r="D3371" s="33"/>
      <c r="E3371" s="68"/>
      <c r="G3371" s="51"/>
      <c r="H3371" s="176"/>
      <c r="I3371" s="51"/>
      <c r="K3371" s="51"/>
      <c r="L3371" s="43"/>
    </row>
    <row r="3372" spans="2:12" s="32" customFormat="1" x14ac:dyDescent="0.55000000000000004">
      <c r="B3372" s="27"/>
      <c r="D3372" s="33"/>
      <c r="E3372" s="68"/>
      <c r="G3372" s="51"/>
      <c r="H3372" s="176"/>
      <c r="I3372" s="51"/>
      <c r="K3372" s="51"/>
      <c r="L3372" s="43"/>
    </row>
    <row r="3373" spans="2:12" s="32" customFormat="1" x14ac:dyDescent="0.55000000000000004">
      <c r="B3373" s="27"/>
      <c r="D3373" s="33"/>
      <c r="E3373" s="68"/>
      <c r="G3373" s="51"/>
      <c r="H3373" s="176"/>
      <c r="I3373" s="51"/>
      <c r="K3373" s="51"/>
      <c r="L3373" s="43"/>
    </row>
    <row r="3374" spans="2:12" s="32" customFormat="1" x14ac:dyDescent="0.55000000000000004">
      <c r="B3374" s="27"/>
      <c r="D3374" s="33"/>
      <c r="E3374" s="68"/>
      <c r="G3374" s="51"/>
      <c r="H3374" s="176"/>
      <c r="I3374" s="51"/>
      <c r="K3374" s="51"/>
      <c r="L3374" s="43"/>
    </row>
    <row r="3375" spans="2:12" s="32" customFormat="1" x14ac:dyDescent="0.55000000000000004">
      <c r="B3375" s="27"/>
      <c r="D3375" s="33"/>
      <c r="E3375" s="68"/>
      <c r="G3375" s="51"/>
      <c r="H3375" s="176"/>
      <c r="I3375" s="51"/>
      <c r="K3375" s="51"/>
      <c r="L3375" s="43"/>
    </row>
    <row r="3376" spans="2:12" s="32" customFormat="1" x14ac:dyDescent="0.55000000000000004">
      <c r="B3376" s="27"/>
      <c r="D3376" s="33"/>
      <c r="E3376" s="68"/>
      <c r="G3376" s="51"/>
      <c r="H3376" s="176"/>
      <c r="I3376" s="51"/>
      <c r="K3376" s="51"/>
      <c r="L3376" s="43"/>
    </row>
    <row r="3377" spans="2:12" s="32" customFormat="1" x14ac:dyDescent="0.55000000000000004">
      <c r="B3377" s="27"/>
      <c r="D3377" s="33"/>
      <c r="E3377" s="68"/>
      <c r="G3377" s="51"/>
      <c r="H3377" s="176"/>
      <c r="I3377" s="51"/>
      <c r="K3377" s="51"/>
      <c r="L3377" s="43"/>
    </row>
    <row r="3378" spans="2:12" s="32" customFormat="1" x14ac:dyDescent="0.55000000000000004">
      <c r="B3378" s="27"/>
      <c r="D3378" s="33"/>
      <c r="E3378" s="68"/>
      <c r="G3378" s="51"/>
      <c r="H3378" s="176"/>
      <c r="I3378" s="51"/>
      <c r="K3378" s="51"/>
      <c r="L3378" s="43"/>
    </row>
    <row r="3379" spans="2:12" s="32" customFormat="1" x14ac:dyDescent="0.55000000000000004">
      <c r="B3379" s="27"/>
      <c r="D3379" s="33"/>
      <c r="E3379" s="68"/>
      <c r="G3379" s="51"/>
      <c r="H3379" s="176"/>
      <c r="I3379" s="51"/>
      <c r="K3379" s="51"/>
      <c r="L3379" s="43"/>
    </row>
    <row r="3380" spans="2:12" s="32" customFormat="1" x14ac:dyDescent="0.55000000000000004">
      <c r="B3380" s="27"/>
      <c r="D3380" s="33"/>
      <c r="E3380" s="68"/>
      <c r="G3380" s="51"/>
      <c r="H3380" s="176"/>
      <c r="I3380" s="51"/>
      <c r="K3380" s="51"/>
      <c r="L3380" s="43"/>
    </row>
    <row r="3381" spans="2:12" s="32" customFormat="1" x14ac:dyDescent="0.55000000000000004">
      <c r="B3381" s="27"/>
      <c r="D3381" s="33"/>
      <c r="E3381" s="68"/>
      <c r="G3381" s="51"/>
      <c r="H3381" s="176"/>
      <c r="I3381" s="51"/>
      <c r="K3381" s="51"/>
      <c r="L3381" s="43"/>
    </row>
    <row r="3382" spans="2:12" s="32" customFormat="1" x14ac:dyDescent="0.55000000000000004">
      <c r="B3382" s="27"/>
      <c r="D3382" s="33"/>
      <c r="E3382" s="68"/>
      <c r="G3382" s="51"/>
      <c r="H3382" s="176"/>
      <c r="I3382" s="51"/>
      <c r="K3382" s="51"/>
      <c r="L3382" s="43"/>
    </row>
    <row r="3383" spans="2:12" s="32" customFormat="1" x14ac:dyDescent="0.55000000000000004">
      <c r="B3383" s="27"/>
      <c r="D3383" s="33"/>
      <c r="E3383" s="68"/>
      <c r="G3383" s="51"/>
      <c r="H3383" s="176"/>
      <c r="I3383" s="51"/>
      <c r="K3383" s="51"/>
      <c r="L3383" s="43"/>
    </row>
    <row r="3384" spans="2:12" s="32" customFormat="1" x14ac:dyDescent="0.55000000000000004">
      <c r="B3384" s="27"/>
      <c r="D3384" s="33"/>
      <c r="E3384" s="68"/>
      <c r="G3384" s="51"/>
      <c r="H3384" s="176"/>
      <c r="I3384" s="51"/>
      <c r="K3384" s="51"/>
      <c r="L3384" s="43"/>
    </row>
    <row r="3385" spans="2:12" s="32" customFormat="1" x14ac:dyDescent="0.55000000000000004">
      <c r="B3385" s="27"/>
      <c r="D3385" s="33"/>
      <c r="E3385" s="68"/>
      <c r="G3385" s="51"/>
      <c r="H3385" s="176"/>
      <c r="I3385" s="51"/>
      <c r="K3385" s="51"/>
      <c r="L3385" s="43"/>
    </row>
    <row r="3386" spans="2:12" s="32" customFormat="1" x14ac:dyDescent="0.55000000000000004">
      <c r="B3386" s="27"/>
      <c r="D3386" s="33"/>
      <c r="E3386" s="68"/>
      <c r="G3386" s="51"/>
      <c r="H3386" s="176"/>
      <c r="I3386" s="51"/>
      <c r="K3386" s="51"/>
      <c r="L3386" s="43"/>
    </row>
    <row r="3387" spans="2:12" s="32" customFormat="1" x14ac:dyDescent="0.55000000000000004">
      <c r="B3387" s="27"/>
      <c r="D3387" s="33"/>
      <c r="E3387" s="68"/>
      <c r="G3387" s="51"/>
      <c r="H3387" s="176"/>
      <c r="I3387" s="51"/>
      <c r="K3387" s="51"/>
      <c r="L3387" s="43"/>
    </row>
    <row r="3388" spans="2:12" s="32" customFormat="1" x14ac:dyDescent="0.55000000000000004">
      <c r="B3388" s="27"/>
      <c r="D3388" s="33"/>
      <c r="E3388" s="68"/>
      <c r="G3388" s="51"/>
      <c r="H3388" s="176"/>
      <c r="I3388" s="51"/>
      <c r="K3388" s="51"/>
      <c r="L3388" s="43"/>
    </row>
    <row r="3389" spans="2:12" s="32" customFormat="1" x14ac:dyDescent="0.55000000000000004">
      <c r="B3389" s="27"/>
      <c r="D3389" s="33"/>
      <c r="E3389" s="68"/>
      <c r="G3389" s="51"/>
      <c r="H3389" s="176"/>
      <c r="I3389" s="51"/>
      <c r="K3389" s="51"/>
      <c r="L3389" s="43"/>
    </row>
    <row r="3390" spans="2:12" s="32" customFormat="1" x14ac:dyDescent="0.55000000000000004">
      <c r="B3390" s="27"/>
      <c r="D3390" s="33"/>
      <c r="E3390" s="68"/>
      <c r="G3390" s="51"/>
      <c r="H3390" s="176"/>
      <c r="I3390" s="51"/>
      <c r="K3390" s="51"/>
      <c r="L3390" s="43"/>
    </row>
    <row r="3391" spans="2:12" s="32" customFormat="1" x14ac:dyDescent="0.55000000000000004">
      <c r="B3391" s="27"/>
      <c r="D3391" s="33"/>
      <c r="E3391" s="68"/>
      <c r="G3391" s="51"/>
      <c r="H3391" s="176"/>
      <c r="I3391" s="51"/>
      <c r="K3391" s="51"/>
      <c r="L3391" s="43"/>
    </row>
    <row r="3392" spans="2:12" s="32" customFormat="1" x14ac:dyDescent="0.55000000000000004">
      <c r="B3392" s="27"/>
      <c r="D3392" s="33"/>
      <c r="E3392" s="68"/>
      <c r="G3392" s="51"/>
      <c r="H3392" s="176"/>
      <c r="I3392" s="51"/>
      <c r="K3392" s="51"/>
      <c r="L3392" s="43"/>
    </row>
    <row r="3393" spans="2:12" s="32" customFormat="1" x14ac:dyDescent="0.55000000000000004">
      <c r="B3393" s="27"/>
      <c r="D3393" s="33"/>
      <c r="E3393" s="68"/>
      <c r="G3393" s="51"/>
      <c r="H3393" s="176"/>
      <c r="I3393" s="51"/>
      <c r="K3393" s="51"/>
      <c r="L3393" s="43"/>
    </row>
    <row r="3394" spans="2:12" s="32" customFormat="1" x14ac:dyDescent="0.55000000000000004">
      <c r="B3394" s="27"/>
      <c r="D3394" s="33"/>
      <c r="E3394" s="68"/>
      <c r="G3394" s="51"/>
      <c r="H3394" s="176"/>
      <c r="I3394" s="51"/>
      <c r="K3394" s="51"/>
      <c r="L3394" s="43"/>
    </row>
    <row r="3395" spans="2:12" s="32" customFormat="1" x14ac:dyDescent="0.55000000000000004">
      <c r="B3395" s="27"/>
      <c r="D3395" s="33"/>
      <c r="E3395" s="68"/>
      <c r="G3395" s="51"/>
      <c r="H3395" s="176"/>
      <c r="I3395" s="51"/>
      <c r="K3395" s="51"/>
      <c r="L3395" s="43"/>
    </row>
    <row r="3396" spans="2:12" s="32" customFormat="1" x14ac:dyDescent="0.55000000000000004">
      <c r="B3396" s="27"/>
      <c r="D3396" s="33"/>
      <c r="E3396" s="68"/>
      <c r="G3396" s="51"/>
      <c r="H3396" s="176"/>
      <c r="I3396" s="51"/>
      <c r="K3396" s="51"/>
      <c r="L3396" s="43"/>
    </row>
    <row r="3397" spans="2:12" s="32" customFormat="1" x14ac:dyDescent="0.55000000000000004">
      <c r="B3397" s="27"/>
      <c r="D3397" s="33"/>
      <c r="E3397" s="68"/>
      <c r="G3397" s="51"/>
      <c r="H3397" s="176"/>
      <c r="I3397" s="51"/>
      <c r="K3397" s="51"/>
      <c r="L3397" s="43"/>
    </row>
    <row r="3398" spans="2:12" s="32" customFormat="1" x14ac:dyDescent="0.55000000000000004">
      <c r="B3398" s="27"/>
      <c r="D3398" s="33"/>
      <c r="E3398" s="68"/>
      <c r="G3398" s="51"/>
      <c r="H3398" s="176"/>
      <c r="I3398" s="51"/>
      <c r="K3398" s="51"/>
      <c r="L3398" s="43"/>
    </row>
    <row r="3399" spans="2:12" s="32" customFormat="1" x14ac:dyDescent="0.55000000000000004">
      <c r="B3399" s="27"/>
      <c r="D3399" s="33"/>
      <c r="E3399" s="68"/>
      <c r="G3399" s="51"/>
      <c r="H3399" s="176"/>
      <c r="I3399" s="51"/>
      <c r="K3399" s="51"/>
      <c r="L3399" s="43"/>
    </row>
    <row r="3400" spans="2:12" s="32" customFormat="1" x14ac:dyDescent="0.55000000000000004">
      <c r="B3400" s="27"/>
      <c r="D3400" s="33"/>
      <c r="E3400" s="68"/>
      <c r="G3400" s="51"/>
      <c r="H3400" s="176"/>
      <c r="I3400" s="51"/>
      <c r="K3400" s="51"/>
      <c r="L3400" s="43"/>
    </row>
    <row r="3401" spans="2:12" s="32" customFormat="1" x14ac:dyDescent="0.55000000000000004">
      <c r="B3401" s="27"/>
      <c r="D3401" s="33"/>
      <c r="E3401" s="68"/>
      <c r="G3401" s="51"/>
      <c r="H3401" s="176"/>
      <c r="I3401" s="51"/>
      <c r="K3401" s="51"/>
      <c r="L3401" s="43"/>
    </row>
    <row r="3402" spans="2:12" s="32" customFormat="1" x14ac:dyDescent="0.55000000000000004">
      <c r="B3402" s="27"/>
      <c r="D3402" s="33"/>
      <c r="E3402" s="68"/>
      <c r="G3402" s="51"/>
      <c r="H3402" s="176"/>
      <c r="I3402" s="51"/>
      <c r="K3402" s="51"/>
      <c r="L3402" s="43"/>
    </row>
    <row r="3403" spans="2:12" s="32" customFormat="1" x14ac:dyDescent="0.55000000000000004">
      <c r="B3403" s="27"/>
      <c r="D3403" s="33"/>
      <c r="E3403" s="68"/>
      <c r="G3403" s="51"/>
      <c r="H3403" s="176"/>
      <c r="I3403" s="51"/>
      <c r="K3403" s="51"/>
      <c r="L3403" s="43"/>
    </row>
    <row r="3404" spans="2:12" s="32" customFormat="1" x14ac:dyDescent="0.55000000000000004">
      <c r="B3404" s="27"/>
      <c r="D3404" s="33"/>
      <c r="E3404" s="68"/>
      <c r="G3404" s="51"/>
      <c r="H3404" s="176"/>
      <c r="I3404" s="51"/>
      <c r="K3404" s="51"/>
      <c r="L3404" s="43"/>
    </row>
    <row r="3405" spans="2:12" s="32" customFormat="1" x14ac:dyDescent="0.55000000000000004">
      <c r="B3405" s="27"/>
      <c r="D3405" s="33"/>
      <c r="E3405" s="68"/>
      <c r="G3405" s="51"/>
      <c r="H3405" s="176"/>
      <c r="I3405" s="51"/>
      <c r="K3405" s="51"/>
      <c r="L3405" s="43"/>
    </row>
    <row r="3406" spans="2:12" s="32" customFormat="1" x14ac:dyDescent="0.55000000000000004">
      <c r="B3406" s="27"/>
      <c r="D3406" s="33"/>
      <c r="E3406" s="68"/>
      <c r="G3406" s="51"/>
      <c r="H3406" s="176"/>
      <c r="I3406" s="51"/>
      <c r="K3406" s="51"/>
      <c r="L3406" s="43"/>
    </row>
    <row r="3407" spans="2:12" s="32" customFormat="1" x14ac:dyDescent="0.55000000000000004">
      <c r="B3407" s="27"/>
      <c r="D3407" s="33"/>
      <c r="E3407" s="68"/>
      <c r="G3407" s="51"/>
      <c r="H3407" s="176"/>
      <c r="I3407" s="51"/>
      <c r="K3407" s="51"/>
      <c r="L3407" s="43"/>
    </row>
    <row r="3408" spans="2:12" s="32" customFormat="1" x14ac:dyDescent="0.55000000000000004">
      <c r="B3408" s="27"/>
      <c r="D3408" s="33"/>
      <c r="E3408" s="68"/>
      <c r="G3408" s="51"/>
      <c r="H3408" s="176"/>
      <c r="I3408" s="51"/>
      <c r="K3408" s="51"/>
      <c r="L3408" s="43"/>
    </row>
    <row r="3409" spans="2:12" s="32" customFormat="1" x14ac:dyDescent="0.55000000000000004">
      <c r="B3409" s="27"/>
      <c r="D3409" s="33"/>
      <c r="E3409" s="68"/>
      <c r="G3409" s="51"/>
      <c r="H3409" s="176"/>
      <c r="I3409" s="51"/>
      <c r="K3409" s="51"/>
      <c r="L3409" s="43"/>
    </row>
    <row r="3410" spans="2:12" s="32" customFormat="1" x14ac:dyDescent="0.55000000000000004">
      <c r="B3410" s="27"/>
      <c r="D3410" s="33"/>
      <c r="E3410" s="68"/>
      <c r="G3410" s="51"/>
      <c r="H3410" s="176"/>
      <c r="I3410" s="51"/>
      <c r="K3410" s="51"/>
      <c r="L3410" s="43"/>
    </row>
    <row r="3411" spans="2:12" s="32" customFormat="1" x14ac:dyDescent="0.55000000000000004">
      <c r="B3411" s="27"/>
      <c r="D3411" s="33"/>
      <c r="E3411" s="68"/>
      <c r="G3411" s="51"/>
      <c r="H3411" s="176"/>
      <c r="I3411" s="51"/>
      <c r="K3411" s="51"/>
      <c r="L3411" s="43"/>
    </row>
    <row r="3412" spans="2:12" s="32" customFormat="1" x14ac:dyDescent="0.55000000000000004">
      <c r="B3412" s="27"/>
      <c r="D3412" s="33"/>
      <c r="E3412" s="68"/>
      <c r="G3412" s="51"/>
      <c r="H3412" s="176"/>
      <c r="I3412" s="51"/>
      <c r="K3412" s="51"/>
      <c r="L3412" s="43"/>
    </row>
    <row r="3413" spans="2:12" s="32" customFormat="1" x14ac:dyDescent="0.55000000000000004">
      <c r="B3413" s="27"/>
      <c r="D3413" s="33"/>
      <c r="E3413" s="68"/>
      <c r="G3413" s="51"/>
      <c r="H3413" s="176"/>
      <c r="I3413" s="51"/>
      <c r="K3413" s="51"/>
      <c r="L3413" s="43"/>
    </row>
    <row r="3414" spans="2:12" s="32" customFormat="1" x14ac:dyDescent="0.55000000000000004">
      <c r="B3414" s="27"/>
      <c r="D3414" s="33"/>
      <c r="E3414" s="68"/>
      <c r="G3414" s="51"/>
      <c r="H3414" s="176"/>
      <c r="I3414" s="51"/>
      <c r="K3414" s="51"/>
      <c r="L3414" s="43"/>
    </row>
    <row r="3415" spans="2:12" s="32" customFormat="1" x14ac:dyDescent="0.55000000000000004">
      <c r="B3415" s="27"/>
      <c r="D3415" s="33"/>
      <c r="E3415" s="68"/>
      <c r="G3415" s="51"/>
      <c r="H3415" s="176"/>
      <c r="I3415" s="51"/>
      <c r="K3415" s="51"/>
      <c r="L3415" s="43"/>
    </row>
    <row r="3416" spans="2:12" s="32" customFormat="1" x14ac:dyDescent="0.55000000000000004">
      <c r="B3416" s="27"/>
      <c r="D3416" s="33"/>
      <c r="E3416" s="68"/>
      <c r="G3416" s="51"/>
      <c r="H3416" s="176"/>
      <c r="I3416" s="51"/>
      <c r="K3416" s="51"/>
      <c r="L3416" s="43"/>
    </row>
    <row r="3417" spans="2:12" s="32" customFormat="1" x14ac:dyDescent="0.55000000000000004">
      <c r="B3417" s="27"/>
      <c r="D3417" s="33"/>
      <c r="E3417" s="68"/>
      <c r="G3417" s="51"/>
      <c r="H3417" s="176"/>
      <c r="I3417" s="51"/>
      <c r="K3417" s="51"/>
      <c r="L3417" s="43"/>
    </row>
    <row r="3418" spans="2:12" s="32" customFormat="1" x14ac:dyDescent="0.55000000000000004">
      <c r="B3418" s="27"/>
      <c r="D3418" s="33"/>
      <c r="E3418" s="68"/>
      <c r="G3418" s="51"/>
      <c r="H3418" s="176"/>
      <c r="I3418" s="51"/>
      <c r="K3418" s="51"/>
      <c r="L3418" s="43"/>
    </row>
    <row r="3419" spans="2:12" s="32" customFormat="1" x14ac:dyDescent="0.55000000000000004">
      <c r="B3419" s="27"/>
      <c r="D3419" s="33"/>
      <c r="E3419" s="68"/>
      <c r="G3419" s="51"/>
      <c r="H3419" s="176"/>
      <c r="I3419" s="51"/>
      <c r="K3419" s="51"/>
      <c r="L3419" s="43"/>
    </row>
    <row r="3420" spans="2:12" s="32" customFormat="1" x14ac:dyDescent="0.55000000000000004">
      <c r="B3420" s="27"/>
      <c r="D3420" s="33"/>
      <c r="E3420" s="68"/>
      <c r="G3420" s="51"/>
      <c r="H3420" s="176"/>
      <c r="I3420" s="51"/>
      <c r="K3420" s="51"/>
      <c r="L3420" s="43"/>
    </row>
    <row r="3421" spans="2:12" s="32" customFormat="1" x14ac:dyDescent="0.55000000000000004">
      <c r="B3421" s="27"/>
      <c r="D3421" s="33"/>
      <c r="E3421" s="68"/>
      <c r="G3421" s="51"/>
      <c r="H3421" s="176"/>
      <c r="I3421" s="51"/>
      <c r="K3421" s="51"/>
      <c r="L3421" s="43"/>
    </row>
    <row r="3422" spans="2:12" s="32" customFormat="1" x14ac:dyDescent="0.55000000000000004">
      <c r="B3422" s="27"/>
      <c r="D3422" s="33"/>
      <c r="E3422" s="68"/>
      <c r="G3422" s="51"/>
      <c r="H3422" s="176"/>
      <c r="I3422" s="51"/>
      <c r="K3422" s="51"/>
      <c r="L3422" s="43"/>
    </row>
    <row r="3423" spans="2:12" s="32" customFormat="1" x14ac:dyDescent="0.55000000000000004">
      <c r="B3423" s="27"/>
      <c r="D3423" s="33"/>
      <c r="E3423" s="68"/>
      <c r="G3423" s="51"/>
      <c r="H3423" s="176"/>
      <c r="I3423" s="51"/>
      <c r="K3423" s="51"/>
      <c r="L3423" s="43"/>
    </row>
    <row r="3424" spans="2:12" s="32" customFormat="1" x14ac:dyDescent="0.55000000000000004">
      <c r="B3424" s="27"/>
      <c r="D3424" s="33"/>
      <c r="E3424" s="68"/>
      <c r="G3424" s="51"/>
      <c r="H3424" s="176"/>
      <c r="I3424" s="51"/>
      <c r="K3424" s="51"/>
      <c r="L3424" s="43"/>
    </row>
    <row r="3425" spans="2:12" s="32" customFormat="1" x14ac:dyDescent="0.55000000000000004">
      <c r="B3425" s="27"/>
      <c r="D3425" s="33"/>
      <c r="E3425" s="68"/>
      <c r="G3425" s="51"/>
      <c r="H3425" s="176"/>
      <c r="I3425" s="51"/>
      <c r="K3425" s="51"/>
      <c r="L3425" s="43"/>
    </row>
    <row r="3426" spans="2:12" s="32" customFormat="1" x14ac:dyDescent="0.55000000000000004">
      <c r="B3426" s="27"/>
      <c r="D3426" s="33"/>
      <c r="E3426" s="68"/>
      <c r="G3426" s="51"/>
      <c r="H3426" s="176"/>
      <c r="I3426" s="51"/>
      <c r="K3426" s="51"/>
      <c r="L3426" s="43"/>
    </row>
    <row r="3427" spans="2:12" s="32" customFormat="1" x14ac:dyDescent="0.55000000000000004">
      <c r="B3427" s="27"/>
      <c r="D3427" s="33"/>
      <c r="E3427" s="68"/>
      <c r="G3427" s="51"/>
      <c r="H3427" s="176"/>
      <c r="I3427" s="51"/>
      <c r="K3427" s="51"/>
      <c r="L3427" s="43"/>
    </row>
    <row r="3428" spans="2:12" s="32" customFormat="1" x14ac:dyDescent="0.55000000000000004">
      <c r="B3428" s="27"/>
      <c r="D3428" s="33"/>
      <c r="E3428" s="68"/>
      <c r="G3428" s="51"/>
      <c r="H3428" s="176"/>
      <c r="I3428" s="51"/>
      <c r="K3428" s="51"/>
      <c r="L3428" s="43"/>
    </row>
    <row r="3429" spans="2:12" s="32" customFormat="1" x14ac:dyDescent="0.55000000000000004">
      <c r="B3429" s="27"/>
      <c r="D3429" s="33"/>
      <c r="E3429" s="68"/>
      <c r="G3429" s="51"/>
      <c r="H3429" s="176"/>
      <c r="I3429" s="51"/>
      <c r="K3429" s="51"/>
      <c r="L3429" s="43"/>
    </row>
    <row r="3430" spans="2:12" s="32" customFormat="1" x14ac:dyDescent="0.55000000000000004">
      <c r="B3430" s="27"/>
      <c r="D3430" s="33"/>
      <c r="E3430" s="68"/>
      <c r="G3430" s="51"/>
      <c r="H3430" s="176"/>
      <c r="I3430" s="51"/>
      <c r="K3430" s="51"/>
      <c r="L3430" s="43"/>
    </row>
    <row r="3431" spans="2:12" s="32" customFormat="1" x14ac:dyDescent="0.55000000000000004">
      <c r="B3431" s="27"/>
      <c r="D3431" s="33"/>
      <c r="E3431" s="68"/>
      <c r="G3431" s="51"/>
      <c r="H3431" s="176"/>
      <c r="I3431" s="51"/>
      <c r="K3431" s="51"/>
      <c r="L3431" s="43"/>
    </row>
    <row r="3432" spans="2:12" s="32" customFormat="1" x14ac:dyDescent="0.55000000000000004">
      <c r="B3432" s="27"/>
      <c r="D3432" s="33"/>
      <c r="E3432" s="68"/>
      <c r="G3432" s="51"/>
      <c r="H3432" s="176"/>
      <c r="I3432" s="51"/>
      <c r="K3432" s="51"/>
      <c r="L3432" s="43"/>
    </row>
    <row r="3433" spans="2:12" s="32" customFormat="1" x14ac:dyDescent="0.55000000000000004">
      <c r="B3433" s="27"/>
      <c r="D3433" s="33"/>
      <c r="E3433" s="68"/>
      <c r="G3433" s="51"/>
      <c r="H3433" s="176"/>
      <c r="I3433" s="51"/>
      <c r="K3433" s="51"/>
      <c r="L3433" s="43"/>
    </row>
    <row r="3434" spans="2:12" s="32" customFormat="1" x14ac:dyDescent="0.55000000000000004">
      <c r="B3434" s="27"/>
      <c r="D3434" s="33"/>
      <c r="E3434" s="68"/>
      <c r="G3434" s="51"/>
      <c r="H3434" s="176"/>
      <c r="I3434" s="51"/>
      <c r="K3434" s="51"/>
      <c r="L3434" s="43"/>
    </row>
    <row r="3435" spans="2:12" s="32" customFormat="1" x14ac:dyDescent="0.55000000000000004">
      <c r="B3435" s="27"/>
      <c r="D3435" s="33"/>
      <c r="E3435" s="68"/>
      <c r="G3435" s="51"/>
      <c r="H3435" s="176"/>
      <c r="I3435" s="51"/>
      <c r="K3435" s="51"/>
      <c r="L3435" s="43"/>
    </row>
    <row r="3436" spans="2:12" s="32" customFormat="1" x14ac:dyDescent="0.55000000000000004">
      <c r="B3436" s="27"/>
      <c r="D3436" s="33"/>
      <c r="E3436" s="68"/>
      <c r="G3436" s="51"/>
      <c r="H3436" s="176"/>
      <c r="I3436" s="51"/>
      <c r="K3436" s="51"/>
      <c r="L3436" s="43"/>
    </row>
    <row r="3437" spans="2:12" s="32" customFormat="1" x14ac:dyDescent="0.55000000000000004">
      <c r="B3437" s="27"/>
      <c r="D3437" s="33"/>
      <c r="E3437" s="68"/>
      <c r="G3437" s="51"/>
      <c r="H3437" s="176"/>
      <c r="I3437" s="51"/>
      <c r="K3437" s="51"/>
      <c r="L3437" s="43"/>
    </row>
    <row r="3438" spans="2:12" s="32" customFormat="1" x14ac:dyDescent="0.55000000000000004">
      <c r="B3438" s="27"/>
      <c r="D3438" s="33"/>
      <c r="E3438" s="68"/>
      <c r="G3438" s="51"/>
      <c r="H3438" s="176"/>
      <c r="I3438" s="51"/>
      <c r="K3438" s="51"/>
      <c r="L3438" s="43"/>
    </row>
    <row r="3439" spans="2:12" s="32" customFormat="1" x14ac:dyDescent="0.55000000000000004">
      <c r="B3439" s="27"/>
      <c r="D3439" s="33"/>
      <c r="E3439" s="68"/>
      <c r="G3439" s="51"/>
      <c r="H3439" s="176"/>
      <c r="I3439" s="51"/>
      <c r="K3439" s="51"/>
      <c r="L3439" s="43"/>
    </row>
    <row r="3440" spans="2:12" s="32" customFormat="1" x14ac:dyDescent="0.55000000000000004">
      <c r="B3440" s="27"/>
      <c r="D3440" s="33"/>
      <c r="E3440" s="68"/>
      <c r="G3440" s="51"/>
      <c r="H3440" s="176"/>
      <c r="I3440" s="51"/>
      <c r="K3440" s="51"/>
      <c r="L3440" s="43"/>
    </row>
    <row r="3441" spans="2:12" s="32" customFormat="1" x14ac:dyDescent="0.55000000000000004">
      <c r="B3441" s="27"/>
      <c r="D3441" s="33"/>
      <c r="E3441" s="68"/>
      <c r="G3441" s="51"/>
      <c r="H3441" s="176"/>
      <c r="I3441" s="51"/>
      <c r="K3441" s="51"/>
      <c r="L3441" s="43"/>
    </row>
    <row r="3442" spans="2:12" s="32" customFormat="1" x14ac:dyDescent="0.55000000000000004">
      <c r="B3442" s="27"/>
      <c r="D3442" s="33"/>
      <c r="E3442" s="68"/>
      <c r="G3442" s="51"/>
      <c r="H3442" s="176"/>
      <c r="I3442" s="51"/>
      <c r="K3442" s="51"/>
      <c r="L3442" s="43"/>
    </row>
    <row r="3443" spans="2:12" s="32" customFormat="1" x14ac:dyDescent="0.55000000000000004">
      <c r="B3443" s="27"/>
      <c r="D3443" s="33"/>
      <c r="E3443" s="68"/>
      <c r="G3443" s="51"/>
      <c r="H3443" s="176"/>
      <c r="I3443" s="51"/>
      <c r="K3443" s="51"/>
      <c r="L3443" s="43"/>
    </row>
    <row r="3444" spans="2:12" s="32" customFormat="1" x14ac:dyDescent="0.55000000000000004">
      <c r="B3444" s="27"/>
      <c r="D3444" s="33"/>
      <c r="E3444" s="68"/>
      <c r="G3444" s="51"/>
      <c r="H3444" s="176"/>
      <c r="I3444" s="51"/>
      <c r="K3444" s="51"/>
      <c r="L3444" s="43"/>
    </row>
    <row r="3445" spans="2:12" s="32" customFormat="1" x14ac:dyDescent="0.55000000000000004">
      <c r="B3445" s="27"/>
      <c r="D3445" s="33"/>
      <c r="E3445" s="68"/>
      <c r="G3445" s="51"/>
      <c r="H3445" s="176"/>
      <c r="I3445" s="51"/>
      <c r="K3445" s="51"/>
      <c r="L3445" s="43"/>
    </row>
    <row r="3446" spans="2:12" s="32" customFormat="1" x14ac:dyDescent="0.55000000000000004">
      <c r="B3446" s="27"/>
      <c r="D3446" s="33"/>
      <c r="E3446" s="68"/>
      <c r="G3446" s="51"/>
      <c r="H3446" s="176"/>
      <c r="I3446" s="51"/>
      <c r="K3446" s="51"/>
      <c r="L3446" s="43"/>
    </row>
    <row r="3447" spans="2:12" s="32" customFormat="1" x14ac:dyDescent="0.55000000000000004">
      <c r="B3447" s="27"/>
      <c r="D3447" s="33"/>
      <c r="E3447" s="68"/>
      <c r="G3447" s="51"/>
      <c r="H3447" s="176"/>
      <c r="I3447" s="51"/>
      <c r="K3447" s="51"/>
      <c r="L3447" s="43"/>
    </row>
    <row r="3448" spans="2:12" s="32" customFormat="1" x14ac:dyDescent="0.55000000000000004">
      <c r="B3448" s="27"/>
      <c r="D3448" s="33"/>
      <c r="E3448" s="68"/>
      <c r="G3448" s="51"/>
      <c r="H3448" s="176"/>
      <c r="I3448" s="51"/>
      <c r="K3448" s="51"/>
      <c r="L3448" s="43"/>
    </row>
    <row r="3449" spans="2:12" s="32" customFormat="1" x14ac:dyDescent="0.55000000000000004">
      <c r="B3449" s="27"/>
      <c r="D3449" s="33"/>
      <c r="E3449" s="68"/>
      <c r="G3449" s="51"/>
      <c r="H3449" s="176"/>
      <c r="I3449" s="51"/>
      <c r="K3449" s="51"/>
      <c r="L3449" s="43"/>
    </row>
    <row r="3450" spans="2:12" s="32" customFormat="1" x14ac:dyDescent="0.55000000000000004">
      <c r="B3450" s="27"/>
      <c r="D3450" s="33"/>
      <c r="E3450" s="68"/>
      <c r="G3450" s="51"/>
      <c r="H3450" s="176"/>
      <c r="I3450" s="51"/>
      <c r="K3450" s="51"/>
      <c r="L3450" s="43"/>
    </row>
    <row r="3451" spans="2:12" s="32" customFormat="1" x14ac:dyDescent="0.55000000000000004">
      <c r="B3451" s="27"/>
      <c r="D3451" s="33"/>
      <c r="E3451" s="68"/>
      <c r="G3451" s="51"/>
      <c r="H3451" s="176"/>
      <c r="I3451" s="51"/>
      <c r="K3451" s="51"/>
      <c r="L3451" s="43"/>
    </row>
    <row r="3452" spans="2:12" s="32" customFormat="1" x14ac:dyDescent="0.55000000000000004">
      <c r="B3452" s="27"/>
      <c r="D3452" s="33"/>
      <c r="E3452" s="68"/>
      <c r="G3452" s="51"/>
      <c r="H3452" s="176"/>
      <c r="I3452" s="51"/>
      <c r="K3452" s="51"/>
      <c r="L3452" s="43"/>
    </row>
    <row r="3453" spans="2:12" s="32" customFormat="1" x14ac:dyDescent="0.55000000000000004">
      <c r="B3453" s="27"/>
      <c r="D3453" s="33"/>
      <c r="E3453" s="68"/>
      <c r="G3453" s="51"/>
      <c r="H3453" s="176"/>
      <c r="I3453" s="51"/>
      <c r="K3453" s="51"/>
      <c r="L3453" s="43"/>
    </row>
    <row r="3454" spans="2:12" s="32" customFormat="1" x14ac:dyDescent="0.55000000000000004">
      <c r="B3454" s="27"/>
      <c r="D3454" s="33"/>
      <c r="E3454" s="68"/>
      <c r="G3454" s="51"/>
      <c r="H3454" s="176"/>
      <c r="I3454" s="51"/>
      <c r="K3454" s="51"/>
      <c r="L3454" s="43"/>
    </row>
    <row r="3455" spans="2:12" s="32" customFormat="1" x14ac:dyDescent="0.55000000000000004">
      <c r="B3455" s="27"/>
      <c r="D3455" s="33"/>
      <c r="E3455" s="68"/>
      <c r="G3455" s="51"/>
      <c r="H3455" s="176"/>
      <c r="I3455" s="51"/>
      <c r="K3455" s="51"/>
      <c r="L3455" s="43"/>
    </row>
    <row r="3456" spans="2:12" s="32" customFormat="1" x14ac:dyDescent="0.55000000000000004">
      <c r="B3456" s="27"/>
      <c r="D3456" s="33"/>
      <c r="E3456" s="68"/>
      <c r="G3456" s="51"/>
      <c r="H3456" s="176"/>
      <c r="I3456" s="51"/>
      <c r="K3456" s="51"/>
      <c r="L3456" s="43"/>
    </row>
    <row r="3457" spans="2:12" s="32" customFormat="1" x14ac:dyDescent="0.55000000000000004">
      <c r="B3457" s="27"/>
      <c r="D3457" s="33"/>
      <c r="E3457" s="68"/>
      <c r="G3457" s="51"/>
      <c r="H3457" s="176"/>
      <c r="I3457" s="51"/>
      <c r="K3457" s="51"/>
      <c r="L3457" s="43"/>
    </row>
    <row r="3458" spans="2:12" s="32" customFormat="1" x14ac:dyDescent="0.55000000000000004">
      <c r="B3458" s="27"/>
      <c r="D3458" s="33"/>
      <c r="E3458" s="68"/>
      <c r="G3458" s="51"/>
      <c r="H3458" s="176"/>
      <c r="I3458" s="51"/>
      <c r="K3458" s="51"/>
      <c r="L3458" s="43"/>
    </row>
    <row r="3459" spans="2:12" s="32" customFormat="1" x14ac:dyDescent="0.55000000000000004">
      <c r="B3459" s="27"/>
      <c r="D3459" s="33"/>
      <c r="E3459" s="68"/>
      <c r="G3459" s="51"/>
      <c r="H3459" s="176"/>
      <c r="I3459" s="51"/>
      <c r="K3459" s="51"/>
      <c r="L3459" s="43"/>
    </row>
    <row r="3460" spans="2:12" s="32" customFormat="1" x14ac:dyDescent="0.55000000000000004">
      <c r="B3460" s="27"/>
      <c r="D3460" s="33"/>
      <c r="E3460" s="68"/>
      <c r="G3460" s="51"/>
      <c r="H3460" s="176"/>
      <c r="I3460" s="51"/>
      <c r="K3460" s="51"/>
      <c r="L3460" s="43"/>
    </row>
    <row r="3461" spans="2:12" s="32" customFormat="1" x14ac:dyDescent="0.55000000000000004">
      <c r="B3461" s="27"/>
      <c r="D3461" s="33"/>
      <c r="E3461" s="68"/>
      <c r="G3461" s="51"/>
      <c r="H3461" s="176"/>
      <c r="I3461" s="51"/>
      <c r="K3461" s="51"/>
      <c r="L3461" s="43"/>
    </row>
    <row r="3462" spans="2:12" s="32" customFormat="1" x14ac:dyDescent="0.55000000000000004">
      <c r="B3462" s="27"/>
      <c r="D3462" s="33"/>
      <c r="E3462" s="68"/>
      <c r="G3462" s="51"/>
      <c r="H3462" s="176"/>
      <c r="I3462" s="51"/>
      <c r="K3462" s="51"/>
      <c r="L3462" s="43"/>
    </row>
    <row r="3463" spans="2:12" s="32" customFormat="1" x14ac:dyDescent="0.55000000000000004">
      <c r="B3463" s="27"/>
      <c r="D3463" s="33"/>
      <c r="E3463" s="68"/>
      <c r="G3463" s="51"/>
      <c r="H3463" s="176"/>
      <c r="I3463" s="51"/>
      <c r="K3463" s="51"/>
      <c r="L3463" s="43"/>
    </row>
    <row r="3464" spans="2:12" s="32" customFormat="1" x14ac:dyDescent="0.55000000000000004">
      <c r="B3464" s="27"/>
      <c r="D3464" s="33"/>
      <c r="E3464" s="68"/>
      <c r="G3464" s="51"/>
      <c r="H3464" s="176"/>
      <c r="I3464" s="51"/>
      <c r="K3464" s="51"/>
      <c r="L3464" s="43"/>
    </row>
    <row r="3465" spans="2:12" s="32" customFormat="1" x14ac:dyDescent="0.55000000000000004">
      <c r="B3465" s="27"/>
      <c r="D3465" s="33"/>
      <c r="E3465" s="68"/>
      <c r="G3465" s="51"/>
      <c r="H3465" s="176"/>
      <c r="I3465" s="51"/>
      <c r="K3465" s="51"/>
      <c r="L3465" s="43"/>
    </row>
    <row r="3466" spans="2:12" s="32" customFormat="1" x14ac:dyDescent="0.55000000000000004">
      <c r="B3466" s="27"/>
      <c r="D3466" s="33"/>
      <c r="E3466" s="68"/>
      <c r="G3466" s="51"/>
      <c r="H3466" s="176"/>
      <c r="I3466" s="51"/>
      <c r="K3466" s="51"/>
      <c r="L3466" s="43"/>
    </row>
    <row r="3467" spans="2:12" s="32" customFormat="1" x14ac:dyDescent="0.55000000000000004">
      <c r="B3467" s="27"/>
      <c r="D3467" s="33"/>
      <c r="E3467" s="68"/>
      <c r="G3467" s="51"/>
      <c r="H3467" s="176"/>
      <c r="I3467" s="51"/>
      <c r="K3467" s="51"/>
      <c r="L3467" s="43"/>
    </row>
    <row r="3468" spans="2:12" s="32" customFormat="1" x14ac:dyDescent="0.55000000000000004">
      <c r="B3468" s="27"/>
      <c r="D3468" s="33"/>
      <c r="E3468" s="68"/>
      <c r="G3468" s="51"/>
      <c r="H3468" s="176"/>
      <c r="I3468" s="51"/>
      <c r="K3468" s="51"/>
      <c r="L3468" s="43"/>
    </row>
    <row r="3469" spans="2:12" s="32" customFormat="1" x14ac:dyDescent="0.55000000000000004">
      <c r="B3469" s="27"/>
      <c r="D3469" s="33"/>
      <c r="E3469" s="68"/>
      <c r="G3469" s="51"/>
      <c r="H3469" s="176"/>
      <c r="I3469" s="51"/>
      <c r="K3469" s="51"/>
      <c r="L3469" s="43"/>
    </row>
    <row r="3470" spans="2:12" s="32" customFormat="1" x14ac:dyDescent="0.55000000000000004">
      <c r="B3470" s="27"/>
      <c r="D3470" s="33"/>
      <c r="E3470" s="68"/>
      <c r="G3470" s="51"/>
      <c r="H3470" s="176"/>
      <c r="I3470" s="51"/>
      <c r="K3470" s="51"/>
      <c r="L3470" s="43"/>
    </row>
    <row r="3471" spans="2:12" s="32" customFormat="1" x14ac:dyDescent="0.55000000000000004">
      <c r="B3471" s="27"/>
      <c r="D3471" s="33"/>
      <c r="E3471" s="68"/>
      <c r="G3471" s="51"/>
      <c r="H3471" s="176"/>
      <c r="I3471" s="51"/>
      <c r="K3471" s="51"/>
      <c r="L3471" s="43"/>
    </row>
    <row r="3472" spans="2:12" s="32" customFormat="1" x14ac:dyDescent="0.55000000000000004">
      <c r="B3472" s="27"/>
      <c r="D3472" s="33"/>
      <c r="E3472" s="68"/>
      <c r="G3472" s="51"/>
      <c r="H3472" s="176"/>
      <c r="I3472" s="51"/>
      <c r="K3472" s="51"/>
      <c r="L3472" s="43"/>
    </row>
    <row r="3473" spans="2:12" s="32" customFormat="1" x14ac:dyDescent="0.55000000000000004">
      <c r="B3473" s="27"/>
      <c r="D3473" s="33"/>
      <c r="E3473" s="68"/>
      <c r="G3473" s="51"/>
      <c r="H3473" s="176"/>
      <c r="I3473" s="51"/>
      <c r="K3473" s="51"/>
      <c r="L3473" s="43"/>
    </row>
    <row r="3474" spans="2:12" s="32" customFormat="1" x14ac:dyDescent="0.55000000000000004">
      <c r="B3474" s="27"/>
      <c r="D3474" s="33"/>
      <c r="E3474" s="68"/>
      <c r="G3474" s="51"/>
      <c r="H3474" s="176"/>
      <c r="I3474" s="51"/>
      <c r="K3474" s="51"/>
      <c r="L3474" s="43"/>
    </row>
    <row r="3475" spans="2:12" s="32" customFormat="1" x14ac:dyDescent="0.55000000000000004">
      <c r="B3475" s="27"/>
      <c r="D3475" s="33"/>
      <c r="E3475" s="68"/>
      <c r="G3475" s="51"/>
      <c r="H3475" s="176"/>
      <c r="I3475" s="51"/>
      <c r="K3475" s="51"/>
      <c r="L3475" s="43"/>
    </row>
    <row r="3476" spans="2:12" s="32" customFormat="1" x14ac:dyDescent="0.55000000000000004">
      <c r="B3476" s="27"/>
      <c r="D3476" s="33"/>
      <c r="E3476" s="68"/>
      <c r="G3476" s="51"/>
      <c r="H3476" s="176"/>
      <c r="I3476" s="51"/>
      <c r="K3476" s="51"/>
      <c r="L3476" s="43"/>
    </row>
    <row r="3477" spans="2:12" s="32" customFormat="1" x14ac:dyDescent="0.55000000000000004">
      <c r="B3477" s="27"/>
      <c r="D3477" s="33"/>
      <c r="E3477" s="68"/>
      <c r="G3477" s="51"/>
      <c r="H3477" s="176"/>
      <c r="I3477" s="51"/>
      <c r="K3477" s="51"/>
      <c r="L3477" s="43"/>
    </row>
    <row r="3478" spans="2:12" s="32" customFormat="1" x14ac:dyDescent="0.55000000000000004">
      <c r="B3478" s="27"/>
      <c r="D3478" s="33"/>
      <c r="E3478" s="68"/>
      <c r="G3478" s="51"/>
      <c r="H3478" s="176"/>
      <c r="I3478" s="51"/>
      <c r="K3478" s="51"/>
      <c r="L3478" s="43"/>
    </row>
    <row r="3479" spans="2:12" s="32" customFormat="1" x14ac:dyDescent="0.55000000000000004">
      <c r="B3479" s="27"/>
      <c r="D3479" s="33"/>
      <c r="E3479" s="68"/>
      <c r="G3479" s="51"/>
      <c r="H3479" s="176"/>
      <c r="I3479" s="51"/>
      <c r="K3479" s="51"/>
      <c r="L3479" s="43"/>
    </row>
    <row r="3480" spans="2:12" s="32" customFormat="1" x14ac:dyDescent="0.55000000000000004">
      <c r="B3480" s="27"/>
      <c r="D3480" s="33"/>
      <c r="E3480" s="68"/>
      <c r="G3480" s="51"/>
      <c r="H3480" s="176"/>
      <c r="I3480" s="51"/>
      <c r="K3480" s="51"/>
      <c r="L3480" s="43"/>
    </row>
    <row r="3481" spans="2:12" s="32" customFormat="1" x14ac:dyDescent="0.55000000000000004">
      <c r="B3481" s="27"/>
      <c r="D3481" s="33"/>
      <c r="E3481" s="68"/>
      <c r="G3481" s="51"/>
      <c r="H3481" s="176"/>
      <c r="I3481" s="51"/>
      <c r="K3481" s="51"/>
      <c r="L3481" s="43"/>
    </row>
    <row r="3482" spans="2:12" s="32" customFormat="1" x14ac:dyDescent="0.55000000000000004">
      <c r="B3482" s="27"/>
      <c r="D3482" s="33"/>
      <c r="E3482" s="68"/>
      <c r="G3482" s="51"/>
      <c r="H3482" s="176"/>
      <c r="I3482" s="51"/>
      <c r="K3482" s="51"/>
      <c r="L3482" s="43"/>
    </row>
    <row r="3483" spans="2:12" s="32" customFormat="1" x14ac:dyDescent="0.55000000000000004">
      <c r="B3483" s="27"/>
      <c r="D3483" s="33"/>
      <c r="E3483" s="68"/>
      <c r="G3483" s="51"/>
      <c r="H3483" s="176"/>
      <c r="I3483" s="51"/>
      <c r="K3483" s="51"/>
      <c r="L3483" s="43"/>
    </row>
    <row r="3484" spans="2:12" s="32" customFormat="1" x14ac:dyDescent="0.55000000000000004">
      <c r="B3484" s="27"/>
      <c r="D3484" s="33"/>
      <c r="E3484" s="68"/>
      <c r="G3484" s="51"/>
      <c r="H3484" s="176"/>
      <c r="I3484" s="51"/>
      <c r="K3484" s="51"/>
      <c r="L3484" s="43"/>
    </row>
    <row r="3485" spans="2:12" s="32" customFormat="1" x14ac:dyDescent="0.55000000000000004">
      <c r="B3485" s="27"/>
      <c r="D3485" s="33"/>
      <c r="E3485" s="68"/>
      <c r="G3485" s="51"/>
      <c r="H3485" s="176"/>
      <c r="I3485" s="51"/>
      <c r="K3485" s="51"/>
      <c r="L3485" s="43"/>
    </row>
    <row r="3486" spans="2:12" s="32" customFormat="1" x14ac:dyDescent="0.55000000000000004">
      <c r="B3486" s="27"/>
      <c r="D3486" s="33"/>
      <c r="E3486" s="68"/>
      <c r="G3486" s="51"/>
      <c r="H3486" s="176"/>
      <c r="I3486" s="51"/>
      <c r="K3486" s="51"/>
      <c r="L3486" s="43"/>
    </row>
    <row r="3487" spans="2:12" s="32" customFormat="1" x14ac:dyDescent="0.55000000000000004">
      <c r="B3487" s="27"/>
      <c r="D3487" s="33"/>
      <c r="E3487" s="68"/>
      <c r="G3487" s="51"/>
      <c r="H3487" s="176"/>
      <c r="I3487" s="51"/>
      <c r="K3487" s="51"/>
      <c r="L3487" s="43"/>
    </row>
    <row r="3488" spans="2:12" s="32" customFormat="1" x14ac:dyDescent="0.55000000000000004">
      <c r="B3488" s="27"/>
      <c r="D3488" s="33"/>
      <c r="E3488" s="68"/>
      <c r="G3488" s="51"/>
      <c r="H3488" s="176"/>
      <c r="I3488" s="51"/>
      <c r="K3488" s="51"/>
      <c r="L3488" s="43"/>
    </row>
    <row r="3489" spans="2:12" s="32" customFormat="1" x14ac:dyDescent="0.55000000000000004">
      <c r="B3489" s="27"/>
      <c r="D3489" s="33"/>
      <c r="E3489" s="68"/>
      <c r="G3489" s="51"/>
      <c r="H3489" s="176"/>
      <c r="I3489" s="51"/>
      <c r="K3489" s="51"/>
      <c r="L3489" s="43"/>
    </row>
    <row r="3490" spans="2:12" s="32" customFormat="1" x14ac:dyDescent="0.55000000000000004">
      <c r="B3490" s="27"/>
      <c r="D3490" s="33"/>
      <c r="E3490" s="68"/>
      <c r="G3490" s="51"/>
      <c r="H3490" s="176"/>
      <c r="I3490" s="51"/>
      <c r="K3490" s="51"/>
      <c r="L3490" s="43"/>
    </row>
    <row r="3491" spans="2:12" s="32" customFormat="1" x14ac:dyDescent="0.55000000000000004">
      <c r="B3491" s="27"/>
      <c r="D3491" s="33"/>
      <c r="E3491" s="68"/>
      <c r="G3491" s="51"/>
      <c r="H3491" s="176"/>
      <c r="I3491" s="51"/>
      <c r="K3491" s="51"/>
      <c r="L3491" s="43"/>
    </row>
    <row r="3492" spans="2:12" s="32" customFormat="1" x14ac:dyDescent="0.55000000000000004">
      <c r="B3492" s="27"/>
      <c r="D3492" s="33"/>
      <c r="E3492" s="68"/>
      <c r="G3492" s="51"/>
      <c r="H3492" s="176"/>
      <c r="I3492" s="51"/>
      <c r="K3492" s="51"/>
      <c r="L3492" s="43"/>
    </row>
    <row r="3493" spans="2:12" s="32" customFormat="1" x14ac:dyDescent="0.55000000000000004">
      <c r="B3493" s="27"/>
      <c r="D3493" s="33"/>
      <c r="E3493" s="68"/>
      <c r="G3493" s="51"/>
      <c r="H3493" s="176"/>
      <c r="I3493" s="51"/>
      <c r="K3493" s="51"/>
      <c r="L3493" s="43"/>
    </row>
    <row r="3494" spans="2:12" s="32" customFormat="1" x14ac:dyDescent="0.55000000000000004">
      <c r="B3494" s="27"/>
      <c r="D3494" s="33"/>
      <c r="E3494" s="68"/>
      <c r="G3494" s="51"/>
      <c r="H3494" s="176"/>
      <c r="I3494" s="51"/>
      <c r="K3494" s="51"/>
      <c r="L3494" s="43"/>
    </row>
    <row r="3495" spans="2:12" s="32" customFormat="1" x14ac:dyDescent="0.55000000000000004">
      <c r="B3495" s="27"/>
      <c r="D3495" s="33"/>
      <c r="E3495" s="68"/>
      <c r="G3495" s="51"/>
      <c r="H3495" s="176"/>
      <c r="I3495" s="51"/>
      <c r="K3495" s="51"/>
      <c r="L3495" s="43"/>
    </row>
    <row r="3496" spans="2:12" s="32" customFormat="1" x14ac:dyDescent="0.55000000000000004">
      <c r="B3496" s="27"/>
      <c r="D3496" s="33"/>
      <c r="E3496" s="68"/>
      <c r="G3496" s="51"/>
      <c r="H3496" s="176"/>
      <c r="I3496" s="51"/>
      <c r="K3496" s="51"/>
      <c r="L3496" s="43"/>
    </row>
    <row r="3497" spans="2:12" s="32" customFormat="1" x14ac:dyDescent="0.55000000000000004">
      <c r="B3497" s="27"/>
      <c r="D3497" s="33"/>
      <c r="E3497" s="68"/>
      <c r="G3497" s="51"/>
      <c r="H3497" s="176"/>
      <c r="I3497" s="51"/>
      <c r="K3497" s="51"/>
      <c r="L3497" s="43"/>
    </row>
    <row r="3498" spans="2:12" s="32" customFormat="1" x14ac:dyDescent="0.55000000000000004">
      <c r="B3498" s="27"/>
      <c r="D3498" s="33"/>
      <c r="E3498" s="68"/>
      <c r="G3498" s="51"/>
      <c r="H3498" s="176"/>
      <c r="I3498" s="51"/>
      <c r="K3498" s="51"/>
      <c r="L3498" s="43"/>
    </row>
    <row r="3499" spans="2:12" s="32" customFormat="1" x14ac:dyDescent="0.55000000000000004">
      <c r="B3499" s="27"/>
      <c r="D3499" s="33"/>
      <c r="E3499" s="68"/>
      <c r="G3499" s="51"/>
      <c r="H3499" s="176"/>
      <c r="I3499" s="51"/>
      <c r="K3499" s="51"/>
      <c r="L3499" s="43"/>
    </row>
    <row r="3500" spans="2:12" s="32" customFormat="1" x14ac:dyDescent="0.55000000000000004">
      <c r="B3500" s="27"/>
      <c r="D3500" s="33"/>
      <c r="E3500" s="68"/>
      <c r="G3500" s="51"/>
      <c r="H3500" s="176"/>
      <c r="I3500" s="51"/>
      <c r="K3500" s="51"/>
      <c r="L3500" s="43"/>
    </row>
    <row r="3501" spans="2:12" s="32" customFormat="1" x14ac:dyDescent="0.55000000000000004">
      <c r="B3501" s="27"/>
      <c r="D3501" s="33"/>
      <c r="E3501" s="68"/>
      <c r="G3501" s="51"/>
      <c r="H3501" s="176"/>
      <c r="I3501" s="51"/>
      <c r="K3501" s="51"/>
      <c r="L3501" s="43"/>
    </row>
    <row r="3502" spans="2:12" s="32" customFormat="1" x14ac:dyDescent="0.55000000000000004">
      <c r="B3502" s="27"/>
      <c r="D3502" s="33"/>
      <c r="E3502" s="68"/>
      <c r="G3502" s="51"/>
      <c r="H3502" s="176"/>
      <c r="I3502" s="51"/>
      <c r="K3502" s="51"/>
      <c r="L3502" s="43"/>
    </row>
    <row r="3503" spans="2:12" s="32" customFormat="1" x14ac:dyDescent="0.55000000000000004">
      <c r="B3503" s="27"/>
      <c r="D3503" s="33"/>
      <c r="E3503" s="68"/>
      <c r="G3503" s="51"/>
      <c r="H3503" s="176"/>
      <c r="I3503" s="51"/>
      <c r="K3503" s="51"/>
      <c r="L3503" s="43"/>
    </row>
    <row r="3504" spans="2:12" s="32" customFormat="1" x14ac:dyDescent="0.55000000000000004">
      <c r="B3504" s="27"/>
      <c r="D3504" s="33"/>
      <c r="E3504" s="68"/>
      <c r="G3504" s="51"/>
      <c r="H3504" s="176"/>
      <c r="I3504" s="51"/>
      <c r="K3504" s="51"/>
      <c r="L3504" s="43"/>
    </row>
    <row r="3505" spans="2:12" s="32" customFormat="1" x14ac:dyDescent="0.55000000000000004">
      <c r="B3505" s="27"/>
      <c r="D3505" s="33"/>
      <c r="E3505" s="68"/>
      <c r="G3505" s="51"/>
      <c r="H3505" s="176"/>
      <c r="I3505" s="51"/>
      <c r="K3505" s="51"/>
      <c r="L3505" s="43"/>
    </row>
    <row r="3506" spans="2:12" s="32" customFormat="1" x14ac:dyDescent="0.55000000000000004">
      <c r="B3506" s="27"/>
      <c r="D3506" s="33"/>
      <c r="E3506" s="68"/>
      <c r="G3506" s="51"/>
      <c r="H3506" s="176"/>
      <c r="I3506" s="51"/>
      <c r="K3506" s="51"/>
      <c r="L3506" s="43"/>
    </row>
    <row r="3507" spans="2:12" s="32" customFormat="1" x14ac:dyDescent="0.55000000000000004">
      <c r="B3507" s="27"/>
      <c r="D3507" s="33"/>
      <c r="E3507" s="68"/>
      <c r="G3507" s="51"/>
      <c r="H3507" s="176"/>
      <c r="I3507" s="51"/>
      <c r="K3507" s="51"/>
      <c r="L3507" s="43"/>
    </row>
    <row r="3508" spans="2:12" s="32" customFormat="1" x14ac:dyDescent="0.55000000000000004">
      <c r="B3508" s="27"/>
      <c r="D3508" s="33"/>
      <c r="E3508" s="68"/>
      <c r="G3508" s="51"/>
      <c r="H3508" s="176"/>
      <c r="I3508" s="51"/>
      <c r="K3508" s="51"/>
      <c r="L3508" s="43"/>
    </row>
    <row r="3509" spans="2:12" s="32" customFormat="1" x14ac:dyDescent="0.55000000000000004">
      <c r="B3509" s="27"/>
      <c r="D3509" s="33"/>
      <c r="E3509" s="68"/>
      <c r="G3509" s="51"/>
      <c r="H3509" s="176"/>
      <c r="I3509" s="51"/>
      <c r="K3509" s="51"/>
      <c r="L3509" s="43"/>
    </row>
    <row r="3510" spans="2:12" s="32" customFormat="1" x14ac:dyDescent="0.55000000000000004">
      <c r="B3510" s="27"/>
      <c r="D3510" s="33"/>
      <c r="E3510" s="68"/>
      <c r="G3510" s="51"/>
      <c r="H3510" s="176"/>
      <c r="I3510" s="51"/>
      <c r="K3510" s="51"/>
      <c r="L3510" s="43"/>
    </row>
    <row r="3511" spans="2:12" s="32" customFormat="1" x14ac:dyDescent="0.55000000000000004">
      <c r="B3511" s="27"/>
      <c r="D3511" s="33"/>
      <c r="E3511" s="68"/>
      <c r="G3511" s="51"/>
      <c r="H3511" s="176"/>
      <c r="I3511" s="51"/>
      <c r="K3511" s="51"/>
      <c r="L3511" s="43"/>
    </row>
    <row r="3512" spans="2:12" s="32" customFormat="1" x14ac:dyDescent="0.55000000000000004">
      <c r="B3512" s="27"/>
      <c r="D3512" s="33"/>
      <c r="E3512" s="68"/>
      <c r="G3512" s="51"/>
      <c r="H3512" s="176"/>
      <c r="I3512" s="51"/>
      <c r="K3512" s="51"/>
      <c r="L3512" s="43"/>
    </row>
    <row r="3513" spans="2:12" s="32" customFormat="1" x14ac:dyDescent="0.55000000000000004">
      <c r="B3513" s="27"/>
      <c r="D3513" s="33"/>
      <c r="E3513" s="68"/>
      <c r="G3513" s="51"/>
      <c r="H3513" s="176"/>
      <c r="I3513" s="51"/>
      <c r="K3513" s="51"/>
      <c r="L3513" s="43"/>
    </row>
    <row r="3514" spans="2:12" s="32" customFormat="1" x14ac:dyDescent="0.55000000000000004">
      <c r="B3514" s="27"/>
      <c r="D3514" s="33"/>
      <c r="E3514" s="68"/>
      <c r="G3514" s="51"/>
      <c r="H3514" s="176"/>
      <c r="I3514" s="51"/>
      <c r="K3514" s="51"/>
      <c r="L3514" s="43"/>
    </row>
    <row r="3515" spans="2:12" s="32" customFormat="1" x14ac:dyDescent="0.55000000000000004">
      <c r="B3515" s="27"/>
      <c r="D3515" s="33"/>
      <c r="E3515" s="68"/>
      <c r="G3515" s="51"/>
      <c r="H3515" s="176"/>
      <c r="I3515" s="51"/>
      <c r="K3515" s="51"/>
      <c r="L3515" s="43"/>
    </row>
    <row r="3516" spans="2:12" s="32" customFormat="1" x14ac:dyDescent="0.55000000000000004">
      <c r="B3516" s="27"/>
      <c r="D3516" s="33"/>
      <c r="E3516" s="68"/>
      <c r="G3516" s="51"/>
      <c r="H3516" s="176"/>
      <c r="I3516" s="51"/>
      <c r="K3516" s="51"/>
      <c r="L3516" s="43"/>
    </row>
    <row r="3517" spans="2:12" s="32" customFormat="1" x14ac:dyDescent="0.55000000000000004">
      <c r="B3517" s="27"/>
      <c r="D3517" s="33"/>
      <c r="E3517" s="68"/>
      <c r="G3517" s="51"/>
      <c r="H3517" s="176"/>
      <c r="I3517" s="51"/>
      <c r="K3517" s="51"/>
      <c r="L3517" s="43"/>
    </row>
    <row r="3518" spans="2:12" s="32" customFormat="1" x14ac:dyDescent="0.55000000000000004">
      <c r="B3518" s="27"/>
      <c r="D3518" s="33"/>
      <c r="E3518" s="68"/>
      <c r="G3518" s="51"/>
      <c r="H3518" s="176"/>
      <c r="I3518" s="51"/>
      <c r="K3518" s="51"/>
      <c r="L3518" s="43"/>
    </row>
    <row r="3519" spans="2:12" s="32" customFormat="1" x14ac:dyDescent="0.55000000000000004">
      <c r="B3519" s="27"/>
      <c r="D3519" s="33"/>
      <c r="E3519" s="68"/>
      <c r="G3519" s="51"/>
      <c r="H3519" s="176"/>
      <c r="I3519" s="51"/>
      <c r="K3519" s="51"/>
      <c r="L3519" s="43"/>
    </row>
    <row r="3520" spans="2:12" s="32" customFormat="1" x14ac:dyDescent="0.55000000000000004">
      <c r="B3520" s="27"/>
      <c r="D3520" s="33"/>
      <c r="E3520" s="68"/>
      <c r="G3520" s="51"/>
      <c r="H3520" s="176"/>
      <c r="I3520" s="51"/>
      <c r="K3520" s="51"/>
      <c r="L3520" s="43"/>
    </row>
    <row r="3521" spans="2:12" s="32" customFormat="1" x14ac:dyDescent="0.55000000000000004">
      <c r="B3521" s="27"/>
      <c r="D3521" s="33"/>
      <c r="E3521" s="68"/>
      <c r="G3521" s="51"/>
      <c r="H3521" s="176"/>
      <c r="I3521" s="51"/>
      <c r="K3521" s="51"/>
      <c r="L3521" s="43"/>
    </row>
    <row r="3522" spans="2:12" s="32" customFormat="1" x14ac:dyDescent="0.55000000000000004">
      <c r="B3522" s="27"/>
      <c r="D3522" s="33"/>
      <c r="E3522" s="68"/>
      <c r="G3522" s="51"/>
      <c r="H3522" s="176"/>
      <c r="I3522" s="51"/>
      <c r="K3522" s="51"/>
      <c r="L3522" s="43"/>
    </row>
    <row r="3523" spans="2:12" s="32" customFormat="1" x14ac:dyDescent="0.55000000000000004">
      <c r="B3523" s="27"/>
      <c r="D3523" s="33"/>
      <c r="E3523" s="68"/>
      <c r="G3523" s="51"/>
      <c r="H3523" s="176"/>
      <c r="I3523" s="51"/>
      <c r="K3523" s="51"/>
      <c r="L3523" s="43"/>
    </row>
    <row r="3524" spans="2:12" s="32" customFormat="1" x14ac:dyDescent="0.55000000000000004">
      <c r="B3524" s="27"/>
      <c r="D3524" s="33"/>
      <c r="E3524" s="68"/>
      <c r="G3524" s="51"/>
      <c r="H3524" s="176"/>
      <c r="I3524" s="51"/>
      <c r="K3524" s="51"/>
      <c r="L3524" s="43"/>
    </row>
    <row r="3525" spans="2:12" s="32" customFormat="1" x14ac:dyDescent="0.55000000000000004">
      <c r="B3525" s="27"/>
      <c r="D3525" s="33"/>
      <c r="E3525" s="68"/>
      <c r="G3525" s="51"/>
      <c r="H3525" s="176"/>
      <c r="I3525" s="51"/>
      <c r="K3525" s="51"/>
      <c r="L3525" s="43"/>
    </row>
    <row r="3526" spans="2:12" s="32" customFormat="1" x14ac:dyDescent="0.55000000000000004">
      <c r="B3526" s="27"/>
      <c r="D3526" s="33"/>
      <c r="E3526" s="68"/>
      <c r="G3526" s="51"/>
      <c r="H3526" s="176"/>
      <c r="I3526" s="51"/>
      <c r="K3526" s="51"/>
      <c r="L3526" s="43"/>
    </row>
    <row r="3527" spans="2:12" s="32" customFormat="1" x14ac:dyDescent="0.55000000000000004">
      <c r="B3527" s="27"/>
      <c r="D3527" s="33"/>
      <c r="E3527" s="68"/>
      <c r="G3527" s="51"/>
      <c r="H3527" s="176"/>
      <c r="I3527" s="51"/>
      <c r="K3527" s="51"/>
      <c r="L3527" s="43"/>
    </row>
    <row r="3528" spans="2:12" s="32" customFormat="1" x14ac:dyDescent="0.55000000000000004">
      <c r="B3528" s="27"/>
      <c r="D3528" s="33"/>
      <c r="E3528" s="68"/>
      <c r="G3528" s="51"/>
      <c r="H3528" s="176"/>
      <c r="I3528" s="51"/>
      <c r="K3528" s="51"/>
      <c r="L3528" s="43"/>
    </row>
    <row r="3529" spans="2:12" s="32" customFormat="1" x14ac:dyDescent="0.55000000000000004">
      <c r="B3529" s="27"/>
      <c r="D3529" s="33"/>
      <c r="E3529" s="68"/>
      <c r="G3529" s="51"/>
      <c r="H3529" s="176"/>
      <c r="I3529" s="51"/>
      <c r="K3529" s="51"/>
      <c r="L3529" s="43"/>
    </row>
    <row r="3530" spans="2:12" s="32" customFormat="1" x14ac:dyDescent="0.55000000000000004">
      <c r="B3530" s="27"/>
      <c r="D3530" s="33"/>
      <c r="E3530" s="68"/>
      <c r="G3530" s="51"/>
      <c r="H3530" s="176"/>
      <c r="I3530" s="51"/>
      <c r="K3530" s="51"/>
      <c r="L3530" s="43"/>
    </row>
    <row r="3531" spans="2:12" s="32" customFormat="1" x14ac:dyDescent="0.55000000000000004">
      <c r="B3531" s="27"/>
      <c r="D3531" s="33"/>
      <c r="E3531" s="68"/>
      <c r="G3531" s="51"/>
      <c r="H3531" s="176"/>
      <c r="I3531" s="51"/>
      <c r="K3531" s="51"/>
      <c r="L3531" s="43"/>
    </row>
    <row r="3532" spans="2:12" s="32" customFormat="1" x14ac:dyDescent="0.55000000000000004">
      <c r="B3532" s="27"/>
      <c r="D3532" s="33"/>
      <c r="E3532" s="68"/>
      <c r="G3532" s="51"/>
      <c r="H3532" s="176"/>
      <c r="I3532" s="51"/>
      <c r="K3532" s="51"/>
      <c r="L3532" s="43"/>
    </row>
    <row r="3533" spans="2:12" s="32" customFormat="1" x14ac:dyDescent="0.55000000000000004">
      <c r="B3533" s="27"/>
      <c r="D3533" s="33"/>
      <c r="E3533" s="68"/>
      <c r="G3533" s="51"/>
      <c r="H3533" s="176"/>
      <c r="I3533" s="51"/>
      <c r="K3533" s="51"/>
      <c r="L3533" s="43"/>
    </row>
    <row r="3534" spans="2:12" s="32" customFormat="1" x14ac:dyDescent="0.55000000000000004">
      <c r="B3534" s="27"/>
      <c r="D3534" s="33"/>
      <c r="E3534" s="68"/>
      <c r="G3534" s="51"/>
      <c r="H3534" s="176"/>
      <c r="I3534" s="51"/>
      <c r="K3534" s="51"/>
      <c r="L3534" s="43"/>
    </row>
    <row r="3535" spans="2:12" s="32" customFormat="1" x14ac:dyDescent="0.55000000000000004">
      <c r="B3535" s="27"/>
      <c r="D3535" s="33"/>
      <c r="E3535" s="68"/>
      <c r="G3535" s="51"/>
      <c r="H3535" s="176"/>
      <c r="I3535" s="51"/>
      <c r="K3535" s="51"/>
      <c r="L3535" s="43"/>
    </row>
    <row r="3536" spans="2:12" s="32" customFormat="1" x14ac:dyDescent="0.55000000000000004">
      <c r="B3536" s="27"/>
      <c r="D3536" s="33"/>
      <c r="E3536" s="68"/>
      <c r="G3536" s="51"/>
      <c r="H3536" s="176"/>
      <c r="I3536" s="51"/>
      <c r="K3536" s="51"/>
      <c r="L3536" s="43"/>
    </row>
    <row r="3537" spans="2:12" s="32" customFormat="1" x14ac:dyDescent="0.55000000000000004">
      <c r="B3537" s="27"/>
      <c r="D3537" s="33"/>
      <c r="E3537" s="68"/>
      <c r="G3537" s="51"/>
      <c r="H3537" s="176"/>
      <c r="I3537" s="51"/>
      <c r="K3537" s="51"/>
      <c r="L3537" s="43"/>
    </row>
    <row r="3538" spans="2:12" s="32" customFormat="1" x14ac:dyDescent="0.55000000000000004">
      <c r="B3538" s="27"/>
      <c r="D3538" s="33"/>
      <c r="E3538" s="68"/>
      <c r="G3538" s="51"/>
      <c r="H3538" s="176"/>
      <c r="I3538" s="51"/>
      <c r="K3538" s="51"/>
      <c r="L3538" s="43"/>
    </row>
    <row r="3539" spans="2:12" s="32" customFormat="1" x14ac:dyDescent="0.55000000000000004">
      <c r="B3539" s="27"/>
      <c r="D3539" s="33"/>
      <c r="E3539" s="68"/>
      <c r="G3539" s="51"/>
      <c r="H3539" s="176"/>
      <c r="I3539" s="51"/>
      <c r="K3539" s="51"/>
      <c r="L3539" s="43"/>
    </row>
    <row r="3540" spans="2:12" s="32" customFormat="1" x14ac:dyDescent="0.55000000000000004">
      <c r="B3540" s="27"/>
      <c r="D3540" s="33"/>
      <c r="E3540" s="68"/>
      <c r="G3540" s="51"/>
      <c r="H3540" s="176"/>
      <c r="I3540" s="51"/>
      <c r="K3540" s="51"/>
      <c r="L3540" s="43"/>
    </row>
    <row r="3541" spans="2:12" s="32" customFormat="1" x14ac:dyDescent="0.55000000000000004">
      <c r="B3541" s="27"/>
      <c r="D3541" s="33"/>
      <c r="E3541" s="68"/>
      <c r="G3541" s="51"/>
      <c r="H3541" s="176"/>
      <c r="I3541" s="51"/>
      <c r="K3541" s="51"/>
      <c r="L3541" s="43"/>
    </row>
    <row r="3542" spans="2:12" s="32" customFormat="1" x14ac:dyDescent="0.55000000000000004">
      <c r="B3542" s="27"/>
      <c r="D3542" s="33"/>
      <c r="E3542" s="68"/>
      <c r="G3542" s="51"/>
      <c r="H3542" s="176"/>
      <c r="I3542" s="51"/>
      <c r="K3542" s="51"/>
      <c r="L3542" s="43"/>
    </row>
    <row r="3543" spans="2:12" s="32" customFormat="1" x14ac:dyDescent="0.55000000000000004">
      <c r="B3543" s="27"/>
      <c r="D3543" s="33"/>
      <c r="E3543" s="68"/>
      <c r="G3543" s="51"/>
      <c r="H3543" s="176"/>
      <c r="I3543" s="51"/>
      <c r="K3543" s="51"/>
      <c r="L3543" s="43"/>
    </row>
    <row r="3544" spans="2:12" s="32" customFormat="1" x14ac:dyDescent="0.55000000000000004">
      <c r="B3544" s="27"/>
      <c r="D3544" s="33"/>
      <c r="E3544" s="68"/>
      <c r="G3544" s="51"/>
      <c r="H3544" s="176"/>
      <c r="I3544" s="51"/>
      <c r="K3544" s="51"/>
      <c r="L3544" s="43"/>
    </row>
    <row r="3545" spans="2:12" s="32" customFormat="1" x14ac:dyDescent="0.55000000000000004">
      <c r="B3545" s="27"/>
      <c r="D3545" s="33"/>
      <c r="E3545" s="68"/>
      <c r="G3545" s="51"/>
      <c r="H3545" s="176"/>
      <c r="I3545" s="51"/>
      <c r="K3545" s="51"/>
      <c r="L3545" s="43"/>
    </row>
    <row r="3546" spans="2:12" s="32" customFormat="1" x14ac:dyDescent="0.55000000000000004">
      <c r="B3546" s="27"/>
      <c r="D3546" s="33"/>
      <c r="E3546" s="68"/>
      <c r="G3546" s="51"/>
      <c r="H3546" s="176"/>
      <c r="I3546" s="51"/>
      <c r="K3546" s="51"/>
      <c r="L3546" s="43"/>
    </row>
    <row r="3547" spans="2:12" s="32" customFormat="1" x14ac:dyDescent="0.55000000000000004">
      <c r="B3547" s="27"/>
      <c r="D3547" s="33"/>
      <c r="E3547" s="68"/>
      <c r="G3547" s="51"/>
      <c r="H3547" s="176"/>
      <c r="I3547" s="51"/>
      <c r="K3547" s="51"/>
      <c r="L3547" s="43"/>
    </row>
    <row r="3548" spans="2:12" s="32" customFormat="1" x14ac:dyDescent="0.55000000000000004">
      <c r="B3548" s="27"/>
      <c r="D3548" s="33"/>
      <c r="E3548" s="68"/>
      <c r="G3548" s="51"/>
      <c r="H3548" s="176"/>
      <c r="I3548" s="51"/>
      <c r="K3548" s="51"/>
      <c r="L3548" s="43"/>
    </row>
    <row r="3549" spans="2:12" s="32" customFormat="1" x14ac:dyDescent="0.55000000000000004">
      <c r="B3549" s="27"/>
      <c r="D3549" s="33"/>
      <c r="E3549" s="68"/>
      <c r="G3549" s="51"/>
      <c r="H3549" s="176"/>
      <c r="I3549" s="51"/>
      <c r="K3549" s="51"/>
      <c r="L3549" s="43"/>
    </row>
    <row r="3550" spans="2:12" s="32" customFormat="1" x14ac:dyDescent="0.55000000000000004">
      <c r="B3550" s="27"/>
      <c r="D3550" s="33"/>
      <c r="E3550" s="68"/>
      <c r="G3550" s="51"/>
      <c r="H3550" s="176"/>
      <c r="I3550" s="51"/>
      <c r="K3550" s="51"/>
      <c r="L3550" s="43"/>
    </row>
    <row r="3551" spans="2:12" s="32" customFormat="1" x14ac:dyDescent="0.55000000000000004">
      <c r="B3551" s="27"/>
      <c r="D3551" s="33"/>
      <c r="E3551" s="68"/>
      <c r="G3551" s="51"/>
      <c r="H3551" s="176"/>
      <c r="I3551" s="51"/>
      <c r="K3551" s="51"/>
      <c r="L3551" s="43"/>
    </row>
    <row r="3552" spans="2:12" s="32" customFormat="1" x14ac:dyDescent="0.55000000000000004">
      <c r="B3552" s="27"/>
      <c r="D3552" s="33"/>
      <c r="E3552" s="68"/>
      <c r="G3552" s="51"/>
      <c r="H3552" s="176"/>
      <c r="I3552" s="51"/>
      <c r="K3552" s="51"/>
      <c r="L3552" s="43"/>
    </row>
    <row r="3553" spans="2:12" s="32" customFormat="1" x14ac:dyDescent="0.55000000000000004">
      <c r="B3553" s="27"/>
      <c r="D3553" s="33"/>
      <c r="E3553" s="68"/>
      <c r="G3553" s="51"/>
      <c r="H3553" s="176"/>
      <c r="I3553" s="51"/>
      <c r="K3553" s="51"/>
      <c r="L3553" s="43"/>
    </row>
    <row r="3554" spans="2:12" s="32" customFormat="1" x14ac:dyDescent="0.55000000000000004">
      <c r="B3554" s="27"/>
      <c r="D3554" s="33"/>
      <c r="E3554" s="68"/>
      <c r="G3554" s="51"/>
      <c r="H3554" s="176"/>
      <c r="I3554" s="51"/>
      <c r="K3554" s="51"/>
      <c r="L3554" s="43"/>
    </row>
    <row r="3555" spans="2:12" s="32" customFormat="1" x14ac:dyDescent="0.55000000000000004">
      <c r="B3555" s="27"/>
      <c r="D3555" s="33"/>
      <c r="E3555" s="68"/>
      <c r="G3555" s="51"/>
      <c r="H3555" s="176"/>
      <c r="I3555" s="51"/>
      <c r="K3555" s="51"/>
      <c r="L3555" s="43"/>
    </row>
    <row r="3556" spans="2:12" s="32" customFormat="1" x14ac:dyDescent="0.55000000000000004">
      <c r="B3556" s="27"/>
      <c r="D3556" s="33"/>
      <c r="E3556" s="68"/>
      <c r="G3556" s="51"/>
      <c r="H3556" s="176"/>
      <c r="I3556" s="51"/>
      <c r="K3556" s="51"/>
      <c r="L3556" s="43"/>
    </row>
    <row r="3557" spans="2:12" s="32" customFormat="1" x14ac:dyDescent="0.55000000000000004">
      <c r="B3557" s="27"/>
      <c r="D3557" s="33"/>
      <c r="E3557" s="68"/>
      <c r="G3557" s="51"/>
      <c r="H3557" s="176"/>
      <c r="I3557" s="51"/>
      <c r="K3557" s="51"/>
      <c r="L3557" s="43"/>
    </row>
    <row r="3558" spans="2:12" s="32" customFormat="1" x14ac:dyDescent="0.55000000000000004">
      <c r="B3558" s="27"/>
      <c r="D3558" s="33"/>
      <c r="E3558" s="68"/>
      <c r="G3558" s="51"/>
      <c r="H3558" s="176"/>
      <c r="I3558" s="51"/>
      <c r="K3558" s="51"/>
      <c r="L3558" s="43"/>
    </row>
    <row r="3559" spans="2:12" s="32" customFormat="1" x14ac:dyDescent="0.55000000000000004">
      <c r="B3559" s="27"/>
      <c r="D3559" s="33"/>
      <c r="E3559" s="68"/>
      <c r="G3559" s="51"/>
      <c r="H3559" s="176"/>
      <c r="I3559" s="51"/>
      <c r="K3559" s="51"/>
      <c r="L3559" s="43"/>
    </row>
    <row r="3560" spans="2:12" s="32" customFormat="1" x14ac:dyDescent="0.55000000000000004">
      <c r="B3560" s="27"/>
      <c r="D3560" s="33"/>
      <c r="E3560" s="68"/>
      <c r="G3560" s="51"/>
      <c r="H3560" s="176"/>
      <c r="I3560" s="51"/>
      <c r="K3560" s="51"/>
      <c r="L3560" s="43"/>
    </row>
    <row r="3561" spans="2:12" s="32" customFormat="1" x14ac:dyDescent="0.55000000000000004">
      <c r="B3561" s="27"/>
      <c r="D3561" s="33"/>
      <c r="E3561" s="68"/>
      <c r="G3561" s="51"/>
      <c r="H3561" s="176"/>
      <c r="I3561" s="51"/>
      <c r="K3561" s="51"/>
      <c r="L3561" s="43"/>
    </row>
    <row r="3562" spans="2:12" s="32" customFormat="1" x14ac:dyDescent="0.55000000000000004">
      <c r="B3562" s="27"/>
      <c r="D3562" s="33"/>
      <c r="E3562" s="68"/>
      <c r="G3562" s="51"/>
      <c r="H3562" s="176"/>
      <c r="I3562" s="51"/>
      <c r="K3562" s="51"/>
      <c r="L3562" s="43"/>
    </row>
    <row r="3563" spans="2:12" s="32" customFormat="1" x14ac:dyDescent="0.55000000000000004">
      <c r="B3563" s="27"/>
      <c r="D3563" s="33"/>
      <c r="E3563" s="68"/>
      <c r="G3563" s="51"/>
      <c r="H3563" s="176"/>
      <c r="I3563" s="51"/>
      <c r="K3563" s="51"/>
      <c r="L3563" s="43"/>
    </row>
    <row r="3564" spans="2:12" s="32" customFormat="1" x14ac:dyDescent="0.55000000000000004">
      <c r="B3564" s="27"/>
      <c r="D3564" s="33"/>
      <c r="E3564" s="68"/>
      <c r="G3564" s="51"/>
      <c r="H3564" s="176"/>
      <c r="I3564" s="51"/>
      <c r="K3564" s="51"/>
      <c r="L3564" s="43"/>
    </row>
    <row r="3565" spans="2:12" s="32" customFormat="1" x14ac:dyDescent="0.55000000000000004">
      <c r="B3565" s="27"/>
      <c r="D3565" s="33"/>
      <c r="E3565" s="68"/>
      <c r="G3565" s="51"/>
      <c r="H3565" s="176"/>
      <c r="I3565" s="51"/>
      <c r="K3565" s="51"/>
      <c r="L3565" s="43"/>
    </row>
    <row r="3566" spans="2:12" s="32" customFormat="1" x14ac:dyDescent="0.55000000000000004">
      <c r="B3566" s="27"/>
      <c r="D3566" s="33"/>
      <c r="E3566" s="68"/>
      <c r="G3566" s="51"/>
      <c r="H3566" s="176"/>
      <c r="I3566" s="51"/>
      <c r="K3566" s="51"/>
      <c r="L3566" s="43"/>
    </row>
    <row r="3567" spans="2:12" s="32" customFormat="1" x14ac:dyDescent="0.55000000000000004">
      <c r="B3567" s="27"/>
      <c r="D3567" s="33"/>
      <c r="E3567" s="68"/>
      <c r="G3567" s="51"/>
      <c r="H3567" s="176"/>
      <c r="I3567" s="51"/>
      <c r="K3567" s="51"/>
      <c r="L3567" s="43"/>
    </row>
    <row r="3568" spans="2:12" s="32" customFormat="1" x14ac:dyDescent="0.55000000000000004">
      <c r="B3568" s="27"/>
      <c r="D3568" s="33"/>
      <c r="E3568" s="68"/>
      <c r="G3568" s="51"/>
      <c r="H3568" s="176"/>
      <c r="I3568" s="51"/>
      <c r="K3568" s="51"/>
      <c r="L3568" s="43"/>
    </row>
    <row r="3569" spans="2:12" s="32" customFormat="1" x14ac:dyDescent="0.55000000000000004">
      <c r="B3569" s="27"/>
      <c r="D3569" s="33"/>
      <c r="E3569" s="68"/>
      <c r="G3569" s="51"/>
      <c r="H3569" s="176"/>
      <c r="I3569" s="51"/>
      <c r="K3569" s="51"/>
      <c r="L3569" s="43"/>
    </row>
    <row r="3570" spans="2:12" s="32" customFormat="1" x14ac:dyDescent="0.55000000000000004">
      <c r="B3570" s="27"/>
      <c r="D3570" s="33"/>
      <c r="E3570" s="68"/>
      <c r="G3570" s="51"/>
      <c r="H3570" s="176"/>
      <c r="I3570" s="51"/>
      <c r="K3570" s="51"/>
      <c r="L3570" s="43"/>
    </row>
    <row r="3571" spans="2:12" s="32" customFormat="1" x14ac:dyDescent="0.55000000000000004">
      <c r="B3571" s="27"/>
      <c r="D3571" s="33"/>
      <c r="E3571" s="68"/>
      <c r="G3571" s="51"/>
      <c r="H3571" s="176"/>
      <c r="I3571" s="51"/>
      <c r="K3571" s="51"/>
      <c r="L3571" s="43"/>
    </row>
    <row r="3572" spans="2:12" s="32" customFormat="1" x14ac:dyDescent="0.55000000000000004">
      <c r="B3572" s="27"/>
      <c r="D3572" s="33"/>
      <c r="E3572" s="68"/>
      <c r="G3572" s="51"/>
      <c r="H3572" s="176"/>
      <c r="I3572" s="51"/>
      <c r="K3572" s="51"/>
      <c r="L3572" s="43"/>
    </row>
    <row r="3573" spans="2:12" s="32" customFormat="1" x14ac:dyDescent="0.55000000000000004">
      <c r="B3573" s="27"/>
      <c r="D3573" s="33"/>
      <c r="E3573" s="68"/>
      <c r="G3573" s="51"/>
      <c r="H3573" s="176"/>
      <c r="I3573" s="51"/>
      <c r="K3573" s="51"/>
      <c r="L3573" s="43"/>
    </row>
    <row r="3574" spans="2:12" s="32" customFormat="1" x14ac:dyDescent="0.55000000000000004">
      <c r="B3574" s="27"/>
      <c r="D3574" s="33"/>
      <c r="E3574" s="68"/>
      <c r="G3574" s="51"/>
      <c r="H3574" s="176"/>
      <c r="I3574" s="51"/>
      <c r="K3574" s="51"/>
      <c r="L3574" s="43"/>
    </row>
    <row r="3575" spans="2:12" s="32" customFormat="1" x14ac:dyDescent="0.55000000000000004">
      <c r="B3575" s="27"/>
      <c r="D3575" s="33"/>
      <c r="E3575" s="68"/>
      <c r="G3575" s="51"/>
      <c r="H3575" s="176"/>
      <c r="I3575" s="51"/>
      <c r="K3575" s="51"/>
      <c r="L3575" s="43"/>
    </row>
    <row r="3576" spans="2:12" s="32" customFormat="1" x14ac:dyDescent="0.55000000000000004">
      <c r="B3576" s="27"/>
      <c r="D3576" s="33"/>
      <c r="E3576" s="68"/>
      <c r="G3576" s="51"/>
      <c r="H3576" s="176"/>
      <c r="I3576" s="51"/>
      <c r="K3576" s="51"/>
      <c r="L3576" s="43"/>
    </row>
    <row r="3577" spans="2:12" s="32" customFormat="1" x14ac:dyDescent="0.55000000000000004">
      <c r="B3577" s="27"/>
      <c r="D3577" s="33"/>
      <c r="E3577" s="68"/>
      <c r="G3577" s="51"/>
      <c r="H3577" s="176"/>
      <c r="I3577" s="51"/>
      <c r="K3577" s="51"/>
      <c r="L3577" s="43"/>
    </row>
    <row r="3578" spans="2:12" s="32" customFormat="1" x14ac:dyDescent="0.55000000000000004">
      <c r="B3578" s="27"/>
      <c r="D3578" s="33"/>
      <c r="E3578" s="68"/>
      <c r="G3578" s="51"/>
      <c r="H3578" s="176"/>
      <c r="I3578" s="51"/>
      <c r="K3578" s="51"/>
      <c r="L3578" s="43"/>
    </row>
    <row r="3579" spans="2:12" s="32" customFormat="1" x14ac:dyDescent="0.55000000000000004">
      <c r="B3579" s="27"/>
      <c r="D3579" s="33"/>
      <c r="E3579" s="68"/>
      <c r="G3579" s="51"/>
      <c r="H3579" s="176"/>
      <c r="I3579" s="51"/>
      <c r="K3579" s="51"/>
      <c r="L3579" s="43"/>
    </row>
    <row r="3580" spans="2:12" s="32" customFormat="1" x14ac:dyDescent="0.55000000000000004">
      <c r="B3580" s="27"/>
      <c r="D3580" s="33"/>
      <c r="E3580" s="68"/>
      <c r="G3580" s="51"/>
      <c r="H3580" s="176"/>
      <c r="I3580" s="51"/>
      <c r="K3580" s="51"/>
      <c r="L3580" s="43"/>
    </row>
    <row r="3581" spans="2:12" s="32" customFormat="1" x14ac:dyDescent="0.55000000000000004">
      <c r="B3581" s="27"/>
      <c r="D3581" s="33"/>
      <c r="E3581" s="68"/>
      <c r="G3581" s="51"/>
      <c r="H3581" s="176"/>
      <c r="I3581" s="51"/>
      <c r="K3581" s="51"/>
      <c r="L3581" s="43"/>
    </row>
    <row r="3582" spans="2:12" s="32" customFormat="1" x14ac:dyDescent="0.55000000000000004">
      <c r="B3582" s="27"/>
      <c r="D3582" s="33"/>
      <c r="E3582" s="68"/>
      <c r="G3582" s="51"/>
      <c r="H3582" s="176"/>
      <c r="I3582" s="51"/>
      <c r="K3582" s="51"/>
      <c r="L3582" s="43"/>
    </row>
    <row r="3583" spans="2:12" s="32" customFormat="1" x14ac:dyDescent="0.55000000000000004">
      <c r="B3583" s="27"/>
      <c r="D3583" s="33"/>
      <c r="E3583" s="68"/>
      <c r="G3583" s="51"/>
      <c r="H3583" s="176"/>
      <c r="I3583" s="51"/>
      <c r="K3583" s="51"/>
      <c r="L3583" s="43"/>
    </row>
    <row r="3584" spans="2:12" s="32" customFormat="1" x14ac:dyDescent="0.55000000000000004">
      <c r="B3584" s="27"/>
      <c r="D3584" s="33"/>
      <c r="E3584" s="68"/>
      <c r="G3584" s="51"/>
      <c r="H3584" s="176"/>
      <c r="I3584" s="51"/>
      <c r="K3584" s="51"/>
      <c r="L3584" s="43"/>
    </row>
    <row r="3585" spans="2:12" s="32" customFormat="1" x14ac:dyDescent="0.55000000000000004">
      <c r="B3585" s="27"/>
      <c r="D3585" s="33"/>
      <c r="E3585" s="68"/>
      <c r="G3585" s="51"/>
      <c r="H3585" s="176"/>
      <c r="I3585" s="51"/>
      <c r="K3585" s="51"/>
      <c r="L3585" s="43"/>
    </row>
    <row r="3586" spans="2:12" s="32" customFormat="1" x14ac:dyDescent="0.55000000000000004">
      <c r="B3586" s="27"/>
      <c r="D3586" s="33"/>
      <c r="E3586" s="68"/>
      <c r="G3586" s="51"/>
      <c r="H3586" s="176"/>
      <c r="I3586" s="51"/>
      <c r="K3586" s="51"/>
      <c r="L3586" s="43"/>
    </row>
    <row r="3587" spans="2:12" s="32" customFormat="1" x14ac:dyDescent="0.55000000000000004">
      <c r="B3587" s="27"/>
      <c r="D3587" s="33"/>
      <c r="E3587" s="68"/>
      <c r="G3587" s="51"/>
      <c r="H3587" s="176"/>
      <c r="I3587" s="51"/>
      <c r="K3587" s="51"/>
      <c r="L3587" s="43"/>
    </row>
    <row r="3588" spans="2:12" s="32" customFormat="1" x14ac:dyDescent="0.55000000000000004">
      <c r="B3588" s="27"/>
      <c r="D3588" s="33"/>
      <c r="E3588" s="68"/>
      <c r="G3588" s="51"/>
      <c r="H3588" s="176"/>
      <c r="I3588" s="51"/>
      <c r="K3588" s="51"/>
      <c r="L3588" s="43"/>
    </row>
    <row r="3589" spans="2:12" s="32" customFormat="1" x14ac:dyDescent="0.55000000000000004">
      <c r="B3589" s="27"/>
      <c r="D3589" s="33"/>
      <c r="E3589" s="68"/>
      <c r="G3589" s="51"/>
      <c r="H3589" s="176"/>
      <c r="I3589" s="51"/>
      <c r="K3589" s="51"/>
      <c r="L3589" s="43"/>
    </row>
    <row r="3590" spans="2:12" s="32" customFormat="1" x14ac:dyDescent="0.55000000000000004">
      <c r="B3590" s="27"/>
      <c r="D3590" s="33"/>
      <c r="E3590" s="68"/>
      <c r="G3590" s="51"/>
      <c r="H3590" s="176"/>
      <c r="I3590" s="51"/>
      <c r="K3590" s="51"/>
      <c r="L3590" s="43"/>
    </row>
    <row r="3591" spans="2:12" s="32" customFormat="1" x14ac:dyDescent="0.55000000000000004">
      <c r="B3591" s="27"/>
      <c r="D3591" s="33"/>
      <c r="E3591" s="68"/>
      <c r="G3591" s="51"/>
      <c r="H3591" s="176"/>
      <c r="I3591" s="51"/>
      <c r="K3591" s="51"/>
      <c r="L3591" s="43"/>
    </row>
    <row r="3592" spans="2:12" s="32" customFormat="1" x14ac:dyDescent="0.55000000000000004">
      <c r="B3592" s="27"/>
      <c r="D3592" s="33"/>
      <c r="E3592" s="68"/>
      <c r="G3592" s="51"/>
      <c r="H3592" s="176"/>
      <c r="I3592" s="51"/>
      <c r="K3592" s="51"/>
      <c r="L3592" s="43"/>
    </row>
    <row r="3593" spans="2:12" s="32" customFormat="1" x14ac:dyDescent="0.55000000000000004">
      <c r="B3593" s="27"/>
      <c r="D3593" s="33"/>
      <c r="E3593" s="68"/>
      <c r="G3593" s="51"/>
      <c r="H3593" s="176"/>
      <c r="I3593" s="51"/>
      <c r="K3593" s="51"/>
      <c r="L3593" s="43"/>
    </row>
    <row r="3594" spans="2:12" s="32" customFormat="1" x14ac:dyDescent="0.55000000000000004">
      <c r="B3594" s="27"/>
      <c r="D3594" s="33"/>
      <c r="E3594" s="68"/>
      <c r="G3594" s="51"/>
      <c r="H3594" s="176"/>
      <c r="I3594" s="51"/>
      <c r="K3594" s="51"/>
      <c r="L3594" s="43"/>
    </row>
    <row r="3595" spans="2:12" s="32" customFormat="1" x14ac:dyDescent="0.55000000000000004">
      <c r="B3595" s="27"/>
      <c r="D3595" s="33"/>
      <c r="E3595" s="68"/>
      <c r="G3595" s="51"/>
      <c r="H3595" s="176"/>
      <c r="I3595" s="51"/>
      <c r="K3595" s="51"/>
      <c r="L3595" s="43"/>
    </row>
    <row r="3596" spans="2:12" s="32" customFormat="1" x14ac:dyDescent="0.55000000000000004">
      <c r="B3596" s="27"/>
      <c r="D3596" s="33"/>
      <c r="E3596" s="68"/>
      <c r="G3596" s="51"/>
      <c r="H3596" s="176"/>
      <c r="I3596" s="51"/>
      <c r="K3596" s="51"/>
      <c r="L3596" s="43"/>
    </row>
    <row r="3597" spans="2:12" s="32" customFormat="1" x14ac:dyDescent="0.55000000000000004">
      <c r="B3597" s="27"/>
      <c r="D3597" s="33"/>
      <c r="E3597" s="68"/>
      <c r="G3597" s="51"/>
      <c r="H3597" s="176"/>
      <c r="I3597" s="51"/>
      <c r="K3597" s="51"/>
      <c r="L3597" s="43"/>
    </row>
    <row r="3598" spans="2:12" s="32" customFormat="1" x14ac:dyDescent="0.55000000000000004">
      <c r="B3598" s="27"/>
      <c r="D3598" s="33"/>
      <c r="E3598" s="68"/>
      <c r="G3598" s="51"/>
      <c r="H3598" s="176"/>
      <c r="I3598" s="51"/>
      <c r="K3598" s="51"/>
      <c r="L3598" s="43"/>
    </row>
    <row r="3599" spans="2:12" s="32" customFormat="1" x14ac:dyDescent="0.55000000000000004">
      <c r="B3599" s="27"/>
      <c r="D3599" s="33"/>
      <c r="E3599" s="68"/>
      <c r="G3599" s="51"/>
      <c r="H3599" s="176"/>
      <c r="I3599" s="51"/>
      <c r="K3599" s="51"/>
      <c r="L3599" s="43"/>
    </row>
    <row r="3600" spans="2:12" s="32" customFormat="1" x14ac:dyDescent="0.55000000000000004">
      <c r="B3600" s="27"/>
      <c r="D3600" s="33"/>
      <c r="E3600" s="68"/>
      <c r="G3600" s="51"/>
      <c r="H3600" s="176"/>
      <c r="I3600" s="51"/>
      <c r="K3600" s="51"/>
      <c r="L3600" s="43"/>
    </row>
    <row r="3601" spans="2:12" s="32" customFormat="1" x14ac:dyDescent="0.55000000000000004">
      <c r="B3601" s="27"/>
      <c r="D3601" s="33"/>
      <c r="E3601" s="68"/>
      <c r="G3601" s="51"/>
      <c r="H3601" s="176"/>
      <c r="I3601" s="51"/>
      <c r="K3601" s="51"/>
      <c r="L3601" s="43"/>
    </row>
    <row r="3602" spans="2:12" s="32" customFormat="1" x14ac:dyDescent="0.55000000000000004">
      <c r="B3602" s="27"/>
      <c r="D3602" s="33"/>
      <c r="E3602" s="68"/>
      <c r="G3602" s="51"/>
      <c r="H3602" s="176"/>
      <c r="I3602" s="51"/>
      <c r="K3602" s="51"/>
      <c r="L3602" s="43"/>
    </row>
    <row r="3603" spans="2:12" s="32" customFormat="1" x14ac:dyDescent="0.55000000000000004">
      <c r="B3603" s="27"/>
      <c r="D3603" s="33"/>
      <c r="E3603" s="68"/>
      <c r="G3603" s="51"/>
      <c r="H3603" s="176"/>
      <c r="I3603" s="51"/>
      <c r="K3603" s="51"/>
      <c r="L3603" s="43"/>
    </row>
    <row r="3604" spans="2:12" s="32" customFormat="1" x14ac:dyDescent="0.55000000000000004">
      <c r="B3604" s="27"/>
      <c r="D3604" s="33"/>
      <c r="E3604" s="68"/>
      <c r="G3604" s="51"/>
      <c r="H3604" s="176"/>
      <c r="I3604" s="51"/>
      <c r="K3604" s="51"/>
      <c r="L3604" s="43"/>
    </row>
    <row r="3605" spans="2:12" s="32" customFormat="1" x14ac:dyDescent="0.55000000000000004">
      <c r="B3605" s="27"/>
      <c r="D3605" s="33"/>
      <c r="E3605" s="68"/>
      <c r="G3605" s="51"/>
      <c r="H3605" s="176"/>
      <c r="I3605" s="51"/>
      <c r="K3605" s="51"/>
      <c r="L3605" s="43"/>
    </row>
    <row r="3606" spans="2:12" s="32" customFormat="1" x14ac:dyDescent="0.55000000000000004">
      <c r="B3606" s="27"/>
      <c r="D3606" s="33"/>
      <c r="E3606" s="68"/>
      <c r="G3606" s="51"/>
      <c r="H3606" s="176"/>
      <c r="I3606" s="51"/>
      <c r="K3606" s="51"/>
      <c r="L3606" s="43"/>
    </row>
    <row r="3607" spans="2:12" s="32" customFormat="1" x14ac:dyDescent="0.55000000000000004">
      <c r="B3607" s="27"/>
      <c r="D3607" s="33"/>
      <c r="E3607" s="68"/>
      <c r="G3607" s="51"/>
      <c r="H3607" s="176"/>
      <c r="I3607" s="51"/>
      <c r="K3607" s="51"/>
      <c r="L3607" s="43"/>
    </row>
    <row r="3608" spans="2:12" s="32" customFormat="1" x14ac:dyDescent="0.55000000000000004">
      <c r="B3608" s="27"/>
      <c r="D3608" s="33"/>
      <c r="E3608" s="68"/>
      <c r="G3608" s="51"/>
      <c r="H3608" s="176"/>
      <c r="I3608" s="51"/>
      <c r="K3608" s="51"/>
      <c r="L3608" s="43"/>
    </row>
    <row r="3609" spans="2:12" s="32" customFormat="1" x14ac:dyDescent="0.55000000000000004">
      <c r="B3609" s="27"/>
      <c r="D3609" s="33"/>
      <c r="E3609" s="68"/>
      <c r="G3609" s="51"/>
      <c r="H3609" s="176"/>
      <c r="I3609" s="51"/>
      <c r="K3609" s="51"/>
      <c r="L3609" s="43"/>
    </row>
    <row r="3610" spans="2:12" s="32" customFormat="1" x14ac:dyDescent="0.55000000000000004">
      <c r="B3610" s="27"/>
      <c r="D3610" s="33"/>
      <c r="E3610" s="68"/>
      <c r="G3610" s="51"/>
      <c r="H3610" s="176"/>
      <c r="I3610" s="51"/>
      <c r="K3610" s="51"/>
      <c r="L3610" s="43"/>
    </row>
    <row r="3611" spans="2:12" s="32" customFormat="1" x14ac:dyDescent="0.55000000000000004">
      <c r="B3611" s="27"/>
      <c r="D3611" s="33"/>
      <c r="E3611" s="68"/>
      <c r="G3611" s="51"/>
      <c r="H3611" s="176"/>
      <c r="I3611" s="51"/>
      <c r="K3611" s="51"/>
      <c r="L3611" s="43"/>
    </row>
    <row r="3612" spans="2:12" s="32" customFormat="1" x14ac:dyDescent="0.55000000000000004">
      <c r="B3612" s="27"/>
      <c r="D3612" s="33"/>
      <c r="E3612" s="68"/>
      <c r="G3612" s="51"/>
      <c r="H3612" s="176"/>
      <c r="I3612" s="51"/>
      <c r="K3612" s="51"/>
      <c r="L3612" s="43"/>
    </row>
    <row r="3613" spans="2:12" s="32" customFormat="1" x14ac:dyDescent="0.55000000000000004">
      <c r="B3613" s="27"/>
      <c r="D3613" s="33"/>
      <c r="E3613" s="68"/>
      <c r="G3613" s="51"/>
      <c r="H3613" s="176"/>
      <c r="I3613" s="51"/>
      <c r="K3613" s="51"/>
      <c r="L3613" s="43"/>
    </row>
    <row r="3614" spans="2:12" s="32" customFormat="1" x14ac:dyDescent="0.55000000000000004">
      <c r="B3614" s="27"/>
      <c r="D3614" s="33"/>
      <c r="E3614" s="68"/>
      <c r="G3614" s="51"/>
      <c r="H3614" s="176"/>
      <c r="I3614" s="51"/>
      <c r="K3614" s="51"/>
      <c r="L3614" s="43"/>
    </row>
    <row r="3615" spans="2:12" s="32" customFormat="1" x14ac:dyDescent="0.55000000000000004">
      <c r="B3615" s="27"/>
      <c r="D3615" s="33"/>
      <c r="E3615" s="68"/>
      <c r="G3615" s="51"/>
      <c r="H3615" s="176"/>
      <c r="I3615" s="51"/>
      <c r="K3615" s="51"/>
      <c r="L3615" s="43"/>
    </row>
    <row r="3616" spans="2:12" s="32" customFormat="1" x14ac:dyDescent="0.55000000000000004">
      <c r="B3616" s="27"/>
      <c r="D3616" s="33"/>
      <c r="E3616" s="68"/>
      <c r="G3616" s="51"/>
      <c r="H3616" s="176"/>
      <c r="I3616" s="51"/>
      <c r="K3616" s="51"/>
      <c r="L3616" s="43"/>
    </row>
    <row r="3617" spans="2:12" s="32" customFormat="1" x14ac:dyDescent="0.55000000000000004">
      <c r="B3617" s="27"/>
      <c r="D3617" s="33"/>
      <c r="E3617" s="68"/>
      <c r="G3617" s="51"/>
      <c r="H3617" s="176"/>
      <c r="I3617" s="51"/>
      <c r="K3617" s="51"/>
      <c r="L3617" s="43"/>
    </row>
    <row r="3618" spans="2:12" s="32" customFormat="1" x14ac:dyDescent="0.55000000000000004">
      <c r="B3618" s="27"/>
      <c r="D3618" s="33"/>
      <c r="E3618" s="68"/>
      <c r="G3618" s="51"/>
      <c r="H3618" s="176"/>
      <c r="I3618" s="51"/>
      <c r="K3618" s="51"/>
      <c r="L3618" s="43"/>
    </row>
    <row r="3619" spans="2:12" s="32" customFormat="1" x14ac:dyDescent="0.55000000000000004">
      <c r="B3619" s="27"/>
      <c r="D3619" s="33"/>
      <c r="E3619" s="68"/>
      <c r="G3619" s="51"/>
      <c r="H3619" s="176"/>
      <c r="I3619" s="51"/>
      <c r="K3619" s="51"/>
      <c r="L3619" s="43"/>
    </row>
    <row r="3620" spans="2:12" s="32" customFormat="1" x14ac:dyDescent="0.55000000000000004">
      <c r="B3620" s="27"/>
      <c r="D3620" s="33"/>
      <c r="E3620" s="68"/>
      <c r="G3620" s="51"/>
      <c r="H3620" s="176"/>
      <c r="I3620" s="51"/>
      <c r="K3620" s="51"/>
      <c r="L3620" s="43"/>
    </row>
    <row r="3621" spans="2:12" s="32" customFormat="1" x14ac:dyDescent="0.55000000000000004">
      <c r="B3621" s="27"/>
      <c r="D3621" s="33"/>
      <c r="E3621" s="68"/>
      <c r="G3621" s="51"/>
      <c r="H3621" s="176"/>
      <c r="I3621" s="51"/>
      <c r="K3621" s="51"/>
      <c r="L3621" s="43"/>
    </row>
    <row r="3622" spans="2:12" s="32" customFormat="1" x14ac:dyDescent="0.55000000000000004">
      <c r="B3622" s="27"/>
      <c r="D3622" s="33"/>
      <c r="E3622" s="68"/>
      <c r="G3622" s="51"/>
      <c r="H3622" s="176"/>
      <c r="I3622" s="51"/>
      <c r="K3622" s="51"/>
      <c r="L3622" s="43"/>
    </row>
    <row r="3623" spans="2:12" s="32" customFormat="1" x14ac:dyDescent="0.55000000000000004">
      <c r="B3623" s="27"/>
      <c r="D3623" s="33"/>
      <c r="E3623" s="68"/>
      <c r="G3623" s="51"/>
      <c r="H3623" s="176"/>
      <c r="I3623" s="51"/>
      <c r="K3623" s="51"/>
      <c r="L3623" s="43"/>
    </row>
    <row r="3624" spans="2:12" s="32" customFormat="1" x14ac:dyDescent="0.55000000000000004">
      <c r="B3624" s="27"/>
      <c r="D3624" s="33"/>
      <c r="E3624" s="68"/>
      <c r="G3624" s="51"/>
      <c r="H3624" s="176"/>
      <c r="I3624" s="51"/>
      <c r="K3624" s="51"/>
      <c r="L3624" s="43"/>
    </row>
    <row r="3625" spans="2:12" s="32" customFormat="1" x14ac:dyDescent="0.55000000000000004">
      <c r="B3625" s="27"/>
      <c r="D3625" s="33"/>
      <c r="E3625" s="68"/>
      <c r="G3625" s="51"/>
      <c r="H3625" s="176"/>
      <c r="I3625" s="51"/>
      <c r="K3625" s="51"/>
      <c r="L3625" s="43"/>
    </row>
    <row r="3626" spans="2:12" s="32" customFormat="1" x14ac:dyDescent="0.55000000000000004">
      <c r="B3626" s="27"/>
      <c r="D3626" s="33"/>
      <c r="E3626" s="68"/>
      <c r="G3626" s="51"/>
      <c r="H3626" s="176"/>
      <c r="I3626" s="51"/>
      <c r="K3626" s="51"/>
      <c r="L3626" s="43"/>
    </row>
    <row r="3627" spans="2:12" s="32" customFormat="1" x14ac:dyDescent="0.55000000000000004">
      <c r="B3627" s="27"/>
      <c r="D3627" s="33"/>
      <c r="E3627" s="68"/>
      <c r="G3627" s="51"/>
      <c r="H3627" s="176"/>
      <c r="I3627" s="51"/>
      <c r="K3627" s="51"/>
      <c r="L3627" s="43"/>
    </row>
    <row r="3628" spans="2:12" s="32" customFormat="1" x14ac:dyDescent="0.55000000000000004">
      <c r="B3628" s="27"/>
      <c r="D3628" s="33"/>
      <c r="E3628" s="68"/>
      <c r="G3628" s="51"/>
      <c r="H3628" s="176"/>
      <c r="I3628" s="51"/>
      <c r="K3628" s="51"/>
      <c r="L3628" s="43"/>
    </row>
    <row r="3629" spans="2:12" s="32" customFormat="1" x14ac:dyDescent="0.55000000000000004">
      <c r="B3629" s="27"/>
      <c r="D3629" s="33"/>
      <c r="E3629" s="68"/>
      <c r="G3629" s="51"/>
      <c r="H3629" s="176"/>
      <c r="I3629" s="51"/>
      <c r="K3629" s="51"/>
      <c r="L3629" s="43"/>
    </row>
    <row r="3630" spans="2:12" s="32" customFormat="1" x14ac:dyDescent="0.55000000000000004">
      <c r="B3630" s="27"/>
      <c r="D3630" s="33"/>
      <c r="E3630" s="68"/>
      <c r="G3630" s="51"/>
      <c r="H3630" s="176"/>
      <c r="I3630" s="51"/>
      <c r="K3630" s="51"/>
      <c r="L3630" s="43"/>
    </row>
    <row r="3631" spans="2:12" s="32" customFormat="1" x14ac:dyDescent="0.55000000000000004">
      <c r="B3631" s="27"/>
      <c r="D3631" s="33"/>
      <c r="E3631" s="68"/>
      <c r="G3631" s="51"/>
      <c r="H3631" s="176"/>
      <c r="I3631" s="51"/>
      <c r="K3631" s="51"/>
      <c r="L3631" s="43"/>
    </row>
    <row r="3632" spans="2:12" s="32" customFormat="1" x14ac:dyDescent="0.55000000000000004">
      <c r="B3632" s="27"/>
      <c r="D3632" s="33"/>
      <c r="E3632" s="68"/>
      <c r="G3632" s="51"/>
      <c r="H3632" s="176"/>
      <c r="I3632" s="51"/>
      <c r="K3632" s="51"/>
      <c r="L3632" s="43"/>
    </row>
    <row r="3633" spans="2:12" s="32" customFormat="1" x14ac:dyDescent="0.55000000000000004">
      <c r="B3633" s="27"/>
      <c r="D3633" s="33"/>
      <c r="E3633" s="68"/>
      <c r="G3633" s="51"/>
      <c r="H3633" s="176"/>
      <c r="I3633" s="51"/>
      <c r="K3633" s="51"/>
      <c r="L3633" s="43"/>
    </row>
    <row r="3634" spans="2:12" s="32" customFormat="1" x14ac:dyDescent="0.55000000000000004">
      <c r="B3634" s="27"/>
      <c r="D3634" s="33"/>
      <c r="E3634" s="68"/>
      <c r="G3634" s="51"/>
      <c r="H3634" s="176"/>
      <c r="I3634" s="51"/>
      <c r="K3634" s="51"/>
      <c r="L3634" s="43"/>
    </row>
    <row r="3635" spans="2:12" s="32" customFormat="1" x14ac:dyDescent="0.55000000000000004">
      <c r="B3635" s="27"/>
      <c r="D3635" s="33"/>
      <c r="E3635" s="68"/>
      <c r="G3635" s="51"/>
      <c r="H3635" s="176"/>
      <c r="I3635" s="51"/>
      <c r="K3635" s="51"/>
      <c r="L3635" s="43"/>
    </row>
    <row r="3636" spans="2:12" s="32" customFormat="1" x14ac:dyDescent="0.55000000000000004">
      <c r="B3636" s="27"/>
      <c r="D3636" s="33"/>
      <c r="E3636" s="68"/>
      <c r="G3636" s="51"/>
      <c r="H3636" s="176"/>
      <c r="I3636" s="51"/>
      <c r="K3636" s="51"/>
      <c r="L3636" s="43"/>
    </row>
    <row r="3637" spans="2:12" s="32" customFormat="1" x14ac:dyDescent="0.55000000000000004">
      <c r="B3637" s="27"/>
      <c r="D3637" s="33"/>
      <c r="E3637" s="68"/>
      <c r="G3637" s="51"/>
      <c r="H3637" s="176"/>
      <c r="I3637" s="51"/>
      <c r="K3637" s="51"/>
      <c r="L3637" s="43"/>
    </row>
    <row r="3638" spans="2:12" s="32" customFormat="1" x14ac:dyDescent="0.55000000000000004">
      <c r="B3638" s="27"/>
      <c r="D3638" s="33"/>
      <c r="E3638" s="68"/>
      <c r="G3638" s="51"/>
      <c r="H3638" s="176"/>
      <c r="I3638" s="51"/>
      <c r="K3638" s="51"/>
      <c r="L3638" s="43"/>
    </row>
    <row r="3639" spans="2:12" s="32" customFormat="1" x14ac:dyDescent="0.55000000000000004">
      <c r="B3639" s="27"/>
      <c r="D3639" s="33"/>
      <c r="E3639" s="68"/>
      <c r="G3639" s="51"/>
      <c r="H3639" s="176"/>
      <c r="I3639" s="51"/>
      <c r="K3639" s="51"/>
      <c r="L3639" s="43"/>
    </row>
    <row r="3640" spans="2:12" s="32" customFormat="1" x14ac:dyDescent="0.55000000000000004">
      <c r="B3640" s="27"/>
      <c r="D3640" s="33"/>
      <c r="E3640" s="68"/>
      <c r="G3640" s="51"/>
      <c r="H3640" s="176"/>
      <c r="I3640" s="51"/>
      <c r="K3640" s="51"/>
      <c r="L3640" s="43"/>
    </row>
    <row r="3641" spans="2:12" s="32" customFormat="1" x14ac:dyDescent="0.55000000000000004">
      <c r="B3641" s="27"/>
      <c r="D3641" s="33"/>
      <c r="E3641" s="68"/>
      <c r="G3641" s="51"/>
      <c r="H3641" s="176"/>
      <c r="I3641" s="51"/>
      <c r="K3641" s="51"/>
      <c r="L3641" s="43"/>
    </row>
    <row r="3642" spans="2:12" s="32" customFormat="1" x14ac:dyDescent="0.55000000000000004">
      <c r="B3642" s="27"/>
      <c r="D3642" s="33"/>
      <c r="E3642" s="68"/>
      <c r="G3642" s="51"/>
      <c r="H3642" s="176"/>
      <c r="I3642" s="51"/>
      <c r="K3642" s="51"/>
      <c r="L3642" s="43"/>
    </row>
    <row r="3643" spans="2:12" s="32" customFormat="1" x14ac:dyDescent="0.55000000000000004">
      <c r="B3643" s="27"/>
      <c r="D3643" s="33"/>
      <c r="E3643" s="68"/>
      <c r="G3643" s="51"/>
      <c r="H3643" s="176"/>
      <c r="I3643" s="51"/>
      <c r="K3643" s="51"/>
      <c r="L3643" s="43"/>
    </row>
    <row r="3644" spans="2:12" s="32" customFormat="1" x14ac:dyDescent="0.55000000000000004">
      <c r="B3644" s="27"/>
      <c r="D3644" s="33"/>
      <c r="E3644" s="68"/>
      <c r="G3644" s="51"/>
      <c r="H3644" s="176"/>
      <c r="I3644" s="51"/>
      <c r="K3644" s="51"/>
      <c r="L3644" s="43"/>
    </row>
    <row r="3645" spans="2:12" s="32" customFormat="1" x14ac:dyDescent="0.55000000000000004">
      <c r="B3645" s="27"/>
      <c r="D3645" s="33"/>
      <c r="E3645" s="68"/>
      <c r="G3645" s="51"/>
      <c r="H3645" s="176"/>
      <c r="I3645" s="51"/>
      <c r="K3645" s="51"/>
      <c r="L3645" s="43"/>
    </row>
    <row r="3646" spans="2:12" s="32" customFormat="1" x14ac:dyDescent="0.55000000000000004">
      <c r="B3646" s="27"/>
      <c r="D3646" s="33"/>
      <c r="E3646" s="68"/>
      <c r="G3646" s="51"/>
      <c r="H3646" s="176"/>
      <c r="I3646" s="51"/>
      <c r="K3646" s="51"/>
      <c r="L3646" s="43"/>
    </row>
    <row r="3647" spans="2:12" s="32" customFormat="1" x14ac:dyDescent="0.55000000000000004">
      <c r="B3647" s="27"/>
      <c r="D3647" s="33"/>
      <c r="E3647" s="68"/>
      <c r="G3647" s="51"/>
      <c r="H3647" s="176"/>
      <c r="I3647" s="51"/>
      <c r="K3647" s="51"/>
      <c r="L3647" s="43"/>
    </row>
    <row r="3648" spans="2:12" s="32" customFormat="1" x14ac:dyDescent="0.55000000000000004">
      <c r="B3648" s="27"/>
      <c r="D3648" s="33"/>
      <c r="E3648" s="68"/>
      <c r="G3648" s="51"/>
      <c r="H3648" s="176"/>
      <c r="I3648" s="51"/>
      <c r="K3648" s="51"/>
      <c r="L3648" s="43"/>
    </row>
    <row r="3649" spans="2:12" s="32" customFormat="1" x14ac:dyDescent="0.55000000000000004">
      <c r="B3649" s="27"/>
      <c r="D3649" s="33"/>
      <c r="E3649" s="68"/>
      <c r="G3649" s="51"/>
      <c r="H3649" s="176"/>
      <c r="I3649" s="51"/>
      <c r="K3649" s="51"/>
      <c r="L3649" s="43"/>
    </row>
    <row r="3650" spans="2:12" s="32" customFormat="1" x14ac:dyDescent="0.55000000000000004">
      <c r="B3650" s="27"/>
      <c r="D3650" s="33"/>
      <c r="E3650" s="68"/>
      <c r="G3650" s="51"/>
      <c r="H3650" s="176"/>
      <c r="I3650" s="51"/>
      <c r="K3650" s="51"/>
      <c r="L3650" s="43"/>
    </row>
    <row r="3651" spans="2:12" s="32" customFormat="1" x14ac:dyDescent="0.55000000000000004">
      <c r="B3651" s="27"/>
      <c r="D3651" s="33"/>
      <c r="E3651" s="68"/>
      <c r="G3651" s="51"/>
      <c r="H3651" s="176"/>
      <c r="I3651" s="51"/>
      <c r="K3651" s="51"/>
      <c r="L3651" s="43"/>
    </row>
    <row r="3652" spans="2:12" s="32" customFormat="1" x14ac:dyDescent="0.55000000000000004">
      <c r="B3652" s="27"/>
      <c r="D3652" s="33"/>
      <c r="E3652" s="68"/>
      <c r="G3652" s="51"/>
      <c r="H3652" s="176"/>
      <c r="I3652" s="51"/>
      <c r="K3652" s="51"/>
      <c r="L3652" s="43"/>
    </row>
    <row r="3653" spans="2:12" s="32" customFormat="1" x14ac:dyDescent="0.55000000000000004">
      <c r="B3653" s="27"/>
      <c r="D3653" s="33"/>
      <c r="E3653" s="68"/>
      <c r="G3653" s="51"/>
      <c r="H3653" s="176"/>
      <c r="I3653" s="51"/>
      <c r="K3653" s="51"/>
      <c r="L3653" s="43"/>
    </row>
    <row r="3654" spans="2:12" s="32" customFormat="1" x14ac:dyDescent="0.55000000000000004">
      <c r="B3654" s="27"/>
      <c r="D3654" s="33"/>
      <c r="E3654" s="68"/>
      <c r="G3654" s="51"/>
      <c r="H3654" s="176"/>
      <c r="I3654" s="51"/>
      <c r="K3654" s="51"/>
      <c r="L3654" s="43"/>
    </row>
    <row r="3655" spans="2:12" s="32" customFormat="1" x14ac:dyDescent="0.55000000000000004">
      <c r="B3655" s="27"/>
      <c r="D3655" s="33"/>
      <c r="E3655" s="68"/>
      <c r="G3655" s="51"/>
      <c r="H3655" s="176"/>
      <c r="I3655" s="51"/>
      <c r="K3655" s="51"/>
      <c r="L3655" s="43"/>
    </row>
    <row r="3656" spans="2:12" s="32" customFormat="1" x14ac:dyDescent="0.55000000000000004">
      <c r="B3656" s="27"/>
      <c r="D3656" s="33"/>
      <c r="E3656" s="68"/>
      <c r="G3656" s="51"/>
      <c r="H3656" s="176"/>
      <c r="I3656" s="51"/>
      <c r="K3656" s="51"/>
      <c r="L3656" s="43"/>
    </row>
    <row r="3657" spans="2:12" s="32" customFormat="1" x14ac:dyDescent="0.55000000000000004">
      <c r="B3657" s="27"/>
      <c r="D3657" s="33"/>
      <c r="E3657" s="68"/>
      <c r="G3657" s="51"/>
      <c r="H3657" s="176"/>
      <c r="I3657" s="51"/>
      <c r="K3657" s="51"/>
      <c r="L3657" s="43"/>
    </row>
    <row r="3658" spans="2:12" s="32" customFormat="1" x14ac:dyDescent="0.55000000000000004">
      <c r="B3658" s="27"/>
      <c r="D3658" s="33"/>
      <c r="E3658" s="68"/>
      <c r="G3658" s="51"/>
      <c r="H3658" s="176"/>
      <c r="I3658" s="51"/>
      <c r="K3658" s="51"/>
      <c r="L3658" s="43"/>
    </row>
    <row r="3659" spans="2:12" s="32" customFormat="1" x14ac:dyDescent="0.55000000000000004">
      <c r="B3659" s="27"/>
      <c r="D3659" s="33"/>
      <c r="E3659" s="68"/>
      <c r="G3659" s="51"/>
      <c r="H3659" s="176"/>
      <c r="I3659" s="51"/>
      <c r="K3659" s="51"/>
      <c r="L3659" s="43"/>
    </row>
    <row r="3660" spans="2:12" s="32" customFormat="1" x14ac:dyDescent="0.55000000000000004">
      <c r="B3660" s="27"/>
      <c r="D3660" s="33"/>
      <c r="E3660" s="68"/>
      <c r="G3660" s="51"/>
      <c r="H3660" s="176"/>
      <c r="I3660" s="51"/>
      <c r="K3660" s="51"/>
      <c r="L3660" s="43"/>
    </row>
    <row r="3661" spans="2:12" s="32" customFormat="1" x14ac:dyDescent="0.55000000000000004">
      <c r="B3661" s="27"/>
      <c r="D3661" s="33"/>
      <c r="E3661" s="68"/>
      <c r="G3661" s="51"/>
      <c r="H3661" s="176"/>
      <c r="I3661" s="51"/>
      <c r="K3661" s="51"/>
      <c r="L3661" s="43"/>
    </row>
    <row r="3662" spans="2:12" s="32" customFormat="1" x14ac:dyDescent="0.55000000000000004">
      <c r="B3662" s="27"/>
      <c r="D3662" s="33"/>
      <c r="E3662" s="68"/>
      <c r="G3662" s="51"/>
      <c r="H3662" s="176"/>
      <c r="I3662" s="51"/>
      <c r="K3662" s="51"/>
      <c r="L3662" s="43"/>
    </row>
    <row r="3663" spans="2:12" s="32" customFormat="1" x14ac:dyDescent="0.55000000000000004">
      <c r="B3663" s="27"/>
      <c r="D3663" s="33"/>
      <c r="E3663" s="68"/>
      <c r="G3663" s="51"/>
      <c r="H3663" s="176"/>
      <c r="I3663" s="51"/>
      <c r="K3663" s="51"/>
      <c r="L3663" s="43"/>
    </row>
    <row r="3664" spans="2:12" s="32" customFormat="1" x14ac:dyDescent="0.55000000000000004">
      <c r="B3664" s="27"/>
      <c r="D3664" s="33"/>
      <c r="E3664" s="68"/>
      <c r="G3664" s="51"/>
      <c r="H3664" s="176"/>
      <c r="I3664" s="51"/>
      <c r="K3664" s="51"/>
      <c r="L3664" s="43"/>
    </row>
    <row r="3665" spans="2:12" s="32" customFormat="1" x14ac:dyDescent="0.55000000000000004">
      <c r="B3665" s="27"/>
      <c r="D3665" s="33"/>
      <c r="E3665" s="68"/>
      <c r="G3665" s="51"/>
      <c r="H3665" s="176"/>
      <c r="I3665" s="51"/>
      <c r="K3665" s="51"/>
      <c r="L3665" s="43"/>
    </row>
    <row r="3666" spans="2:12" s="32" customFormat="1" x14ac:dyDescent="0.55000000000000004">
      <c r="B3666" s="27"/>
      <c r="D3666" s="33"/>
      <c r="E3666" s="68"/>
      <c r="G3666" s="51"/>
      <c r="H3666" s="176"/>
      <c r="I3666" s="51"/>
      <c r="K3666" s="51"/>
      <c r="L3666" s="43"/>
    </row>
    <row r="3667" spans="2:12" s="32" customFormat="1" x14ac:dyDescent="0.55000000000000004">
      <c r="B3667" s="27"/>
      <c r="D3667" s="33"/>
      <c r="E3667" s="68"/>
      <c r="G3667" s="51"/>
      <c r="H3667" s="176"/>
      <c r="I3667" s="51"/>
      <c r="K3667" s="51"/>
      <c r="L3667" s="43"/>
    </row>
    <row r="3668" spans="2:12" s="32" customFormat="1" x14ac:dyDescent="0.55000000000000004">
      <c r="B3668" s="27"/>
      <c r="D3668" s="33"/>
      <c r="E3668" s="68"/>
      <c r="G3668" s="51"/>
      <c r="H3668" s="176"/>
      <c r="I3668" s="51"/>
      <c r="K3668" s="51"/>
      <c r="L3668" s="43"/>
    </row>
    <row r="3669" spans="2:12" s="32" customFormat="1" x14ac:dyDescent="0.55000000000000004">
      <c r="B3669" s="27"/>
      <c r="D3669" s="33"/>
      <c r="E3669" s="68"/>
      <c r="G3669" s="51"/>
      <c r="H3669" s="176"/>
      <c r="I3669" s="51"/>
      <c r="K3669" s="51"/>
      <c r="L3669" s="43"/>
    </row>
    <row r="3670" spans="2:12" s="32" customFormat="1" x14ac:dyDescent="0.55000000000000004">
      <c r="B3670" s="27"/>
      <c r="D3670" s="33"/>
      <c r="E3670" s="68"/>
      <c r="G3670" s="51"/>
      <c r="H3670" s="176"/>
      <c r="I3670" s="51"/>
      <c r="K3670" s="51"/>
      <c r="L3670" s="43"/>
    </row>
    <row r="3671" spans="2:12" s="32" customFormat="1" x14ac:dyDescent="0.55000000000000004">
      <c r="B3671" s="27"/>
      <c r="D3671" s="33"/>
      <c r="E3671" s="68"/>
      <c r="G3671" s="51"/>
      <c r="H3671" s="176"/>
      <c r="I3671" s="51"/>
      <c r="K3671" s="51"/>
      <c r="L3671" s="43"/>
    </row>
    <row r="3672" spans="2:12" s="32" customFormat="1" x14ac:dyDescent="0.55000000000000004">
      <c r="B3672" s="27"/>
      <c r="D3672" s="33"/>
      <c r="E3672" s="68"/>
      <c r="G3672" s="51"/>
      <c r="H3672" s="176"/>
      <c r="I3672" s="51"/>
      <c r="K3672" s="51"/>
      <c r="L3672" s="43"/>
    </row>
    <row r="3673" spans="2:12" s="32" customFormat="1" x14ac:dyDescent="0.55000000000000004">
      <c r="B3673" s="27"/>
      <c r="D3673" s="33"/>
      <c r="E3673" s="68"/>
      <c r="G3673" s="51"/>
      <c r="H3673" s="176"/>
      <c r="I3673" s="51"/>
      <c r="K3673" s="51"/>
      <c r="L3673" s="43"/>
    </row>
    <row r="3674" spans="2:12" s="32" customFormat="1" x14ac:dyDescent="0.55000000000000004">
      <c r="B3674" s="27"/>
      <c r="D3674" s="33"/>
      <c r="E3674" s="68"/>
      <c r="G3674" s="51"/>
      <c r="H3674" s="176"/>
      <c r="I3674" s="51"/>
      <c r="K3674" s="51"/>
      <c r="L3674" s="43"/>
    </row>
    <row r="3675" spans="2:12" s="32" customFormat="1" x14ac:dyDescent="0.55000000000000004">
      <c r="B3675" s="27"/>
      <c r="D3675" s="33"/>
      <c r="E3675" s="68"/>
      <c r="G3675" s="51"/>
      <c r="H3675" s="176"/>
      <c r="I3675" s="51"/>
      <c r="K3675" s="51"/>
      <c r="L3675" s="43"/>
    </row>
    <row r="3676" spans="2:12" s="32" customFormat="1" x14ac:dyDescent="0.55000000000000004">
      <c r="B3676" s="27"/>
      <c r="D3676" s="33"/>
      <c r="E3676" s="68"/>
      <c r="G3676" s="51"/>
      <c r="H3676" s="176"/>
      <c r="I3676" s="51"/>
      <c r="K3676" s="51"/>
      <c r="L3676" s="43"/>
    </row>
    <row r="3677" spans="2:12" s="32" customFormat="1" x14ac:dyDescent="0.55000000000000004">
      <c r="B3677" s="27"/>
      <c r="D3677" s="33"/>
      <c r="E3677" s="68"/>
      <c r="G3677" s="51"/>
      <c r="H3677" s="176"/>
      <c r="I3677" s="51"/>
      <c r="K3677" s="51"/>
      <c r="L3677" s="43"/>
    </row>
    <row r="3678" spans="2:12" s="32" customFormat="1" x14ac:dyDescent="0.55000000000000004">
      <c r="B3678" s="27"/>
      <c r="D3678" s="33"/>
      <c r="E3678" s="68"/>
      <c r="G3678" s="51"/>
      <c r="H3678" s="176"/>
      <c r="I3678" s="51"/>
      <c r="K3678" s="51"/>
      <c r="L3678" s="43"/>
    </row>
    <row r="3679" spans="2:12" s="32" customFormat="1" x14ac:dyDescent="0.55000000000000004">
      <c r="B3679" s="27"/>
      <c r="D3679" s="33"/>
      <c r="E3679" s="68"/>
      <c r="G3679" s="51"/>
      <c r="H3679" s="176"/>
      <c r="I3679" s="51"/>
      <c r="K3679" s="51"/>
      <c r="L3679" s="43"/>
    </row>
    <row r="3680" spans="2:12" s="32" customFormat="1" x14ac:dyDescent="0.55000000000000004">
      <c r="B3680" s="27"/>
      <c r="D3680" s="33"/>
      <c r="E3680" s="68"/>
      <c r="G3680" s="51"/>
      <c r="H3680" s="176"/>
      <c r="I3680" s="51"/>
      <c r="K3680" s="51"/>
      <c r="L3680" s="43"/>
    </row>
    <row r="3681" spans="2:12" s="32" customFormat="1" x14ac:dyDescent="0.55000000000000004">
      <c r="B3681" s="27"/>
      <c r="D3681" s="33"/>
      <c r="E3681" s="68"/>
      <c r="G3681" s="51"/>
      <c r="H3681" s="176"/>
      <c r="I3681" s="51"/>
      <c r="K3681" s="51"/>
      <c r="L3681" s="43"/>
    </row>
    <row r="3682" spans="2:12" s="32" customFormat="1" x14ac:dyDescent="0.55000000000000004">
      <c r="B3682" s="27"/>
      <c r="D3682" s="33"/>
      <c r="E3682" s="68"/>
      <c r="G3682" s="51"/>
      <c r="H3682" s="176"/>
      <c r="I3682" s="51"/>
      <c r="K3682" s="51"/>
      <c r="L3682" s="43"/>
    </row>
    <row r="3683" spans="2:12" s="32" customFormat="1" x14ac:dyDescent="0.55000000000000004">
      <c r="B3683" s="27"/>
      <c r="D3683" s="33"/>
      <c r="E3683" s="68"/>
      <c r="G3683" s="51"/>
      <c r="H3683" s="176"/>
      <c r="I3683" s="51"/>
      <c r="K3683" s="51"/>
      <c r="L3683" s="43"/>
    </row>
    <row r="3684" spans="2:12" s="32" customFormat="1" x14ac:dyDescent="0.55000000000000004">
      <c r="B3684" s="27"/>
      <c r="D3684" s="33"/>
      <c r="E3684" s="68"/>
      <c r="G3684" s="51"/>
      <c r="H3684" s="176"/>
      <c r="I3684" s="51"/>
      <c r="K3684" s="51"/>
      <c r="L3684" s="43"/>
    </row>
    <row r="3685" spans="2:12" s="32" customFormat="1" x14ac:dyDescent="0.55000000000000004">
      <c r="B3685" s="27"/>
      <c r="D3685" s="33"/>
      <c r="E3685" s="68"/>
      <c r="G3685" s="51"/>
      <c r="H3685" s="176"/>
      <c r="I3685" s="51"/>
      <c r="K3685" s="51"/>
      <c r="L3685" s="43"/>
    </row>
    <row r="3686" spans="2:12" s="32" customFormat="1" x14ac:dyDescent="0.55000000000000004">
      <c r="B3686" s="27"/>
      <c r="D3686" s="33"/>
      <c r="E3686" s="68"/>
      <c r="G3686" s="51"/>
      <c r="H3686" s="176"/>
      <c r="I3686" s="51"/>
      <c r="K3686" s="51"/>
      <c r="L3686" s="43"/>
    </row>
    <row r="3687" spans="2:12" s="32" customFormat="1" x14ac:dyDescent="0.55000000000000004">
      <c r="B3687" s="27"/>
      <c r="D3687" s="33"/>
      <c r="E3687" s="68"/>
      <c r="G3687" s="51"/>
      <c r="H3687" s="176"/>
      <c r="I3687" s="51"/>
      <c r="K3687" s="51"/>
      <c r="L3687" s="43"/>
    </row>
    <row r="3688" spans="2:12" s="32" customFormat="1" x14ac:dyDescent="0.55000000000000004">
      <c r="B3688" s="27"/>
      <c r="D3688" s="33"/>
      <c r="E3688" s="68"/>
      <c r="G3688" s="51"/>
      <c r="H3688" s="176"/>
      <c r="I3688" s="51"/>
      <c r="K3688" s="51"/>
      <c r="L3688" s="43"/>
    </row>
    <row r="3689" spans="2:12" s="32" customFormat="1" x14ac:dyDescent="0.55000000000000004">
      <c r="B3689" s="27"/>
      <c r="D3689" s="33"/>
      <c r="E3689" s="68"/>
      <c r="G3689" s="51"/>
      <c r="H3689" s="176"/>
      <c r="I3689" s="51"/>
      <c r="K3689" s="51"/>
      <c r="L3689" s="43"/>
    </row>
    <row r="3690" spans="2:12" s="32" customFormat="1" x14ac:dyDescent="0.55000000000000004">
      <c r="B3690" s="27"/>
      <c r="D3690" s="33"/>
      <c r="E3690" s="68"/>
      <c r="G3690" s="51"/>
      <c r="H3690" s="176"/>
      <c r="I3690" s="51"/>
      <c r="K3690" s="51"/>
      <c r="L3690" s="43"/>
    </row>
    <row r="3691" spans="2:12" s="32" customFormat="1" x14ac:dyDescent="0.55000000000000004">
      <c r="B3691" s="27"/>
      <c r="D3691" s="33"/>
      <c r="E3691" s="68"/>
      <c r="G3691" s="51"/>
      <c r="H3691" s="176"/>
      <c r="I3691" s="51"/>
      <c r="K3691" s="51"/>
      <c r="L3691" s="43"/>
    </row>
    <row r="3692" spans="2:12" s="32" customFormat="1" x14ac:dyDescent="0.55000000000000004">
      <c r="B3692" s="27"/>
      <c r="D3692" s="33"/>
      <c r="E3692" s="68"/>
      <c r="G3692" s="51"/>
      <c r="H3692" s="176"/>
      <c r="I3692" s="51"/>
      <c r="K3692" s="51"/>
      <c r="L3692" s="43"/>
    </row>
    <row r="3693" spans="2:12" s="32" customFormat="1" x14ac:dyDescent="0.55000000000000004">
      <c r="B3693" s="27"/>
      <c r="D3693" s="33"/>
      <c r="E3693" s="68"/>
      <c r="G3693" s="51"/>
      <c r="H3693" s="176"/>
      <c r="I3693" s="51"/>
      <c r="K3693" s="51"/>
      <c r="L3693" s="43"/>
    </row>
    <row r="3694" spans="2:12" s="32" customFormat="1" x14ac:dyDescent="0.55000000000000004">
      <c r="B3694" s="27"/>
      <c r="D3694" s="33"/>
      <c r="E3694" s="68"/>
      <c r="G3694" s="51"/>
      <c r="H3694" s="176"/>
      <c r="I3694" s="51"/>
      <c r="K3694" s="51"/>
      <c r="L3694" s="43"/>
    </row>
    <row r="3695" spans="2:12" s="32" customFormat="1" x14ac:dyDescent="0.55000000000000004">
      <c r="B3695" s="27"/>
      <c r="D3695" s="33"/>
      <c r="E3695" s="68"/>
      <c r="G3695" s="51"/>
      <c r="H3695" s="176"/>
      <c r="I3695" s="51"/>
      <c r="K3695" s="51"/>
      <c r="L3695" s="43"/>
    </row>
    <row r="3696" spans="2:12" s="32" customFormat="1" x14ac:dyDescent="0.55000000000000004">
      <c r="B3696" s="27"/>
      <c r="D3696" s="33"/>
      <c r="E3696" s="68"/>
      <c r="G3696" s="51"/>
      <c r="H3696" s="176"/>
      <c r="I3696" s="51"/>
      <c r="K3696" s="51"/>
      <c r="L3696" s="43"/>
    </row>
    <row r="3697" spans="2:12" s="32" customFormat="1" x14ac:dyDescent="0.55000000000000004">
      <c r="B3697" s="27"/>
      <c r="D3697" s="33"/>
      <c r="E3697" s="68"/>
      <c r="G3697" s="51"/>
      <c r="H3697" s="176"/>
      <c r="I3697" s="51"/>
      <c r="K3697" s="51"/>
      <c r="L3697" s="43"/>
    </row>
    <row r="3698" spans="2:12" s="32" customFormat="1" x14ac:dyDescent="0.55000000000000004">
      <c r="B3698" s="27"/>
      <c r="D3698" s="33"/>
      <c r="E3698" s="68"/>
      <c r="G3698" s="51"/>
      <c r="H3698" s="176"/>
      <c r="I3698" s="51"/>
      <c r="K3698" s="51"/>
      <c r="L3698" s="43"/>
    </row>
    <row r="3699" spans="2:12" s="32" customFormat="1" x14ac:dyDescent="0.55000000000000004">
      <c r="B3699" s="27"/>
      <c r="D3699" s="33"/>
      <c r="E3699" s="68"/>
      <c r="G3699" s="51"/>
      <c r="H3699" s="176"/>
      <c r="I3699" s="51"/>
      <c r="K3699" s="51"/>
      <c r="L3699" s="43"/>
    </row>
    <row r="3700" spans="2:12" s="32" customFormat="1" x14ac:dyDescent="0.55000000000000004">
      <c r="B3700" s="27"/>
      <c r="D3700" s="33"/>
      <c r="E3700" s="68"/>
      <c r="G3700" s="51"/>
      <c r="H3700" s="176"/>
      <c r="I3700" s="51"/>
      <c r="K3700" s="51"/>
      <c r="L3700" s="43"/>
    </row>
    <row r="3701" spans="2:12" s="32" customFormat="1" x14ac:dyDescent="0.55000000000000004">
      <c r="B3701" s="27"/>
      <c r="D3701" s="33"/>
      <c r="E3701" s="68"/>
      <c r="G3701" s="51"/>
      <c r="H3701" s="176"/>
      <c r="I3701" s="51"/>
      <c r="K3701" s="51"/>
      <c r="L3701" s="43"/>
    </row>
    <row r="3702" spans="2:12" s="32" customFormat="1" x14ac:dyDescent="0.55000000000000004">
      <c r="B3702" s="27"/>
      <c r="D3702" s="33"/>
      <c r="E3702" s="68"/>
      <c r="G3702" s="51"/>
      <c r="H3702" s="176"/>
      <c r="I3702" s="51"/>
      <c r="K3702" s="51"/>
      <c r="L3702" s="43"/>
    </row>
    <row r="3703" spans="2:12" s="32" customFormat="1" x14ac:dyDescent="0.55000000000000004">
      <c r="B3703" s="27"/>
      <c r="D3703" s="33"/>
      <c r="E3703" s="68"/>
      <c r="G3703" s="51"/>
      <c r="H3703" s="176"/>
      <c r="I3703" s="51"/>
      <c r="K3703" s="51"/>
      <c r="L3703" s="43"/>
    </row>
    <row r="3704" spans="2:12" s="32" customFormat="1" x14ac:dyDescent="0.55000000000000004">
      <c r="B3704" s="27"/>
      <c r="D3704" s="33"/>
      <c r="E3704" s="68"/>
      <c r="G3704" s="51"/>
      <c r="H3704" s="176"/>
      <c r="I3704" s="51"/>
      <c r="K3704" s="51"/>
      <c r="L3704" s="43"/>
    </row>
    <row r="3705" spans="2:12" s="32" customFormat="1" x14ac:dyDescent="0.55000000000000004">
      <c r="B3705" s="27"/>
      <c r="D3705" s="33"/>
      <c r="E3705" s="68"/>
      <c r="G3705" s="51"/>
      <c r="H3705" s="176"/>
      <c r="I3705" s="51"/>
      <c r="K3705" s="51"/>
      <c r="L3705" s="43"/>
    </row>
    <row r="3706" spans="2:12" s="32" customFormat="1" x14ac:dyDescent="0.55000000000000004">
      <c r="B3706" s="27"/>
      <c r="D3706" s="33"/>
      <c r="E3706" s="68"/>
      <c r="G3706" s="51"/>
      <c r="H3706" s="176"/>
      <c r="I3706" s="51"/>
      <c r="K3706" s="51"/>
      <c r="L3706" s="43"/>
    </row>
    <row r="3707" spans="2:12" s="32" customFormat="1" x14ac:dyDescent="0.55000000000000004">
      <c r="B3707" s="27"/>
      <c r="D3707" s="33"/>
      <c r="E3707" s="68"/>
      <c r="G3707" s="51"/>
      <c r="H3707" s="176"/>
      <c r="I3707" s="51"/>
      <c r="K3707" s="51"/>
      <c r="L3707" s="43"/>
    </row>
    <row r="3708" spans="2:12" s="32" customFormat="1" x14ac:dyDescent="0.55000000000000004">
      <c r="B3708" s="27"/>
      <c r="D3708" s="33"/>
      <c r="E3708" s="68"/>
      <c r="G3708" s="51"/>
      <c r="H3708" s="176"/>
      <c r="I3708" s="51"/>
      <c r="K3708" s="51"/>
      <c r="L3708" s="43"/>
    </row>
    <row r="3709" spans="2:12" s="32" customFormat="1" x14ac:dyDescent="0.55000000000000004">
      <c r="B3709" s="27"/>
      <c r="D3709" s="33"/>
      <c r="E3709" s="68"/>
      <c r="G3709" s="51"/>
      <c r="H3709" s="176"/>
      <c r="I3709" s="51"/>
      <c r="K3709" s="51"/>
      <c r="L3709" s="43"/>
    </row>
    <row r="3710" spans="2:12" s="32" customFormat="1" x14ac:dyDescent="0.55000000000000004">
      <c r="B3710" s="27"/>
      <c r="D3710" s="33"/>
      <c r="E3710" s="68"/>
      <c r="G3710" s="51"/>
      <c r="H3710" s="176"/>
      <c r="I3710" s="51"/>
      <c r="K3710" s="51"/>
      <c r="L3710" s="43"/>
    </row>
    <row r="3711" spans="2:12" s="32" customFormat="1" x14ac:dyDescent="0.55000000000000004">
      <c r="B3711" s="27"/>
      <c r="D3711" s="33"/>
      <c r="E3711" s="68"/>
      <c r="G3711" s="51"/>
      <c r="H3711" s="176"/>
      <c r="I3711" s="51"/>
      <c r="K3711" s="51"/>
      <c r="L3711" s="43"/>
    </row>
    <row r="3712" spans="2:12" s="32" customFormat="1" x14ac:dyDescent="0.55000000000000004">
      <c r="B3712" s="27"/>
      <c r="D3712" s="33"/>
      <c r="E3712" s="68"/>
      <c r="G3712" s="51"/>
      <c r="H3712" s="176"/>
      <c r="I3712" s="51"/>
      <c r="K3712" s="51"/>
      <c r="L3712" s="43"/>
    </row>
    <row r="3713" spans="2:12" s="32" customFormat="1" x14ac:dyDescent="0.55000000000000004">
      <c r="B3713" s="27"/>
      <c r="D3713" s="33"/>
      <c r="E3713" s="68"/>
      <c r="G3713" s="51"/>
      <c r="H3713" s="176"/>
      <c r="I3713" s="51"/>
      <c r="K3713" s="51"/>
      <c r="L3713" s="43"/>
    </row>
    <row r="3714" spans="2:12" s="32" customFormat="1" x14ac:dyDescent="0.55000000000000004">
      <c r="B3714" s="27"/>
      <c r="D3714" s="33"/>
      <c r="E3714" s="68"/>
      <c r="G3714" s="51"/>
      <c r="H3714" s="176"/>
      <c r="I3714" s="51"/>
      <c r="K3714" s="51"/>
      <c r="L3714" s="43"/>
    </row>
    <row r="3715" spans="2:12" s="32" customFormat="1" x14ac:dyDescent="0.55000000000000004">
      <c r="B3715" s="27"/>
      <c r="D3715" s="33"/>
      <c r="E3715" s="68"/>
      <c r="G3715" s="51"/>
      <c r="H3715" s="176"/>
      <c r="I3715" s="51"/>
      <c r="K3715" s="51"/>
      <c r="L3715" s="43"/>
    </row>
    <row r="3716" spans="2:12" s="32" customFormat="1" x14ac:dyDescent="0.55000000000000004">
      <c r="B3716" s="27"/>
      <c r="D3716" s="33"/>
      <c r="E3716" s="68"/>
      <c r="G3716" s="51"/>
      <c r="H3716" s="176"/>
      <c r="I3716" s="51"/>
      <c r="K3716" s="51"/>
      <c r="L3716" s="43"/>
    </row>
    <row r="3717" spans="2:12" s="32" customFormat="1" x14ac:dyDescent="0.55000000000000004">
      <c r="B3717" s="27"/>
      <c r="D3717" s="33"/>
      <c r="E3717" s="68"/>
      <c r="G3717" s="51"/>
      <c r="H3717" s="176"/>
      <c r="I3717" s="51"/>
      <c r="K3717" s="51"/>
      <c r="L3717" s="43"/>
    </row>
    <row r="3718" spans="2:12" s="32" customFormat="1" x14ac:dyDescent="0.55000000000000004">
      <c r="B3718" s="27"/>
      <c r="D3718" s="33"/>
      <c r="E3718" s="68"/>
      <c r="G3718" s="51"/>
      <c r="H3718" s="176"/>
      <c r="I3718" s="51"/>
      <c r="K3718" s="51"/>
      <c r="L3718" s="43"/>
    </row>
    <row r="3719" spans="2:12" s="32" customFormat="1" x14ac:dyDescent="0.55000000000000004">
      <c r="B3719" s="27"/>
      <c r="D3719" s="33"/>
      <c r="E3719" s="68"/>
      <c r="G3719" s="51"/>
      <c r="H3719" s="176"/>
      <c r="I3719" s="51"/>
      <c r="K3719" s="51"/>
      <c r="L3719" s="43"/>
    </row>
    <row r="3720" spans="2:12" s="32" customFormat="1" x14ac:dyDescent="0.55000000000000004">
      <c r="B3720" s="27"/>
      <c r="D3720" s="33"/>
      <c r="E3720" s="68"/>
      <c r="G3720" s="51"/>
      <c r="H3720" s="176"/>
      <c r="I3720" s="51"/>
      <c r="K3720" s="51"/>
      <c r="L3720" s="43"/>
    </row>
    <row r="3721" spans="2:12" s="32" customFormat="1" x14ac:dyDescent="0.55000000000000004">
      <c r="B3721" s="27"/>
      <c r="D3721" s="33"/>
      <c r="E3721" s="68"/>
      <c r="G3721" s="51"/>
      <c r="H3721" s="176"/>
      <c r="I3721" s="51"/>
      <c r="K3721" s="51"/>
      <c r="L3721" s="43"/>
    </row>
    <row r="3722" spans="2:12" s="32" customFormat="1" x14ac:dyDescent="0.55000000000000004">
      <c r="B3722" s="27"/>
      <c r="D3722" s="33"/>
      <c r="E3722" s="68"/>
      <c r="G3722" s="51"/>
      <c r="H3722" s="176"/>
      <c r="I3722" s="51"/>
      <c r="K3722" s="51"/>
      <c r="L3722" s="43"/>
    </row>
    <row r="3723" spans="2:12" s="32" customFormat="1" x14ac:dyDescent="0.55000000000000004">
      <c r="B3723" s="27"/>
      <c r="D3723" s="33"/>
      <c r="E3723" s="68"/>
      <c r="G3723" s="51"/>
      <c r="H3723" s="176"/>
      <c r="I3723" s="51"/>
      <c r="K3723" s="51"/>
      <c r="L3723" s="43"/>
    </row>
    <row r="3724" spans="2:12" s="32" customFormat="1" x14ac:dyDescent="0.55000000000000004">
      <c r="B3724" s="27"/>
      <c r="D3724" s="33"/>
      <c r="E3724" s="68"/>
      <c r="G3724" s="51"/>
      <c r="H3724" s="176"/>
      <c r="I3724" s="51"/>
      <c r="K3724" s="51"/>
      <c r="L3724" s="43"/>
    </row>
    <row r="3725" spans="2:12" s="32" customFormat="1" x14ac:dyDescent="0.55000000000000004">
      <c r="B3725" s="27"/>
      <c r="D3725" s="33"/>
      <c r="E3725" s="68"/>
      <c r="G3725" s="51"/>
      <c r="H3725" s="176"/>
      <c r="I3725" s="51"/>
      <c r="K3725" s="51"/>
      <c r="L3725" s="43"/>
    </row>
    <row r="3726" spans="2:12" s="32" customFormat="1" x14ac:dyDescent="0.55000000000000004">
      <c r="B3726" s="27"/>
      <c r="D3726" s="33"/>
      <c r="E3726" s="68"/>
      <c r="G3726" s="51"/>
      <c r="H3726" s="176"/>
      <c r="I3726" s="51"/>
      <c r="K3726" s="51"/>
      <c r="L3726" s="43"/>
    </row>
    <row r="3727" spans="2:12" s="32" customFormat="1" x14ac:dyDescent="0.55000000000000004">
      <c r="B3727" s="27"/>
      <c r="D3727" s="33"/>
      <c r="E3727" s="68"/>
      <c r="G3727" s="51"/>
      <c r="H3727" s="176"/>
      <c r="I3727" s="51"/>
      <c r="K3727" s="51"/>
      <c r="L3727" s="43"/>
    </row>
    <row r="3728" spans="2:12" s="32" customFormat="1" x14ac:dyDescent="0.55000000000000004">
      <c r="B3728" s="27"/>
      <c r="D3728" s="33"/>
      <c r="E3728" s="68"/>
      <c r="G3728" s="51"/>
      <c r="H3728" s="176"/>
      <c r="I3728" s="51"/>
      <c r="K3728" s="51"/>
      <c r="L3728" s="43"/>
    </row>
    <row r="3729" spans="2:12" s="32" customFormat="1" x14ac:dyDescent="0.55000000000000004">
      <c r="B3729" s="27"/>
      <c r="D3729" s="33"/>
      <c r="E3729" s="68"/>
      <c r="G3729" s="51"/>
      <c r="H3729" s="176"/>
      <c r="I3729" s="51"/>
      <c r="K3729" s="51"/>
      <c r="L3729" s="43"/>
    </row>
    <row r="3730" spans="2:12" s="32" customFormat="1" x14ac:dyDescent="0.55000000000000004">
      <c r="B3730" s="27"/>
      <c r="D3730" s="33"/>
      <c r="E3730" s="68"/>
      <c r="G3730" s="51"/>
      <c r="H3730" s="176"/>
      <c r="I3730" s="51"/>
      <c r="K3730" s="51"/>
      <c r="L3730" s="43"/>
    </row>
    <row r="3731" spans="2:12" s="32" customFormat="1" x14ac:dyDescent="0.55000000000000004">
      <c r="B3731" s="27"/>
      <c r="D3731" s="33"/>
      <c r="E3731" s="68"/>
      <c r="G3731" s="51"/>
      <c r="H3731" s="176"/>
      <c r="I3731" s="51"/>
      <c r="K3731" s="51"/>
      <c r="L3731" s="43"/>
    </row>
    <row r="3732" spans="2:12" s="32" customFormat="1" x14ac:dyDescent="0.55000000000000004">
      <c r="B3732" s="27"/>
      <c r="D3732" s="33"/>
      <c r="E3732" s="68"/>
      <c r="G3732" s="51"/>
      <c r="H3732" s="176"/>
      <c r="I3732" s="51"/>
      <c r="K3732" s="51"/>
      <c r="L3732" s="43"/>
    </row>
    <row r="3733" spans="2:12" s="32" customFormat="1" x14ac:dyDescent="0.55000000000000004">
      <c r="B3733" s="27"/>
      <c r="D3733" s="33"/>
      <c r="E3733" s="68"/>
      <c r="G3733" s="51"/>
      <c r="H3733" s="176"/>
      <c r="I3733" s="51"/>
      <c r="K3733" s="51"/>
      <c r="L3733" s="43"/>
    </row>
    <row r="3734" spans="2:12" s="32" customFormat="1" x14ac:dyDescent="0.55000000000000004">
      <c r="B3734" s="27"/>
      <c r="D3734" s="33"/>
      <c r="E3734" s="68"/>
      <c r="G3734" s="51"/>
      <c r="H3734" s="176"/>
      <c r="I3734" s="51"/>
      <c r="K3734" s="51"/>
      <c r="L3734" s="43"/>
    </row>
    <row r="3735" spans="2:12" s="32" customFormat="1" x14ac:dyDescent="0.55000000000000004">
      <c r="B3735" s="27"/>
      <c r="D3735" s="33"/>
      <c r="E3735" s="68"/>
      <c r="G3735" s="51"/>
      <c r="H3735" s="176"/>
      <c r="I3735" s="51"/>
      <c r="K3735" s="51"/>
      <c r="L3735" s="43"/>
    </row>
    <row r="3736" spans="2:12" s="32" customFormat="1" x14ac:dyDescent="0.55000000000000004">
      <c r="B3736" s="27"/>
      <c r="D3736" s="33"/>
      <c r="E3736" s="68"/>
      <c r="G3736" s="51"/>
      <c r="H3736" s="176"/>
      <c r="I3736" s="51"/>
      <c r="K3736" s="51"/>
      <c r="L3736" s="43"/>
    </row>
    <row r="3737" spans="2:12" s="32" customFormat="1" x14ac:dyDescent="0.55000000000000004">
      <c r="B3737" s="27"/>
      <c r="D3737" s="33"/>
      <c r="E3737" s="68"/>
      <c r="G3737" s="51"/>
      <c r="H3737" s="176"/>
      <c r="I3737" s="51"/>
      <c r="K3737" s="51"/>
      <c r="L3737" s="43"/>
    </row>
    <row r="3738" spans="2:12" s="32" customFormat="1" x14ac:dyDescent="0.55000000000000004">
      <c r="B3738" s="27"/>
      <c r="D3738" s="33"/>
      <c r="E3738" s="68"/>
      <c r="G3738" s="51"/>
      <c r="H3738" s="176"/>
      <c r="I3738" s="51"/>
      <c r="K3738" s="51"/>
      <c r="L3738" s="43"/>
    </row>
    <row r="3739" spans="2:12" s="32" customFormat="1" x14ac:dyDescent="0.55000000000000004">
      <c r="B3739" s="27"/>
      <c r="D3739" s="33"/>
      <c r="E3739" s="68"/>
      <c r="G3739" s="51"/>
      <c r="H3739" s="176"/>
      <c r="I3739" s="51"/>
      <c r="K3739" s="51"/>
      <c r="L3739" s="43"/>
    </row>
    <row r="3740" spans="2:12" s="32" customFormat="1" x14ac:dyDescent="0.55000000000000004">
      <c r="B3740" s="27"/>
      <c r="D3740" s="33"/>
      <c r="E3740" s="68"/>
      <c r="G3740" s="51"/>
      <c r="H3740" s="176"/>
      <c r="I3740" s="51"/>
      <c r="K3740" s="51"/>
      <c r="L3740" s="43"/>
    </row>
    <row r="3741" spans="2:12" s="32" customFormat="1" x14ac:dyDescent="0.55000000000000004">
      <c r="B3741" s="27"/>
      <c r="D3741" s="33"/>
      <c r="E3741" s="68"/>
      <c r="G3741" s="51"/>
      <c r="H3741" s="176"/>
      <c r="I3741" s="51"/>
      <c r="K3741" s="51"/>
      <c r="L3741" s="43"/>
    </row>
    <row r="3742" spans="2:12" s="32" customFormat="1" x14ac:dyDescent="0.55000000000000004">
      <c r="B3742" s="27"/>
      <c r="D3742" s="33"/>
      <c r="E3742" s="68"/>
      <c r="G3742" s="51"/>
      <c r="H3742" s="176"/>
      <c r="I3742" s="51"/>
      <c r="K3742" s="51"/>
      <c r="L3742" s="43"/>
    </row>
    <row r="3743" spans="2:12" s="32" customFormat="1" x14ac:dyDescent="0.55000000000000004">
      <c r="B3743" s="27"/>
      <c r="D3743" s="33"/>
      <c r="E3743" s="68"/>
      <c r="G3743" s="51"/>
      <c r="H3743" s="176"/>
      <c r="I3743" s="51"/>
      <c r="K3743" s="51"/>
      <c r="L3743" s="43"/>
    </row>
    <row r="3744" spans="2:12" s="32" customFormat="1" x14ac:dyDescent="0.55000000000000004">
      <c r="B3744" s="27"/>
      <c r="D3744" s="33"/>
      <c r="E3744" s="68"/>
      <c r="G3744" s="51"/>
      <c r="H3744" s="176"/>
      <c r="I3744" s="51"/>
      <c r="K3744" s="51"/>
      <c r="L3744" s="43"/>
    </row>
    <row r="3745" spans="2:12" s="32" customFormat="1" x14ac:dyDescent="0.55000000000000004">
      <c r="B3745" s="27"/>
      <c r="D3745" s="33"/>
      <c r="E3745" s="68"/>
      <c r="G3745" s="51"/>
      <c r="H3745" s="176"/>
      <c r="I3745" s="51"/>
      <c r="K3745" s="51"/>
      <c r="L3745" s="43"/>
    </row>
    <row r="3746" spans="2:12" s="32" customFormat="1" x14ac:dyDescent="0.55000000000000004">
      <c r="B3746" s="27"/>
      <c r="D3746" s="33"/>
      <c r="E3746" s="68"/>
      <c r="G3746" s="51"/>
      <c r="H3746" s="176"/>
      <c r="I3746" s="51"/>
      <c r="K3746" s="51"/>
      <c r="L3746" s="43"/>
    </row>
    <row r="3747" spans="2:12" s="32" customFormat="1" x14ac:dyDescent="0.55000000000000004">
      <c r="B3747" s="27"/>
      <c r="D3747" s="33"/>
      <c r="E3747" s="68"/>
      <c r="G3747" s="51"/>
      <c r="H3747" s="176"/>
      <c r="I3747" s="51"/>
      <c r="K3747" s="51"/>
      <c r="L3747" s="43"/>
    </row>
    <row r="3748" spans="2:12" s="32" customFormat="1" x14ac:dyDescent="0.55000000000000004">
      <c r="B3748" s="27"/>
      <c r="D3748" s="33"/>
      <c r="E3748" s="68"/>
      <c r="G3748" s="51"/>
      <c r="H3748" s="176"/>
      <c r="I3748" s="51"/>
      <c r="K3748" s="51"/>
      <c r="L3748" s="43"/>
    </row>
    <row r="3749" spans="2:12" s="32" customFormat="1" x14ac:dyDescent="0.55000000000000004">
      <c r="B3749" s="27"/>
      <c r="D3749" s="33"/>
      <c r="E3749" s="68"/>
      <c r="G3749" s="51"/>
      <c r="H3749" s="176"/>
      <c r="I3749" s="51"/>
      <c r="K3749" s="51"/>
      <c r="L3749" s="43"/>
    </row>
    <row r="3750" spans="2:12" s="32" customFormat="1" x14ac:dyDescent="0.55000000000000004">
      <c r="B3750" s="27"/>
      <c r="D3750" s="33"/>
      <c r="E3750" s="68"/>
      <c r="G3750" s="51"/>
      <c r="H3750" s="176"/>
      <c r="I3750" s="51"/>
      <c r="K3750" s="51"/>
      <c r="L3750" s="43"/>
    </row>
    <row r="3751" spans="2:12" s="32" customFormat="1" x14ac:dyDescent="0.55000000000000004">
      <c r="B3751" s="27"/>
      <c r="D3751" s="33"/>
      <c r="E3751" s="68"/>
      <c r="G3751" s="51"/>
      <c r="H3751" s="176"/>
      <c r="I3751" s="51"/>
      <c r="K3751" s="51"/>
      <c r="L3751" s="43"/>
    </row>
    <row r="3752" spans="2:12" s="32" customFormat="1" x14ac:dyDescent="0.55000000000000004">
      <c r="B3752" s="27"/>
      <c r="D3752" s="33"/>
      <c r="E3752" s="68"/>
      <c r="G3752" s="51"/>
      <c r="H3752" s="176"/>
      <c r="I3752" s="51"/>
      <c r="K3752" s="51"/>
      <c r="L3752" s="43"/>
    </row>
    <row r="3753" spans="2:12" s="32" customFormat="1" x14ac:dyDescent="0.55000000000000004">
      <c r="B3753" s="27"/>
      <c r="D3753" s="33"/>
      <c r="E3753" s="68"/>
      <c r="G3753" s="51"/>
      <c r="H3753" s="176"/>
      <c r="I3753" s="51"/>
      <c r="K3753" s="51"/>
      <c r="L3753" s="43"/>
    </row>
    <row r="3754" spans="2:12" s="32" customFormat="1" x14ac:dyDescent="0.55000000000000004">
      <c r="B3754" s="27"/>
      <c r="D3754" s="33"/>
      <c r="E3754" s="68"/>
      <c r="G3754" s="51"/>
      <c r="H3754" s="176"/>
      <c r="I3754" s="51"/>
      <c r="K3754" s="51"/>
      <c r="L3754" s="43"/>
    </row>
    <row r="3755" spans="2:12" s="32" customFormat="1" x14ac:dyDescent="0.55000000000000004">
      <c r="B3755" s="27"/>
      <c r="D3755" s="33"/>
      <c r="E3755" s="68"/>
      <c r="G3755" s="51"/>
      <c r="H3755" s="176"/>
      <c r="I3755" s="51"/>
      <c r="K3755" s="51"/>
      <c r="L3755" s="43"/>
    </row>
    <row r="3756" spans="2:12" s="32" customFormat="1" x14ac:dyDescent="0.55000000000000004">
      <c r="B3756" s="27"/>
      <c r="D3756" s="33"/>
      <c r="E3756" s="68"/>
      <c r="G3756" s="51"/>
      <c r="H3756" s="176"/>
      <c r="I3756" s="51"/>
      <c r="K3756" s="51"/>
      <c r="L3756" s="43"/>
    </row>
    <row r="3757" spans="2:12" s="32" customFormat="1" x14ac:dyDescent="0.55000000000000004">
      <c r="B3757" s="27"/>
      <c r="D3757" s="33"/>
      <c r="E3757" s="68"/>
      <c r="G3757" s="51"/>
      <c r="H3757" s="176"/>
      <c r="I3757" s="51"/>
      <c r="K3757" s="51"/>
      <c r="L3757" s="43"/>
    </row>
    <row r="3758" spans="2:12" s="32" customFormat="1" x14ac:dyDescent="0.55000000000000004">
      <c r="B3758" s="27"/>
      <c r="D3758" s="33"/>
      <c r="E3758" s="68"/>
      <c r="G3758" s="51"/>
      <c r="H3758" s="176"/>
      <c r="I3758" s="51"/>
      <c r="K3758" s="51"/>
      <c r="L3758" s="43"/>
    </row>
    <row r="3759" spans="2:12" s="32" customFormat="1" x14ac:dyDescent="0.55000000000000004">
      <c r="B3759" s="27"/>
      <c r="D3759" s="33"/>
      <c r="E3759" s="68"/>
      <c r="G3759" s="51"/>
      <c r="H3759" s="176"/>
      <c r="I3759" s="51"/>
      <c r="K3759" s="51"/>
      <c r="L3759" s="43"/>
    </row>
    <row r="3760" spans="2:12" s="32" customFormat="1" x14ac:dyDescent="0.55000000000000004">
      <c r="B3760" s="27"/>
      <c r="D3760" s="33"/>
      <c r="E3760" s="68"/>
      <c r="G3760" s="51"/>
      <c r="H3760" s="176"/>
      <c r="I3760" s="51"/>
      <c r="K3760" s="51"/>
      <c r="L3760" s="43"/>
    </row>
    <row r="3761" spans="2:12" s="32" customFormat="1" x14ac:dyDescent="0.55000000000000004">
      <c r="B3761" s="27"/>
      <c r="D3761" s="33"/>
      <c r="E3761" s="68"/>
      <c r="G3761" s="51"/>
      <c r="H3761" s="176"/>
      <c r="I3761" s="51"/>
      <c r="K3761" s="51"/>
      <c r="L3761" s="43"/>
    </row>
    <row r="3762" spans="2:12" s="32" customFormat="1" x14ac:dyDescent="0.55000000000000004">
      <c r="B3762" s="27"/>
      <c r="D3762" s="33"/>
      <c r="E3762" s="68"/>
      <c r="G3762" s="51"/>
      <c r="H3762" s="176"/>
      <c r="I3762" s="51"/>
      <c r="K3762" s="51"/>
      <c r="L3762" s="43"/>
    </row>
    <row r="3763" spans="2:12" s="32" customFormat="1" x14ac:dyDescent="0.55000000000000004">
      <c r="B3763" s="27"/>
      <c r="D3763" s="33"/>
      <c r="E3763" s="68"/>
      <c r="G3763" s="51"/>
      <c r="H3763" s="176"/>
      <c r="I3763" s="51"/>
      <c r="K3763" s="51"/>
      <c r="L3763" s="43"/>
    </row>
    <row r="3764" spans="2:12" s="32" customFormat="1" x14ac:dyDescent="0.55000000000000004">
      <c r="B3764" s="27"/>
      <c r="D3764" s="33"/>
      <c r="E3764" s="68"/>
      <c r="G3764" s="51"/>
      <c r="H3764" s="176"/>
      <c r="I3764" s="51"/>
      <c r="K3764" s="51"/>
      <c r="L3764" s="43"/>
    </row>
    <row r="3765" spans="2:12" s="32" customFormat="1" x14ac:dyDescent="0.55000000000000004">
      <c r="B3765" s="27"/>
      <c r="D3765" s="33"/>
      <c r="E3765" s="68"/>
      <c r="G3765" s="51"/>
      <c r="H3765" s="176"/>
      <c r="I3765" s="51"/>
      <c r="K3765" s="51"/>
      <c r="L3765" s="43"/>
    </row>
    <row r="3766" spans="2:12" s="32" customFormat="1" x14ac:dyDescent="0.55000000000000004">
      <c r="B3766" s="27"/>
      <c r="D3766" s="33"/>
      <c r="E3766" s="68"/>
      <c r="G3766" s="51"/>
      <c r="H3766" s="176"/>
      <c r="I3766" s="51"/>
      <c r="K3766" s="51"/>
      <c r="L3766" s="43"/>
    </row>
    <row r="3767" spans="2:12" s="32" customFormat="1" x14ac:dyDescent="0.55000000000000004">
      <c r="B3767" s="27"/>
      <c r="D3767" s="33"/>
      <c r="E3767" s="68"/>
      <c r="G3767" s="51"/>
      <c r="H3767" s="176"/>
      <c r="I3767" s="51"/>
      <c r="K3767" s="51"/>
      <c r="L3767" s="43"/>
    </row>
    <row r="3768" spans="2:12" s="32" customFormat="1" x14ac:dyDescent="0.55000000000000004">
      <c r="B3768" s="27"/>
      <c r="D3768" s="33"/>
      <c r="E3768" s="68"/>
      <c r="G3768" s="51"/>
      <c r="H3768" s="176"/>
      <c r="I3768" s="51"/>
      <c r="K3768" s="51"/>
      <c r="L3768" s="43"/>
    </row>
    <row r="3769" spans="2:12" s="32" customFormat="1" x14ac:dyDescent="0.55000000000000004">
      <c r="B3769" s="27"/>
      <c r="D3769" s="33"/>
      <c r="E3769" s="68"/>
      <c r="G3769" s="51"/>
      <c r="H3769" s="176"/>
      <c r="I3769" s="51"/>
      <c r="K3769" s="51"/>
      <c r="L3769" s="43"/>
    </row>
    <row r="3770" spans="2:12" s="32" customFormat="1" x14ac:dyDescent="0.55000000000000004">
      <c r="B3770" s="27"/>
      <c r="D3770" s="33"/>
      <c r="E3770" s="68"/>
      <c r="G3770" s="51"/>
      <c r="H3770" s="176"/>
      <c r="I3770" s="51"/>
      <c r="K3770" s="51"/>
      <c r="L3770" s="43"/>
    </row>
    <row r="3771" spans="2:12" s="32" customFormat="1" x14ac:dyDescent="0.55000000000000004">
      <c r="B3771" s="27"/>
      <c r="D3771" s="33"/>
      <c r="E3771" s="68"/>
      <c r="G3771" s="51"/>
      <c r="H3771" s="176"/>
      <c r="I3771" s="51"/>
      <c r="K3771" s="51"/>
      <c r="L3771" s="43"/>
    </row>
    <row r="3772" spans="2:12" s="32" customFormat="1" x14ac:dyDescent="0.55000000000000004">
      <c r="B3772" s="27"/>
      <c r="D3772" s="33"/>
      <c r="E3772" s="68"/>
      <c r="G3772" s="51"/>
      <c r="H3772" s="176"/>
      <c r="I3772" s="51"/>
      <c r="K3772" s="51"/>
      <c r="L3772" s="43"/>
    </row>
    <row r="3773" spans="2:12" s="32" customFormat="1" x14ac:dyDescent="0.55000000000000004">
      <c r="B3773" s="27"/>
      <c r="D3773" s="33"/>
      <c r="E3773" s="68"/>
      <c r="G3773" s="51"/>
      <c r="H3773" s="176"/>
      <c r="I3773" s="51"/>
      <c r="K3773" s="51"/>
      <c r="L3773" s="43"/>
    </row>
    <row r="3774" spans="2:12" s="32" customFormat="1" x14ac:dyDescent="0.55000000000000004">
      <c r="B3774" s="27"/>
      <c r="D3774" s="33"/>
      <c r="E3774" s="68"/>
      <c r="G3774" s="51"/>
      <c r="H3774" s="176"/>
      <c r="I3774" s="51"/>
      <c r="K3774" s="51"/>
      <c r="L3774" s="43"/>
    </row>
    <row r="3775" spans="2:12" s="32" customFormat="1" x14ac:dyDescent="0.55000000000000004">
      <c r="B3775" s="27"/>
      <c r="D3775" s="33"/>
      <c r="E3775" s="68"/>
      <c r="G3775" s="51"/>
      <c r="H3775" s="176"/>
      <c r="I3775" s="51"/>
      <c r="K3775" s="51"/>
      <c r="L3775" s="43"/>
    </row>
    <row r="3776" spans="2:12" s="32" customFormat="1" x14ac:dyDescent="0.55000000000000004">
      <c r="B3776" s="27"/>
      <c r="D3776" s="33"/>
      <c r="E3776" s="68"/>
      <c r="G3776" s="51"/>
      <c r="H3776" s="176"/>
      <c r="I3776" s="51"/>
      <c r="K3776" s="51"/>
      <c r="L3776" s="43"/>
    </row>
    <row r="3777" spans="2:12" s="32" customFormat="1" x14ac:dyDescent="0.55000000000000004">
      <c r="B3777" s="27"/>
      <c r="D3777" s="33"/>
      <c r="E3777" s="68"/>
      <c r="G3777" s="51"/>
      <c r="H3777" s="176"/>
      <c r="I3777" s="51"/>
      <c r="K3777" s="51"/>
      <c r="L3777" s="43"/>
    </row>
    <row r="3778" spans="2:12" s="32" customFormat="1" x14ac:dyDescent="0.55000000000000004">
      <c r="B3778" s="27"/>
      <c r="D3778" s="33"/>
      <c r="E3778" s="68"/>
      <c r="G3778" s="51"/>
      <c r="H3778" s="176"/>
      <c r="I3778" s="51"/>
      <c r="K3778" s="51"/>
      <c r="L3778" s="43"/>
    </row>
    <row r="3779" spans="2:12" s="32" customFormat="1" x14ac:dyDescent="0.55000000000000004">
      <c r="B3779" s="27"/>
      <c r="D3779" s="33"/>
      <c r="E3779" s="68"/>
      <c r="G3779" s="51"/>
      <c r="H3779" s="176"/>
      <c r="I3779" s="51"/>
      <c r="K3779" s="51"/>
      <c r="L3779" s="43"/>
    </row>
    <row r="3780" spans="2:12" s="32" customFormat="1" x14ac:dyDescent="0.55000000000000004">
      <c r="B3780" s="27"/>
      <c r="D3780" s="33"/>
      <c r="E3780" s="68"/>
      <c r="G3780" s="51"/>
      <c r="H3780" s="176"/>
      <c r="I3780" s="51"/>
      <c r="K3780" s="51"/>
      <c r="L3780" s="43"/>
    </row>
    <row r="3781" spans="2:12" s="32" customFormat="1" x14ac:dyDescent="0.55000000000000004">
      <c r="B3781" s="27"/>
      <c r="D3781" s="33"/>
      <c r="E3781" s="68"/>
      <c r="G3781" s="51"/>
      <c r="H3781" s="176"/>
      <c r="I3781" s="51"/>
      <c r="K3781" s="51"/>
      <c r="L3781" s="43"/>
    </row>
    <row r="3782" spans="2:12" s="32" customFormat="1" x14ac:dyDescent="0.55000000000000004">
      <c r="B3782" s="27"/>
      <c r="D3782" s="33"/>
      <c r="E3782" s="68"/>
      <c r="G3782" s="51"/>
      <c r="H3782" s="176"/>
      <c r="I3782" s="51"/>
      <c r="K3782" s="51"/>
      <c r="L3782" s="43"/>
    </row>
    <row r="3783" spans="2:12" s="32" customFormat="1" x14ac:dyDescent="0.55000000000000004">
      <c r="B3783" s="27"/>
      <c r="D3783" s="33"/>
      <c r="E3783" s="68"/>
      <c r="G3783" s="51"/>
      <c r="H3783" s="176"/>
      <c r="I3783" s="51"/>
      <c r="K3783" s="51"/>
      <c r="L3783" s="43"/>
    </row>
    <row r="3784" spans="2:12" s="32" customFormat="1" x14ac:dyDescent="0.55000000000000004">
      <c r="B3784" s="27"/>
      <c r="D3784" s="33"/>
      <c r="E3784" s="68"/>
      <c r="G3784" s="51"/>
      <c r="H3784" s="176"/>
      <c r="I3784" s="51"/>
      <c r="K3784" s="51"/>
      <c r="L3784" s="43"/>
    </row>
    <row r="3785" spans="2:12" s="32" customFormat="1" x14ac:dyDescent="0.55000000000000004">
      <c r="B3785" s="27"/>
      <c r="D3785" s="33"/>
      <c r="E3785" s="68"/>
      <c r="G3785" s="51"/>
      <c r="H3785" s="176"/>
      <c r="I3785" s="51"/>
      <c r="K3785" s="51"/>
      <c r="L3785" s="43"/>
    </row>
    <row r="3786" spans="2:12" s="32" customFormat="1" x14ac:dyDescent="0.55000000000000004">
      <c r="B3786" s="27"/>
      <c r="D3786" s="33"/>
      <c r="E3786" s="68"/>
      <c r="G3786" s="51"/>
      <c r="H3786" s="176"/>
      <c r="I3786" s="51"/>
      <c r="K3786" s="51"/>
      <c r="L3786" s="43"/>
    </row>
    <row r="3787" spans="2:12" s="32" customFormat="1" x14ac:dyDescent="0.55000000000000004">
      <c r="B3787" s="27"/>
      <c r="D3787" s="33"/>
      <c r="E3787" s="68"/>
      <c r="G3787" s="51"/>
      <c r="H3787" s="176"/>
      <c r="I3787" s="51"/>
      <c r="K3787" s="51"/>
      <c r="L3787" s="43"/>
    </row>
    <row r="3788" spans="2:12" s="32" customFormat="1" x14ac:dyDescent="0.55000000000000004">
      <c r="B3788" s="27"/>
      <c r="D3788" s="33"/>
      <c r="E3788" s="68"/>
      <c r="G3788" s="51"/>
      <c r="H3788" s="176"/>
      <c r="I3788" s="51"/>
      <c r="K3788" s="51"/>
      <c r="L3788" s="43"/>
    </row>
    <row r="3789" spans="2:12" s="32" customFormat="1" x14ac:dyDescent="0.55000000000000004">
      <c r="B3789" s="27"/>
      <c r="D3789" s="33"/>
      <c r="E3789" s="68"/>
      <c r="G3789" s="51"/>
      <c r="H3789" s="176"/>
      <c r="I3789" s="51"/>
      <c r="K3789" s="51"/>
      <c r="L3789" s="43"/>
    </row>
    <row r="3790" spans="2:12" s="32" customFormat="1" x14ac:dyDescent="0.55000000000000004">
      <c r="B3790" s="27"/>
      <c r="D3790" s="33"/>
      <c r="E3790" s="68"/>
      <c r="G3790" s="51"/>
      <c r="H3790" s="176"/>
      <c r="I3790" s="51"/>
      <c r="K3790" s="51"/>
      <c r="L3790" s="43"/>
    </row>
    <row r="3791" spans="2:12" s="32" customFormat="1" x14ac:dyDescent="0.55000000000000004">
      <c r="B3791" s="27"/>
      <c r="D3791" s="33"/>
      <c r="E3791" s="68"/>
      <c r="G3791" s="51"/>
      <c r="H3791" s="176"/>
      <c r="I3791" s="51"/>
      <c r="K3791" s="51"/>
      <c r="L3791" s="43"/>
    </row>
    <row r="3792" spans="2:12" s="32" customFormat="1" x14ac:dyDescent="0.55000000000000004">
      <c r="B3792" s="27"/>
      <c r="D3792" s="33"/>
      <c r="E3792" s="68"/>
      <c r="G3792" s="51"/>
      <c r="H3792" s="176"/>
      <c r="I3792" s="51"/>
      <c r="K3792" s="51"/>
      <c r="L3792" s="43"/>
    </row>
    <row r="3793" spans="2:12" s="32" customFormat="1" x14ac:dyDescent="0.55000000000000004">
      <c r="B3793" s="27"/>
      <c r="D3793" s="33"/>
      <c r="E3793" s="68"/>
      <c r="G3793" s="51"/>
      <c r="H3793" s="176"/>
      <c r="I3793" s="51"/>
      <c r="K3793" s="51"/>
      <c r="L3793" s="43"/>
    </row>
    <row r="3794" spans="2:12" s="32" customFormat="1" x14ac:dyDescent="0.55000000000000004">
      <c r="B3794" s="27"/>
      <c r="D3794" s="33"/>
      <c r="E3794" s="68"/>
      <c r="G3794" s="51"/>
      <c r="H3794" s="176"/>
      <c r="I3794" s="51"/>
      <c r="K3794" s="51"/>
      <c r="L3794" s="43"/>
    </row>
    <row r="3795" spans="2:12" s="32" customFormat="1" x14ac:dyDescent="0.55000000000000004">
      <c r="B3795" s="27"/>
      <c r="D3795" s="33"/>
      <c r="E3795" s="68"/>
      <c r="G3795" s="51"/>
      <c r="H3795" s="176"/>
      <c r="I3795" s="51"/>
      <c r="K3795" s="51"/>
      <c r="L3795" s="43"/>
    </row>
    <row r="3796" spans="2:12" s="32" customFormat="1" x14ac:dyDescent="0.55000000000000004">
      <c r="B3796" s="27"/>
      <c r="D3796" s="33"/>
      <c r="E3796" s="68"/>
      <c r="G3796" s="51"/>
      <c r="H3796" s="176"/>
      <c r="I3796" s="51"/>
      <c r="K3796" s="51"/>
      <c r="L3796" s="43"/>
    </row>
    <row r="3797" spans="2:12" s="32" customFormat="1" x14ac:dyDescent="0.55000000000000004">
      <c r="B3797" s="27"/>
      <c r="D3797" s="33"/>
      <c r="E3797" s="68"/>
      <c r="G3797" s="51"/>
      <c r="H3797" s="176"/>
      <c r="I3797" s="51"/>
      <c r="K3797" s="51"/>
      <c r="L3797" s="43"/>
    </row>
    <row r="3798" spans="2:12" s="32" customFormat="1" x14ac:dyDescent="0.55000000000000004">
      <c r="B3798" s="27"/>
      <c r="D3798" s="33"/>
      <c r="E3798" s="68"/>
      <c r="G3798" s="51"/>
      <c r="H3798" s="176"/>
      <c r="I3798" s="51"/>
      <c r="K3798" s="51"/>
      <c r="L3798" s="43"/>
    </row>
    <row r="3799" spans="2:12" s="32" customFormat="1" x14ac:dyDescent="0.55000000000000004">
      <c r="B3799" s="27"/>
      <c r="D3799" s="33"/>
      <c r="E3799" s="68"/>
      <c r="G3799" s="51"/>
      <c r="H3799" s="176"/>
      <c r="I3799" s="51"/>
      <c r="K3799" s="51"/>
      <c r="L3799" s="43"/>
    </row>
    <row r="3800" spans="2:12" s="32" customFormat="1" x14ac:dyDescent="0.55000000000000004">
      <c r="B3800" s="27"/>
      <c r="D3800" s="33"/>
      <c r="E3800" s="68"/>
      <c r="G3800" s="51"/>
      <c r="H3800" s="176"/>
      <c r="I3800" s="51"/>
      <c r="K3800" s="51"/>
      <c r="L3800" s="43"/>
    </row>
    <row r="3801" spans="2:12" s="32" customFormat="1" x14ac:dyDescent="0.55000000000000004">
      <c r="B3801" s="27"/>
      <c r="D3801" s="33"/>
      <c r="E3801" s="68"/>
      <c r="G3801" s="51"/>
      <c r="H3801" s="176"/>
      <c r="I3801" s="51"/>
      <c r="K3801" s="51"/>
      <c r="L3801" s="43"/>
    </row>
    <row r="3802" spans="2:12" s="32" customFormat="1" x14ac:dyDescent="0.55000000000000004">
      <c r="B3802" s="27"/>
      <c r="D3802" s="33"/>
      <c r="E3802" s="68"/>
      <c r="G3802" s="51"/>
      <c r="H3802" s="176"/>
      <c r="I3802" s="51"/>
      <c r="K3802" s="51"/>
      <c r="L3802" s="43"/>
    </row>
    <row r="3803" spans="2:12" s="32" customFormat="1" x14ac:dyDescent="0.55000000000000004">
      <c r="B3803" s="27"/>
      <c r="D3803" s="33"/>
      <c r="E3803" s="68"/>
      <c r="G3803" s="51"/>
      <c r="H3803" s="176"/>
      <c r="I3803" s="51"/>
      <c r="K3803" s="51"/>
      <c r="L3803" s="43"/>
    </row>
    <row r="3804" spans="2:12" s="32" customFormat="1" x14ac:dyDescent="0.55000000000000004">
      <c r="B3804" s="27"/>
      <c r="D3804" s="33"/>
      <c r="E3804" s="68"/>
      <c r="G3804" s="51"/>
      <c r="H3804" s="176"/>
      <c r="I3804" s="51"/>
      <c r="K3804" s="51"/>
      <c r="L3804" s="43"/>
    </row>
    <row r="3805" spans="2:12" s="32" customFormat="1" x14ac:dyDescent="0.55000000000000004">
      <c r="B3805" s="27"/>
      <c r="D3805" s="33"/>
      <c r="E3805" s="68"/>
      <c r="G3805" s="51"/>
      <c r="H3805" s="176"/>
      <c r="I3805" s="51"/>
      <c r="K3805" s="51"/>
      <c r="L3805" s="43"/>
    </row>
    <row r="3806" spans="2:12" s="32" customFormat="1" x14ac:dyDescent="0.55000000000000004">
      <c r="B3806" s="27"/>
      <c r="D3806" s="33"/>
      <c r="E3806" s="68"/>
      <c r="G3806" s="51"/>
      <c r="H3806" s="176"/>
      <c r="I3806" s="51"/>
      <c r="K3806" s="51"/>
      <c r="L3806" s="43"/>
    </row>
    <row r="3807" spans="2:12" s="32" customFormat="1" x14ac:dyDescent="0.55000000000000004">
      <c r="B3807" s="27"/>
      <c r="D3807" s="33"/>
      <c r="E3807" s="68"/>
      <c r="G3807" s="51"/>
      <c r="H3807" s="176"/>
      <c r="I3807" s="51"/>
      <c r="K3807" s="51"/>
      <c r="L3807" s="43"/>
    </row>
    <row r="3808" spans="2:12" s="32" customFormat="1" x14ac:dyDescent="0.55000000000000004">
      <c r="B3808" s="27"/>
      <c r="D3808" s="33"/>
      <c r="E3808" s="68"/>
      <c r="G3808" s="51"/>
      <c r="H3808" s="176"/>
      <c r="I3808" s="51"/>
      <c r="K3808" s="51"/>
      <c r="L3808" s="43"/>
    </row>
    <row r="3809" spans="2:12" s="32" customFormat="1" x14ac:dyDescent="0.55000000000000004">
      <c r="B3809" s="27"/>
      <c r="D3809" s="33"/>
      <c r="E3809" s="68"/>
      <c r="G3809" s="51"/>
      <c r="H3809" s="176"/>
      <c r="I3809" s="51"/>
      <c r="K3809" s="51"/>
      <c r="L3809" s="43"/>
    </row>
    <row r="3810" spans="2:12" s="32" customFormat="1" x14ac:dyDescent="0.55000000000000004">
      <c r="B3810" s="27"/>
      <c r="D3810" s="33"/>
      <c r="E3810" s="68"/>
      <c r="G3810" s="51"/>
      <c r="H3810" s="176"/>
      <c r="I3810" s="51"/>
      <c r="K3810" s="51"/>
      <c r="L3810" s="43"/>
    </row>
    <row r="3811" spans="2:12" s="32" customFormat="1" x14ac:dyDescent="0.55000000000000004">
      <c r="B3811" s="27"/>
      <c r="D3811" s="33"/>
      <c r="E3811" s="68"/>
      <c r="G3811" s="51"/>
      <c r="H3811" s="176"/>
      <c r="I3811" s="51"/>
      <c r="K3811" s="51"/>
      <c r="L3811" s="43"/>
    </row>
    <row r="3812" spans="2:12" s="32" customFormat="1" x14ac:dyDescent="0.55000000000000004">
      <c r="B3812" s="27"/>
      <c r="D3812" s="33"/>
      <c r="E3812" s="68"/>
      <c r="G3812" s="51"/>
      <c r="H3812" s="176"/>
      <c r="I3812" s="51"/>
      <c r="K3812" s="51"/>
      <c r="L3812" s="43"/>
    </row>
    <row r="3813" spans="2:12" s="32" customFormat="1" x14ac:dyDescent="0.55000000000000004">
      <c r="B3813" s="27"/>
      <c r="D3813" s="33"/>
      <c r="E3813" s="68"/>
      <c r="G3813" s="51"/>
      <c r="H3813" s="176"/>
      <c r="I3813" s="51"/>
      <c r="K3813" s="51"/>
      <c r="L3813" s="43"/>
    </row>
    <row r="3814" spans="2:12" s="32" customFormat="1" x14ac:dyDescent="0.55000000000000004">
      <c r="B3814" s="27"/>
      <c r="D3814" s="33"/>
      <c r="E3814" s="68"/>
      <c r="G3814" s="51"/>
      <c r="H3814" s="176"/>
      <c r="I3814" s="51"/>
      <c r="K3814" s="51"/>
      <c r="L3814" s="43"/>
    </row>
    <row r="3815" spans="2:12" s="32" customFormat="1" x14ac:dyDescent="0.55000000000000004">
      <c r="B3815" s="27"/>
      <c r="D3815" s="33"/>
      <c r="E3815" s="68"/>
      <c r="G3815" s="51"/>
      <c r="H3815" s="176"/>
      <c r="I3815" s="51"/>
      <c r="K3815" s="51"/>
      <c r="L3815" s="43"/>
    </row>
    <row r="3816" spans="2:12" s="32" customFormat="1" x14ac:dyDescent="0.55000000000000004">
      <c r="B3816" s="27"/>
      <c r="D3816" s="33"/>
      <c r="E3816" s="68"/>
      <c r="G3816" s="51"/>
      <c r="H3816" s="176"/>
      <c r="I3816" s="51"/>
      <c r="K3816" s="51"/>
      <c r="L3816" s="43"/>
    </row>
    <row r="3817" spans="2:12" s="32" customFormat="1" x14ac:dyDescent="0.55000000000000004">
      <c r="B3817" s="27"/>
      <c r="D3817" s="33"/>
      <c r="E3817" s="68"/>
      <c r="G3817" s="51"/>
      <c r="H3817" s="176"/>
      <c r="I3817" s="51"/>
      <c r="K3817" s="51"/>
      <c r="L3817" s="43"/>
    </row>
    <row r="3818" spans="2:12" s="32" customFormat="1" x14ac:dyDescent="0.55000000000000004">
      <c r="B3818" s="27"/>
      <c r="D3818" s="33"/>
      <c r="E3818" s="68"/>
      <c r="G3818" s="51"/>
      <c r="H3818" s="176"/>
      <c r="I3818" s="51"/>
      <c r="K3818" s="51"/>
      <c r="L3818" s="43"/>
    </row>
    <row r="3819" spans="2:12" s="32" customFormat="1" x14ac:dyDescent="0.55000000000000004">
      <c r="B3819" s="27"/>
      <c r="D3819" s="33"/>
      <c r="E3819" s="68"/>
      <c r="G3819" s="51"/>
      <c r="H3819" s="176"/>
      <c r="I3819" s="51"/>
      <c r="K3819" s="51"/>
      <c r="L3819" s="43"/>
    </row>
    <row r="3820" spans="2:12" s="32" customFormat="1" x14ac:dyDescent="0.55000000000000004">
      <c r="B3820" s="27"/>
      <c r="D3820" s="33"/>
      <c r="E3820" s="68"/>
      <c r="G3820" s="51"/>
      <c r="H3820" s="176"/>
      <c r="I3820" s="51"/>
      <c r="K3820" s="51"/>
      <c r="L3820" s="43"/>
    </row>
    <row r="3821" spans="2:12" s="32" customFormat="1" x14ac:dyDescent="0.55000000000000004">
      <c r="B3821" s="27"/>
      <c r="D3821" s="33"/>
      <c r="E3821" s="68"/>
      <c r="G3821" s="51"/>
      <c r="H3821" s="176"/>
      <c r="I3821" s="51"/>
      <c r="K3821" s="51"/>
      <c r="L3821" s="43"/>
    </row>
    <row r="3822" spans="2:12" s="32" customFormat="1" x14ac:dyDescent="0.55000000000000004">
      <c r="B3822" s="27"/>
      <c r="D3822" s="33"/>
      <c r="E3822" s="68"/>
      <c r="G3822" s="51"/>
      <c r="H3822" s="176"/>
      <c r="I3822" s="51"/>
      <c r="K3822" s="51"/>
      <c r="L3822" s="43"/>
    </row>
    <row r="3823" spans="2:12" s="32" customFormat="1" x14ac:dyDescent="0.55000000000000004">
      <c r="B3823" s="27"/>
      <c r="D3823" s="33"/>
      <c r="E3823" s="68"/>
      <c r="G3823" s="51"/>
      <c r="H3823" s="176"/>
      <c r="I3823" s="51"/>
      <c r="K3823" s="51"/>
      <c r="L3823" s="43"/>
    </row>
    <row r="3824" spans="2:12" s="32" customFormat="1" x14ac:dyDescent="0.55000000000000004">
      <c r="B3824" s="27"/>
      <c r="D3824" s="33"/>
      <c r="E3824" s="68"/>
      <c r="G3824" s="51"/>
      <c r="H3824" s="176"/>
      <c r="I3824" s="51"/>
      <c r="K3824" s="51"/>
      <c r="L3824" s="43"/>
    </row>
    <row r="3825" spans="2:12" s="32" customFormat="1" x14ac:dyDescent="0.55000000000000004">
      <c r="B3825" s="27"/>
      <c r="D3825" s="33"/>
      <c r="E3825" s="68"/>
      <c r="G3825" s="51"/>
      <c r="H3825" s="176"/>
      <c r="I3825" s="51"/>
      <c r="K3825" s="51"/>
      <c r="L3825" s="43"/>
    </row>
    <row r="3826" spans="2:12" s="32" customFormat="1" x14ac:dyDescent="0.55000000000000004">
      <c r="B3826" s="27"/>
      <c r="D3826" s="33"/>
      <c r="E3826" s="68"/>
      <c r="G3826" s="51"/>
      <c r="H3826" s="176"/>
      <c r="I3826" s="51"/>
      <c r="K3826" s="51"/>
      <c r="L3826" s="43"/>
    </row>
    <row r="3827" spans="2:12" s="32" customFormat="1" x14ac:dyDescent="0.55000000000000004">
      <c r="B3827" s="27"/>
      <c r="D3827" s="33"/>
      <c r="E3827" s="68"/>
      <c r="G3827" s="51"/>
      <c r="H3827" s="176"/>
      <c r="I3827" s="51"/>
      <c r="K3827" s="51"/>
      <c r="L3827" s="43"/>
    </row>
    <row r="3828" spans="2:12" s="32" customFormat="1" x14ac:dyDescent="0.55000000000000004">
      <c r="B3828" s="27"/>
      <c r="D3828" s="33"/>
      <c r="E3828" s="68"/>
      <c r="G3828" s="51"/>
      <c r="H3828" s="176"/>
      <c r="I3828" s="51"/>
      <c r="K3828" s="51"/>
      <c r="L3828" s="43"/>
    </row>
    <row r="3829" spans="2:12" s="32" customFormat="1" x14ac:dyDescent="0.55000000000000004">
      <c r="B3829" s="27"/>
      <c r="D3829" s="33"/>
      <c r="E3829" s="68"/>
      <c r="G3829" s="51"/>
      <c r="H3829" s="176"/>
      <c r="I3829" s="51"/>
      <c r="K3829" s="51"/>
      <c r="L3829" s="43"/>
    </row>
    <row r="3830" spans="2:12" s="32" customFormat="1" x14ac:dyDescent="0.55000000000000004">
      <c r="B3830" s="27"/>
      <c r="D3830" s="33"/>
      <c r="E3830" s="68"/>
      <c r="G3830" s="51"/>
      <c r="H3830" s="176"/>
      <c r="I3830" s="51"/>
      <c r="K3830" s="51"/>
      <c r="L3830" s="43"/>
    </row>
    <row r="3831" spans="2:12" s="32" customFormat="1" x14ac:dyDescent="0.55000000000000004">
      <c r="B3831" s="27"/>
      <c r="D3831" s="33"/>
      <c r="E3831" s="68"/>
      <c r="G3831" s="51"/>
      <c r="H3831" s="176"/>
      <c r="I3831" s="51"/>
      <c r="K3831" s="51"/>
      <c r="L3831" s="43"/>
    </row>
    <row r="3832" spans="2:12" s="32" customFormat="1" x14ac:dyDescent="0.55000000000000004">
      <c r="B3832" s="27"/>
      <c r="D3832" s="33"/>
      <c r="E3832" s="68"/>
      <c r="G3832" s="51"/>
      <c r="H3832" s="176"/>
      <c r="I3832" s="51"/>
      <c r="K3832" s="51"/>
      <c r="L3832" s="43"/>
    </row>
    <row r="3833" spans="2:12" s="32" customFormat="1" x14ac:dyDescent="0.55000000000000004">
      <c r="B3833" s="27"/>
      <c r="D3833" s="33"/>
      <c r="E3833" s="68"/>
      <c r="G3833" s="51"/>
      <c r="H3833" s="176"/>
      <c r="I3833" s="51"/>
      <c r="K3833" s="51"/>
      <c r="L3833" s="43"/>
    </row>
    <row r="3834" spans="2:12" s="32" customFormat="1" x14ac:dyDescent="0.55000000000000004">
      <c r="B3834" s="27"/>
      <c r="D3834" s="33"/>
      <c r="E3834" s="68"/>
      <c r="G3834" s="51"/>
      <c r="H3834" s="176"/>
      <c r="I3834" s="51"/>
      <c r="K3834" s="51"/>
      <c r="L3834" s="43"/>
    </row>
    <row r="3835" spans="2:12" s="32" customFormat="1" x14ac:dyDescent="0.55000000000000004">
      <c r="B3835" s="27"/>
      <c r="D3835" s="33"/>
      <c r="E3835" s="68"/>
      <c r="G3835" s="51"/>
      <c r="H3835" s="176"/>
      <c r="I3835" s="51"/>
      <c r="K3835" s="51"/>
      <c r="L3835" s="43"/>
    </row>
    <row r="3836" spans="2:12" s="32" customFormat="1" x14ac:dyDescent="0.55000000000000004">
      <c r="B3836" s="27"/>
      <c r="D3836" s="33"/>
      <c r="E3836" s="68"/>
      <c r="G3836" s="51"/>
      <c r="H3836" s="176"/>
      <c r="I3836" s="51"/>
      <c r="K3836" s="51"/>
      <c r="L3836" s="43"/>
    </row>
    <row r="3837" spans="2:12" s="32" customFormat="1" x14ac:dyDescent="0.55000000000000004">
      <c r="B3837" s="27"/>
      <c r="D3837" s="33"/>
      <c r="E3837" s="68"/>
      <c r="G3837" s="51"/>
      <c r="H3837" s="176"/>
      <c r="I3837" s="51"/>
      <c r="K3837" s="51"/>
      <c r="L3837" s="43"/>
    </row>
    <row r="3838" spans="2:12" s="32" customFormat="1" x14ac:dyDescent="0.55000000000000004">
      <c r="B3838" s="27"/>
      <c r="D3838" s="33"/>
      <c r="E3838" s="68"/>
      <c r="G3838" s="51"/>
      <c r="H3838" s="176"/>
      <c r="I3838" s="51"/>
      <c r="K3838" s="51"/>
      <c r="L3838" s="43"/>
    </row>
    <row r="3839" spans="2:12" s="32" customFormat="1" x14ac:dyDescent="0.55000000000000004">
      <c r="B3839" s="27"/>
      <c r="D3839" s="33"/>
      <c r="E3839" s="68"/>
      <c r="G3839" s="51"/>
      <c r="H3839" s="176"/>
      <c r="I3839" s="51"/>
      <c r="K3839" s="51"/>
      <c r="L3839" s="43"/>
    </row>
    <row r="3840" spans="2:12" s="32" customFormat="1" x14ac:dyDescent="0.55000000000000004">
      <c r="B3840" s="27"/>
      <c r="D3840" s="33"/>
      <c r="E3840" s="68"/>
      <c r="G3840" s="51"/>
      <c r="H3840" s="176"/>
      <c r="I3840" s="51"/>
      <c r="K3840" s="51"/>
      <c r="L3840" s="43"/>
    </row>
    <row r="3841" spans="2:12" s="32" customFormat="1" x14ac:dyDescent="0.55000000000000004">
      <c r="B3841" s="27"/>
      <c r="D3841" s="33"/>
      <c r="E3841" s="68"/>
      <c r="G3841" s="51"/>
      <c r="H3841" s="176"/>
      <c r="I3841" s="51"/>
      <c r="K3841" s="51"/>
      <c r="L3841" s="43"/>
    </row>
    <row r="3842" spans="2:12" s="32" customFormat="1" x14ac:dyDescent="0.55000000000000004">
      <c r="B3842" s="27"/>
      <c r="D3842" s="33"/>
      <c r="E3842" s="68"/>
      <c r="G3842" s="51"/>
      <c r="H3842" s="176"/>
      <c r="I3842" s="51"/>
      <c r="K3842" s="51"/>
      <c r="L3842" s="43"/>
    </row>
    <row r="3843" spans="2:12" s="32" customFormat="1" x14ac:dyDescent="0.55000000000000004">
      <c r="B3843" s="27"/>
      <c r="D3843" s="33"/>
      <c r="E3843" s="68"/>
      <c r="G3843" s="51"/>
      <c r="H3843" s="176"/>
      <c r="I3843" s="51"/>
      <c r="K3843" s="51"/>
      <c r="L3843" s="43"/>
    </row>
    <row r="3844" spans="2:12" s="32" customFormat="1" x14ac:dyDescent="0.55000000000000004">
      <c r="B3844" s="27"/>
      <c r="D3844" s="33"/>
      <c r="E3844" s="68"/>
      <c r="G3844" s="51"/>
      <c r="H3844" s="176"/>
      <c r="I3844" s="51"/>
      <c r="K3844" s="51"/>
      <c r="L3844" s="43"/>
    </row>
    <row r="3845" spans="2:12" s="32" customFormat="1" x14ac:dyDescent="0.55000000000000004">
      <c r="B3845" s="27"/>
      <c r="D3845" s="33"/>
      <c r="E3845" s="68"/>
      <c r="G3845" s="51"/>
      <c r="H3845" s="176"/>
      <c r="I3845" s="51"/>
      <c r="K3845" s="51"/>
      <c r="L3845" s="43"/>
    </row>
    <row r="3846" spans="2:12" s="32" customFormat="1" x14ac:dyDescent="0.55000000000000004">
      <c r="B3846" s="27"/>
      <c r="D3846" s="33"/>
      <c r="E3846" s="68"/>
      <c r="G3846" s="51"/>
      <c r="H3846" s="176"/>
      <c r="I3846" s="51"/>
      <c r="K3846" s="51"/>
      <c r="L3846" s="43"/>
    </row>
    <row r="3847" spans="2:12" s="32" customFormat="1" x14ac:dyDescent="0.55000000000000004">
      <c r="B3847" s="27"/>
      <c r="D3847" s="33"/>
      <c r="E3847" s="68"/>
      <c r="G3847" s="51"/>
      <c r="H3847" s="176"/>
      <c r="I3847" s="51"/>
      <c r="K3847" s="51"/>
      <c r="L3847" s="43"/>
    </row>
    <row r="3848" spans="2:12" s="32" customFormat="1" x14ac:dyDescent="0.55000000000000004">
      <c r="B3848" s="27"/>
      <c r="D3848" s="33"/>
      <c r="E3848" s="68"/>
      <c r="G3848" s="51"/>
      <c r="H3848" s="176"/>
      <c r="I3848" s="51"/>
      <c r="K3848" s="51"/>
      <c r="L3848" s="43"/>
    </row>
    <row r="3849" spans="2:12" s="32" customFormat="1" x14ac:dyDescent="0.55000000000000004">
      <c r="B3849" s="27"/>
      <c r="D3849" s="33"/>
      <c r="E3849" s="68"/>
      <c r="G3849" s="51"/>
      <c r="H3849" s="176"/>
      <c r="I3849" s="51"/>
      <c r="K3849" s="51"/>
      <c r="L3849" s="43"/>
    </row>
    <row r="3850" spans="2:12" s="32" customFormat="1" x14ac:dyDescent="0.55000000000000004">
      <c r="B3850" s="27"/>
      <c r="D3850" s="33"/>
      <c r="E3850" s="68"/>
      <c r="G3850" s="51"/>
      <c r="H3850" s="176"/>
      <c r="I3850" s="51"/>
      <c r="K3850" s="51"/>
      <c r="L3850" s="43"/>
    </row>
    <row r="3851" spans="2:12" s="32" customFormat="1" x14ac:dyDescent="0.55000000000000004">
      <c r="B3851" s="27"/>
      <c r="D3851" s="33"/>
      <c r="E3851" s="68"/>
      <c r="G3851" s="51"/>
      <c r="H3851" s="176"/>
      <c r="I3851" s="51"/>
      <c r="K3851" s="51"/>
      <c r="L3851" s="43"/>
    </row>
    <row r="3852" spans="2:12" s="32" customFormat="1" x14ac:dyDescent="0.55000000000000004">
      <c r="B3852" s="27"/>
      <c r="D3852" s="33"/>
      <c r="E3852" s="68"/>
      <c r="G3852" s="51"/>
      <c r="H3852" s="176"/>
      <c r="I3852" s="51"/>
      <c r="K3852" s="51"/>
      <c r="L3852" s="43"/>
    </row>
    <row r="3853" spans="2:12" s="32" customFormat="1" x14ac:dyDescent="0.55000000000000004">
      <c r="B3853" s="27"/>
      <c r="D3853" s="33"/>
      <c r="E3853" s="68"/>
      <c r="G3853" s="51"/>
      <c r="H3853" s="176"/>
      <c r="I3853" s="51"/>
      <c r="K3853" s="51"/>
      <c r="L3853" s="43"/>
    </row>
    <row r="3854" spans="2:12" s="32" customFormat="1" x14ac:dyDescent="0.55000000000000004">
      <c r="B3854" s="27"/>
      <c r="D3854" s="33"/>
      <c r="E3854" s="68"/>
      <c r="G3854" s="51"/>
      <c r="H3854" s="176"/>
      <c r="I3854" s="51"/>
      <c r="K3854" s="51"/>
      <c r="L3854" s="43"/>
    </row>
    <row r="3855" spans="2:12" s="32" customFormat="1" x14ac:dyDescent="0.55000000000000004">
      <c r="B3855" s="27"/>
      <c r="D3855" s="33"/>
      <c r="E3855" s="68"/>
      <c r="G3855" s="51"/>
      <c r="H3855" s="176"/>
      <c r="I3855" s="51"/>
      <c r="K3855" s="51"/>
      <c r="L3855" s="43"/>
    </row>
    <row r="3856" spans="2:12" s="32" customFormat="1" x14ac:dyDescent="0.55000000000000004">
      <c r="B3856" s="27"/>
      <c r="D3856" s="33"/>
      <c r="E3856" s="68"/>
      <c r="G3856" s="51"/>
      <c r="H3856" s="176"/>
      <c r="I3856" s="51"/>
      <c r="K3856" s="51"/>
      <c r="L3856" s="43"/>
    </row>
    <row r="3857" spans="2:12" s="32" customFormat="1" x14ac:dyDescent="0.55000000000000004">
      <c r="B3857" s="27"/>
      <c r="D3857" s="33"/>
      <c r="E3857" s="68"/>
      <c r="G3857" s="51"/>
      <c r="H3857" s="176"/>
      <c r="I3857" s="51"/>
      <c r="K3857" s="51"/>
      <c r="L3857" s="43"/>
    </row>
    <row r="3858" spans="2:12" s="32" customFormat="1" x14ac:dyDescent="0.55000000000000004">
      <c r="B3858" s="27"/>
      <c r="D3858" s="33"/>
      <c r="E3858" s="68"/>
      <c r="G3858" s="51"/>
      <c r="H3858" s="176"/>
      <c r="I3858" s="51"/>
      <c r="K3858" s="51"/>
      <c r="L3858" s="43"/>
    </row>
    <row r="3859" spans="2:12" s="32" customFormat="1" x14ac:dyDescent="0.55000000000000004">
      <c r="B3859" s="27"/>
      <c r="D3859" s="33"/>
      <c r="E3859" s="68"/>
      <c r="G3859" s="51"/>
      <c r="H3859" s="176"/>
      <c r="I3859" s="51"/>
      <c r="K3859" s="51"/>
      <c r="L3859" s="43"/>
    </row>
    <row r="3860" spans="2:12" s="32" customFormat="1" x14ac:dyDescent="0.55000000000000004">
      <c r="B3860" s="27"/>
      <c r="D3860" s="33"/>
      <c r="E3860" s="68"/>
      <c r="G3860" s="51"/>
      <c r="H3860" s="176"/>
      <c r="I3860" s="51"/>
      <c r="K3860" s="51"/>
      <c r="L3860" s="43"/>
    </row>
    <row r="3861" spans="2:12" s="32" customFormat="1" x14ac:dyDescent="0.55000000000000004">
      <c r="B3861" s="27"/>
      <c r="D3861" s="33"/>
      <c r="E3861" s="68"/>
      <c r="G3861" s="51"/>
      <c r="H3861" s="176"/>
      <c r="I3861" s="51"/>
      <c r="K3861" s="51"/>
      <c r="L3861" s="43"/>
    </row>
    <row r="3862" spans="2:12" s="32" customFormat="1" x14ac:dyDescent="0.55000000000000004">
      <c r="B3862" s="27"/>
      <c r="D3862" s="33"/>
      <c r="E3862" s="68"/>
      <c r="G3862" s="51"/>
      <c r="H3862" s="176"/>
      <c r="I3862" s="51"/>
      <c r="K3862" s="51"/>
      <c r="L3862" s="43"/>
    </row>
    <row r="3863" spans="2:12" s="32" customFormat="1" x14ac:dyDescent="0.55000000000000004">
      <c r="B3863" s="27"/>
      <c r="D3863" s="33"/>
      <c r="E3863" s="68"/>
      <c r="G3863" s="51"/>
      <c r="H3863" s="176"/>
      <c r="I3863" s="51"/>
      <c r="K3863" s="51"/>
      <c r="L3863" s="43"/>
    </row>
    <row r="3864" spans="2:12" s="32" customFormat="1" x14ac:dyDescent="0.55000000000000004">
      <c r="B3864" s="27"/>
      <c r="D3864" s="33"/>
      <c r="E3864" s="68"/>
      <c r="G3864" s="51"/>
      <c r="H3864" s="176"/>
      <c r="I3864" s="51"/>
      <c r="K3864" s="51"/>
      <c r="L3864" s="43"/>
    </row>
    <row r="3865" spans="2:12" s="32" customFormat="1" x14ac:dyDescent="0.55000000000000004">
      <c r="B3865" s="27"/>
      <c r="D3865" s="33"/>
      <c r="E3865" s="68"/>
      <c r="G3865" s="51"/>
      <c r="H3865" s="176"/>
      <c r="I3865" s="51"/>
      <c r="K3865" s="51"/>
      <c r="L3865" s="43"/>
    </row>
    <row r="3866" spans="2:12" s="32" customFormat="1" x14ac:dyDescent="0.55000000000000004">
      <c r="B3866" s="27"/>
      <c r="D3866" s="33"/>
      <c r="E3866" s="68"/>
      <c r="G3866" s="51"/>
      <c r="H3866" s="176"/>
      <c r="I3866" s="51"/>
      <c r="K3866" s="51"/>
      <c r="L3866" s="43"/>
    </row>
    <row r="3867" spans="2:12" s="32" customFormat="1" x14ac:dyDescent="0.55000000000000004">
      <c r="B3867" s="27"/>
      <c r="D3867" s="33"/>
      <c r="E3867" s="68"/>
      <c r="G3867" s="51"/>
      <c r="H3867" s="176"/>
      <c r="I3867" s="51"/>
      <c r="K3867" s="51"/>
      <c r="L3867" s="43"/>
    </row>
    <row r="3868" spans="2:12" s="32" customFormat="1" x14ac:dyDescent="0.55000000000000004">
      <c r="B3868" s="27"/>
      <c r="D3868" s="33"/>
      <c r="E3868" s="68"/>
      <c r="G3868" s="51"/>
      <c r="H3868" s="176"/>
      <c r="I3868" s="51"/>
      <c r="K3868" s="51"/>
      <c r="L3868" s="43"/>
    </row>
    <row r="3869" spans="2:12" s="32" customFormat="1" x14ac:dyDescent="0.55000000000000004">
      <c r="B3869" s="27"/>
      <c r="D3869" s="33"/>
      <c r="E3869" s="68"/>
      <c r="G3869" s="51"/>
      <c r="H3869" s="176"/>
      <c r="I3869" s="51"/>
      <c r="K3869" s="51"/>
      <c r="L3869" s="43"/>
    </row>
    <row r="3870" spans="2:12" s="32" customFormat="1" x14ac:dyDescent="0.55000000000000004">
      <c r="B3870" s="27"/>
      <c r="D3870" s="33"/>
      <c r="E3870" s="68"/>
      <c r="G3870" s="51"/>
      <c r="H3870" s="176"/>
      <c r="I3870" s="51"/>
      <c r="K3870" s="51"/>
      <c r="L3870" s="43"/>
    </row>
    <row r="3871" spans="2:12" s="32" customFormat="1" x14ac:dyDescent="0.55000000000000004">
      <c r="B3871" s="27"/>
      <c r="D3871" s="33"/>
      <c r="E3871" s="68"/>
      <c r="G3871" s="51"/>
      <c r="H3871" s="176"/>
      <c r="I3871" s="51"/>
      <c r="K3871" s="51"/>
      <c r="L3871" s="43"/>
    </row>
    <row r="3872" spans="2:12" s="32" customFormat="1" x14ac:dyDescent="0.55000000000000004">
      <c r="B3872" s="27"/>
      <c r="D3872" s="33"/>
      <c r="E3872" s="68"/>
      <c r="G3872" s="51"/>
      <c r="H3872" s="176"/>
      <c r="I3872" s="51"/>
      <c r="K3872" s="51"/>
      <c r="L3872" s="43"/>
    </row>
    <row r="3873" spans="2:12" s="32" customFormat="1" x14ac:dyDescent="0.55000000000000004">
      <c r="B3873" s="27"/>
      <c r="D3873" s="33"/>
      <c r="E3873" s="68"/>
      <c r="G3873" s="51"/>
      <c r="H3873" s="176"/>
      <c r="I3873" s="51"/>
      <c r="K3873" s="51"/>
      <c r="L3873" s="43"/>
    </row>
    <row r="3874" spans="2:12" s="32" customFormat="1" x14ac:dyDescent="0.55000000000000004">
      <c r="B3874" s="27"/>
      <c r="D3874" s="33"/>
      <c r="E3874" s="68"/>
      <c r="G3874" s="51"/>
      <c r="H3874" s="176"/>
      <c r="I3874" s="51"/>
      <c r="K3874" s="51"/>
      <c r="L3874" s="43"/>
    </row>
    <row r="3875" spans="2:12" s="32" customFormat="1" x14ac:dyDescent="0.55000000000000004">
      <c r="B3875" s="27"/>
      <c r="D3875" s="33"/>
      <c r="E3875" s="68"/>
      <c r="G3875" s="51"/>
      <c r="H3875" s="176"/>
      <c r="I3875" s="51"/>
      <c r="K3875" s="51"/>
      <c r="L3875" s="43"/>
    </row>
    <row r="3876" spans="2:12" s="32" customFormat="1" x14ac:dyDescent="0.55000000000000004">
      <c r="B3876" s="27"/>
      <c r="D3876" s="33"/>
      <c r="E3876" s="68"/>
      <c r="G3876" s="51"/>
      <c r="H3876" s="176"/>
      <c r="I3876" s="51"/>
      <c r="K3876" s="51"/>
      <c r="L3876" s="43"/>
    </row>
    <row r="3877" spans="2:12" s="32" customFormat="1" x14ac:dyDescent="0.55000000000000004">
      <c r="B3877" s="27"/>
      <c r="D3877" s="33"/>
      <c r="E3877" s="68"/>
      <c r="G3877" s="51"/>
      <c r="H3877" s="176"/>
      <c r="I3877" s="51"/>
      <c r="K3877" s="51"/>
      <c r="L3877" s="43"/>
    </row>
    <row r="3878" spans="2:12" s="32" customFormat="1" x14ac:dyDescent="0.55000000000000004">
      <c r="B3878" s="27"/>
      <c r="D3878" s="33"/>
      <c r="E3878" s="68"/>
      <c r="G3878" s="51"/>
      <c r="H3878" s="176"/>
      <c r="I3878" s="51"/>
      <c r="K3878" s="51"/>
      <c r="L3878" s="43"/>
    </row>
    <row r="3879" spans="2:12" s="32" customFormat="1" x14ac:dyDescent="0.55000000000000004">
      <c r="B3879" s="27"/>
      <c r="D3879" s="33"/>
      <c r="E3879" s="68"/>
      <c r="G3879" s="51"/>
      <c r="H3879" s="176"/>
      <c r="I3879" s="51"/>
      <c r="K3879" s="51"/>
      <c r="L3879" s="43"/>
    </row>
    <row r="3880" spans="2:12" s="32" customFormat="1" x14ac:dyDescent="0.55000000000000004">
      <c r="B3880" s="27"/>
      <c r="D3880" s="33"/>
      <c r="E3880" s="68"/>
      <c r="G3880" s="51"/>
      <c r="H3880" s="176"/>
      <c r="I3880" s="51"/>
      <c r="K3880" s="51"/>
      <c r="L3880" s="43"/>
    </row>
    <row r="3881" spans="2:12" s="32" customFormat="1" x14ac:dyDescent="0.55000000000000004">
      <c r="B3881" s="27"/>
      <c r="D3881" s="33"/>
      <c r="E3881" s="68"/>
      <c r="G3881" s="51"/>
      <c r="H3881" s="176"/>
      <c r="I3881" s="51"/>
      <c r="K3881" s="51"/>
      <c r="L3881" s="43"/>
    </row>
    <row r="3882" spans="2:12" s="32" customFormat="1" x14ac:dyDescent="0.55000000000000004">
      <c r="B3882" s="27"/>
      <c r="D3882" s="33"/>
      <c r="E3882" s="68"/>
      <c r="G3882" s="51"/>
      <c r="H3882" s="176"/>
      <c r="I3882" s="51"/>
      <c r="K3882" s="51"/>
      <c r="L3882" s="43"/>
    </row>
    <row r="3883" spans="2:12" s="32" customFormat="1" x14ac:dyDescent="0.55000000000000004">
      <c r="B3883" s="27"/>
      <c r="D3883" s="33"/>
      <c r="E3883" s="68"/>
      <c r="G3883" s="51"/>
      <c r="H3883" s="176"/>
      <c r="I3883" s="51"/>
      <c r="K3883" s="51"/>
      <c r="L3883" s="43"/>
    </row>
    <row r="3884" spans="2:12" s="32" customFormat="1" x14ac:dyDescent="0.55000000000000004">
      <c r="B3884" s="27"/>
      <c r="D3884" s="33"/>
      <c r="E3884" s="68"/>
      <c r="G3884" s="51"/>
      <c r="H3884" s="176"/>
      <c r="I3884" s="51"/>
      <c r="K3884" s="51"/>
      <c r="L3884" s="43"/>
    </row>
    <row r="3885" spans="2:12" s="32" customFormat="1" x14ac:dyDescent="0.55000000000000004">
      <c r="B3885" s="27"/>
      <c r="D3885" s="33"/>
      <c r="E3885" s="68"/>
      <c r="G3885" s="51"/>
      <c r="H3885" s="176"/>
      <c r="I3885" s="51"/>
      <c r="K3885" s="51"/>
      <c r="L3885" s="43"/>
    </row>
    <row r="3886" spans="2:12" s="32" customFormat="1" x14ac:dyDescent="0.55000000000000004">
      <c r="B3886" s="27"/>
      <c r="D3886" s="33"/>
      <c r="E3886" s="68"/>
      <c r="G3886" s="51"/>
      <c r="H3886" s="176"/>
      <c r="I3886" s="51"/>
      <c r="K3886" s="51"/>
      <c r="L3886" s="43"/>
    </row>
    <row r="3887" spans="2:12" s="32" customFormat="1" x14ac:dyDescent="0.55000000000000004">
      <c r="B3887" s="27"/>
      <c r="D3887" s="33"/>
      <c r="E3887" s="68"/>
      <c r="G3887" s="51"/>
      <c r="H3887" s="176"/>
      <c r="I3887" s="51"/>
      <c r="K3887" s="51"/>
      <c r="L3887" s="43"/>
    </row>
    <row r="3888" spans="2:12" s="32" customFormat="1" x14ac:dyDescent="0.55000000000000004">
      <c r="B3888" s="27"/>
      <c r="D3888" s="33"/>
      <c r="E3888" s="68"/>
      <c r="G3888" s="51"/>
      <c r="H3888" s="176"/>
      <c r="I3888" s="51"/>
      <c r="K3888" s="51"/>
      <c r="L3888" s="43"/>
    </row>
    <row r="3889" spans="2:12" s="32" customFormat="1" x14ac:dyDescent="0.55000000000000004">
      <c r="B3889" s="27"/>
      <c r="D3889" s="33"/>
      <c r="E3889" s="68"/>
      <c r="G3889" s="51"/>
      <c r="H3889" s="176"/>
      <c r="I3889" s="51"/>
      <c r="K3889" s="51"/>
      <c r="L3889" s="43"/>
    </row>
    <row r="3890" spans="2:12" s="32" customFormat="1" x14ac:dyDescent="0.55000000000000004">
      <c r="B3890" s="27"/>
      <c r="D3890" s="33"/>
      <c r="E3890" s="68"/>
      <c r="G3890" s="51"/>
      <c r="H3890" s="176"/>
      <c r="I3890" s="51"/>
      <c r="K3890" s="51"/>
      <c r="L3890" s="43"/>
    </row>
    <row r="3891" spans="2:12" s="32" customFormat="1" x14ac:dyDescent="0.55000000000000004">
      <c r="B3891" s="27"/>
      <c r="D3891" s="33"/>
      <c r="E3891" s="68"/>
      <c r="G3891" s="51"/>
      <c r="H3891" s="176"/>
      <c r="I3891" s="51"/>
      <c r="K3891" s="51"/>
      <c r="L3891" s="43"/>
    </row>
    <row r="3892" spans="2:12" s="32" customFormat="1" x14ac:dyDescent="0.55000000000000004">
      <c r="B3892" s="27"/>
      <c r="D3892" s="33"/>
      <c r="E3892" s="68"/>
      <c r="G3892" s="51"/>
      <c r="H3892" s="176"/>
      <c r="I3892" s="51"/>
      <c r="K3892" s="51"/>
      <c r="L3892" s="43"/>
    </row>
    <row r="3893" spans="2:12" s="32" customFormat="1" x14ac:dyDescent="0.55000000000000004">
      <c r="B3893" s="27"/>
      <c r="D3893" s="33"/>
      <c r="E3893" s="68"/>
      <c r="G3893" s="51"/>
      <c r="H3893" s="176"/>
      <c r="I3893" s="51"/>
      <c r="K3893" s="51"/>
      <c r="L3893" s="43"/>
    </row>
    <row r="3894" spans="2:12" s="32" customFormat="1" x14ac:dyDescent="0.55000000000000004">
      <c r="B3894" s="27"/>
      <c r="D3894" s="33"/>
      <c r="E3894" s="68"/>
      <c r="G3894" s="51"/>
      <c r="H3894" s="176"/>
      <c r="I3894" s="51"/>
      <c r="K3894" s="51"/>
      <c r="L3894" s="43"/>
    </row>
    <row r="3895" spans="2:12" s="32" customFormat="1" x14ac:dyDescent="0.55000000000000004">
      <c r="B3895" s="27"/>
      <c r="D3895" s="33"/>
      <c r="E3895" s="68"/>
      <c r="G3895" s="51"/>
      <c r="H3895" s="176"/>
      <c r="I3895" s="51"/>
      <c r="K3895" s="51"/>
      <c r="L3895" s="43"/>
    </row>
    <row r="3896" spans="2:12" s="32" customFormat="1" x14ac:dyDescent="0.55000000000000004">
      <c r="B3896" s="27"/>
      <c r="D3896" s="33"/>
      <c r="E3896" s="68"/>
      <c r="G3896" s="51"/>
      <c r="H3896" s="176"/>
      <c r="I3896" s="51"/>
      <c r="K3896" s="51"/>
      <c r="L3896" s="43"/>
    </row>
    <row r="3897" spans="2:12" s="32" customFormat="1" x14ac:dyDescent="0.55000000000000004">
      <c r="B3897" s="27"/>
      <c r="D3897" s="33"/>
      <c r="E3897" s="68"/>
      <c r="G3897" s="51"/>
      <c r="H3897" s="176"/>
      <c r="I3897" s="51"/>
      <c r="K3897" s="51"/>
      <c r="L3897" s="43"/>
    </row>
    <row r="3898" spans="2:12" s="32" customFormat="1" x14ac:dyDescent="0.55000000000000004">
      <c r="B3898" s="27"/>
      <c r="D3898" s="33"/>
      <c r="E3898" s="68"/>
      <c r="G3898" s="51"/>
      <c r="H3898" s="176"/>
      <c r="I3898" s="51"/>
      <c r="K3898" s="51"/>
      <c r="L3898" s="43"/>
    </row>
    <row r="3899" spans="2:12" s="32" customFormat="1" x14ac:dyDescent="0.55000000000000004">
      <c r="B3899" s="27"/>
      <c r="D3899" s="33"/>
      <c r="E3899" s="68"/>
      <c r="G3899" s="51"/>
      <c r="H3899" s="176"/>
      <c r="I3899" s="51"/>
      <c r="K3899" s="51"/>
      <c r="L3899" s="43"/>
    </row>
    <row r="3900" spans="2:12" s="32" customFormat="1" x14ac:dyDescent="0.55000000000000004">
      <c r="B3900" s="27"/>
      <c r="D3900" s="33"/>
      <c r="E3900" s="68"/>
      <c r="G3900" s="51"/>
      <c r="H3900" s="176"/>
      <c r="I3900" s="51"/>
      <c r="K3900" s="51"/>
      <c r="L3900" s="43"/>
    </row>
    <row r="3901" spans="2:12" s="32" customFormat="1" x14ac:dyDescent="0.55000000000000004">
      <c r="B3901" s="27"/>
      <c r="D3901" s="33"/>
      <c r="E3901" s="68"/>
      <c r="G3901" s="51"/>
      <c r="H3901" s="176"/>
      <c r="I3901" s="51"/>
      <c r="K3901" s="51"/>
      <c r="L3901" s="43"/>
    </row>
    <row r="3902" spans="2:12" s="32" customFormat="1" x14ac:dyDescent="0.55000000000000004">
      <c r="B3902" s="27"/>
      <c r="D3902" s="33"/>
      <c r="E3902" s="68"/>
      <c r="G3902" s="51"/>
      <c r="H3902" s="176"/>
      <c r="I3902" s="51"/>
      <c r="K3902" s="51"/>
      <c r="L3902" s="43"/>
    </row>
    <row r="3903" spans="2:12" s="32" customFormat="1" x14ac:dyDescent="0.55000000000000004">
      <c r="B3903" s="27"/>
      <c r="D3903" s="33"/>
      <c r="E3903" s="68"/>
      <c r="G3903" s="51"/>
      <c r="H3903" s="176"/>
      <c r="I3903" s="51"/>
      <c r="K3903" s="51"/>
      <c r="L3903" s="43"/>
    </row>
    <row r="3904" spans="2:12" s="32" customFormat="1" x14ac:dyDescent="0.55000000000000004">
      <c r="B3904" s="27"/>
      <c r="D3904" s="33"/>
      <c r="E3904" s="68"/>
      <c r="G3904" s="51"/>
      <c r="H3904" s="176"/>
      <c r="I3904" s="51"/>
      <c r="K3904" s="51"/>
      <c r="L3904" s="43"/>
    </row>
    <row r="3905" spans="2:12" s="32" customFormat="1" x14ac:dyDescent="0.55000000000000004">
      <c r="B3905" s="27"/>
      <c r="D3905" s="33"/>
      <c r="E3905" s="68"/>
      <c r="G3905" s="51"/>
      <c r="H3905" s="176"/>
      <c r="I3905" s="51"/>
      <c r="K3905" s="51"/>
      <c r="L3905" s="43"/>
    </row>
    <row r="3906" spans="2:12" s="32" customFormat="1" x14ac:dyDescent="0.55000000000000004">
      <c r="B3906" s="27"/>
      <c r="D3906" s="33"/>
      <c r="E3906" s="68"/>
      <c r="G3906" s="51"/>
      <c r="H3906" s="176"/>
      <c r="I3906" s="51"/>
      <c r="K3906" s="51"/>
      <c r="L3906" s="43"/>
    </row>
    <row r="3907" spans="2:12" s="32" customFormat="1" x14ac:dyDescent="0.55000000000000004">
      <c r="B3907" s="27"/>
      <c r="D3907" s="33"/>
      <c r="E3907" s="68"/>
      <c r="G3907" s="51"/>
      <c r="H3907" s="176"/>
      <c r="I3907" s="51"/>
      <c r="K3907" s="51"/>
      <c r="L3907" s="43"/>
    </row>
    <row r="3908" spans="2:12" s="32" customFormat="1" x14ac:dyDescent="0.55000000000000004">
      <c r="B3908" s="27"/>
      <c r="D3908" s="33"/>
      <c r="E3908" s="68"/>
      <c r="G3908" s="51"/>
      <c r="H3908" s="176"/>
      <c r="I3908" s="51"/>
      <c r="K3908" s="51"/>
      <c r="L3908" s="43"/>
    </row>
    <row r="3909" spans="2:12" s="32" customFormat="1" x14ac:dyDescent="0.55000000000000004">
      <c r="B3909" s="27"/>
      <c r="D3909" s="33"/>
      <c r="E3909" s="68"/>
      <c r="G3909" s="51"/>
      <c r="H3909" s="176"/>
      <c r="I3909" s="51"/>
      <c r="K3909" s="51"/>
      <c r="L3909" s="43"/>
    </row>
    <row r="3910" spans="2:12" s="32" customFormat="1" x14ac:dyDescent="0.55000000000000004">
      <c r="B3910" s="27"/>
      <c r="D3910" s="33"/>
      <c r="E3910" s="68"/>
      <c r="G3910" s="51"/>
      <c r="H3910" s="176"/>
      <c r="I3910" s="51"/>
      <c r="K3910" s="51"/>
      <c r="L3910" s="43"/>
    </row>
    <row r="3911" spans="2:12" s="32" customFormat="1" x14ac:dyDescent="0.55000000000000004">
      <c r="B3911" s="27"/>
      <c r="D3911" s="33"/>
      <c r="E3911" s="68"/>
      <c r="G3911" s="51"/>
      <c r="H3911" s="176"/>
      <c r="I3911" s="51"/>
      <c r="K3911" s="51"/>
      <c r="L3911" s="43"/>
    </row>
    <row r="3912" spans="2:12" s="32" customFormat="1" x14ac:dyDescent="0.55000000000000004">
      <c r="B3912" s="27"/>
      <c r="D3912" s="33"/>
      <c r="E3912" s="68"/>
      <c r="G3912" s="51"/>
      <c r="H3912" s="176"/>
      <c r="I3912" s="51"/>
      <c r="K3912" s="51"/>
      <c r="L3912" s="43"/>
    </row>
    <row r="3913" spans="2:12" s="32" customFormat="1" x14ac:dyDescent="0.55000000000000004">
      <c r="B3913" s="27"/>
      <c r="D3913" s="33"/>
      <c r="E3913" s="68"/>
      <c r="G3913" s="51"/>
      <c r="H3913" s="176"/>
      <c r="I3913" s="51"/>
      <c r="K3913" s="51"/>
      <c r="L3913" s="43"/>
    </row>
    <row r="3914" spans="2:12" s="32" customFormat="1" x14ac:dyDescent="0.55000000000000004">
      <c r="B3914" s="27"/>
      <c r="D3914" s="33"/>
      <c r="E3914" s="68"/>
      <c r="G3914" s="51"/>
      <c r="H3914" s="176"/>
      <c r="I3914" s="51"/>
      <c r="K3914" s="51"/>
      <c r="L3914" s="43"/>
    </row>
    <row r="3915" spans="2:12" s="32" customFormat="1" x14ac:dyDescent="0.55000000000000004">
      <c r="B3915" s="27"/>
      <c r="D3915" s="33"/>
      <c r="E3915" s="68"/>
      <c r="G3915" s="51"/>
      <c r="H3915" s="176"/>
      <c r="I3915" s="51"/>
      <c r="K3915" s="51"/>
      <c r="L3915" s="43"/>
    </row>
    <row r="3916" spans="2:12" s="32" customFormat="1" x14ac:dyDescent="0.55000000000000004">
      <c r="B3916" s="27"/>
      <c r="D3916" s="33"/>
      <c r="E3916" s="68"/>
      <c r="G3916" s="51"/>
      <c r="H3916" s="176"/>
      <c r="I3916" s="51"/>
      <c r="K3916" s="51"/>
      <c r="L3916" s="43"/>
    </row>
    <row r="3917" spans="2:12" s="32" customFormat="1" x14ac:dyDescent="0.55000000000000004">
      <c r="B3917" s="27"/>
      <c r="D3917" s="33"/>
      <c r="E3917" s="68"/>
      <c r="G3917" s="51"/>
      <c r="H3917" s="176"/>
      <c r="I3917" s="51"/>
      <c r="K3917" s="51"/>
      <c r="L3917" s="43"/>
    </row>
    <row r="3918" spans="2:12" s="32" customFormat="1" x14ac:dyDescent="0.55000000000000004">
      <c r="B3918" s="27"/>
      <c r="D3918" s="33"/>
      <c r="E3918" s="68"/>
      <c r="G3918" s="51"/>
      <c r="H3918" s="176"/>
      <c r="I3918" s="51"/>
      <c r="K3918" s="51"/>
      <c r="L3918" s="43"/>
    </row>
    <row r="3919" spans="2:12" s="32" customFormat="1" x14ac:dyDescent="0.55000000000000004">
      <c r="B3919" s="27"/>
      <c r="D3919" s="33"/>
      <c r="E3919" s="68"/>
      <c r="G3919" s="51"/>
      <c r="H3919" s="176"/>
      <c r="I3919" s="51"/>
      <c r="K3919" s="51"/>
      <c r="L3919" s="43"/>
    </row>
    <row r="3920" spans="2:12" s="32" customFormat="1" x14ac:dyDescent="0.55000000000000004">
      <c r="B3920" s="27"/>
      <c r="D3920" s="33"/>
      <c r="E3920" s="68"/>
      <c r="G3920" s="51"/>
      <c r="H3920" s="176"/>
      <c r="I3920" s="51"/>
      <c r="K3920" s="51"/>
      <c r="L3920" s="43"/>
    </row>
    <row r="3921" spans="2:12" s="32" customFormat="1" x14ac:dyDescent="0.55000000000000004">
      <c r="B3921" s="27"/>
      <c r="D3921" s="33"/>
      <c r="E3921" s="68"/>
      <c r="G3921" s="51"/>
      <c r="H3921" s="176"/>
      <c r="I3921" s="51"/>
      <c r="K3921" s="51"/>
      <c r="L3921" s="43"/>
    </row>
    <row r="3922" spans="2:12" s="32" customFormat="1" x14ac:dyDescent="0.55000000000000004">
      <c r="B3922" s="27"/>
      <c r="D3922" s="33"/>
      <c r="E3922" s="68"/>
      <c r="G3922" s="51"/>
      <c r="H3922" s="176"/>
      <c r="I3922" s="51"/>
      <c r="K3922" s="51"/>
      <c r="L3922" s="43"/>
    </row>
    <row r="3923" spans="2:12" s="32" customFormat="1" x14ac:dyDescent="0.55000000000000004">
      <c r="B3923" s="27"/>
      <c r="D3923" s="33"/>
      <c r="E3923" s="68"/>
      <c r="G3923" s="51"/>
      <c r="H3923" s="176"/>
      <c r="I3923" s="51"/>
      <c r="K3923" s="51"/>
      <c r="L3923" s="43"/>
    </row>
    <row r="3924" spans="2:12" s="32" customFormat="1" x14ac:dyDescent="0.55000000000000004">
      <c r="B3924" s="27"/>
      <c r="D3924" s="33"/>
      <c r="E3924" s="68"/>
      <c r="G3924" s="51"/>
      <c r="H3924" s="176"/>
      <c r="I3924" s="51"/>
      <c r="K3924" s="51"/>
      <c r="L3924" s="43"/>
    </row>
    <row r="3925" spans="2:12" s="32" customFormat="1" x14ac:dyDescent="0.55000000000000004">
      <c r="B3925" s="27"/>
      <c r="D3925" s="33"/>
      <c r="E3925" s="68"/>
      <c r="G3925" s="51"/>
      <c r="H3925" s="176"/>
      <c r="I3925" s="51"/>
      <c r="K3925" s="51"/>
      <c r="L3925" s="43"/>
    </row>
    <row r="3926" spans="2:12" s="32" customFormat="1" x14ac:dyDescent="0.55000000000000004">
      <c r="B3926" s="27"/>
      <c r="D3926" s="33"/>
      <c r="E3926" s="68"/>
      <c r="G3926" s="51"/>
      <c r="H3926" s="176"/>
      <c r="I3926" s="51"/>
      <c r="K3926" s="51"/>
      <c r="L3926" s="43"/>
    </row>
    <row r="3927" spans="2:12" s="32" customFormat="1" x14ac:dyDescent="0.55000000000000004">
      <c r="B3927" s="27"/>
      <c r="D3927" s="33"/>
      <c r="E3927" s="68"/>
      <c r="G3927" s="51"/>
      <c r="H3927" s="176"/>
      <c r="I3927" s="51"/>
      <c r="K3927" s="51"/>
      <c r="L3927" s="43"/>
    </row>
    <row r="3928" spans="2:12" s="32" customFormat="1" x14ac:dyDescent="0.55000000000000004">
      <c r="B3928" s="27"/>
      <c r="D3928" s="33"/>
      <c r="E3928" s="68"/>
      <c r="G3928" s="51"/>
      <c r="H3928" s="176"/>
      <c r="I3928" s="51"/>
      <c r="K3928" s="51"/>
      <c r="L3928" s="43"/>
    </row>
    <row r="3929" spans="2:12" s="32" customFormat="1" x14ac:dyDescent="0.55000000000000004">
      <c r="B3929" s="27"/>
      <c r="D3929" s="33"/>
      <c r="E3929" s="68"/>
      <c r="G3929" s="51"/>
      <c r="H3929" s="176"/>
      <c r="I3929" s="51"/>
      <c r="K3929" s="51"/>
      <c r="L3929" s="43"/>
    </row>
    <row r="3930" spans="2:12" s="32" customFormat="1" x14ac:dyDescent="0.55000000000000004">
      <c r="B3930" s="27"/>
      <c r="D3930" s="33"/>
      <c r="E3930" s="68"/>
      <c r="G3930" s="51"/>
      <c r="H3930" s="176"/>
      <c r="I3930" s="51"/>
      <c r="K3930" s="51"/>
      <c r="L3930" s="43"/>
    </row>
    <row r="3931" spans="2:12" s="32" customFormat="1" x14ac:dyDescent="0.55000000000000004">
      <c r="B3931" s="27"/>
      <c r="D3931" s="33"/>
      <c r="E3931" s="68"/>
      <c r="G3931" s="51"/>
      <c r="H3931" s="176"/>
      <c r="I3931" s="51"/>
      <c r="K3931" s="51"/>
      <c r="L3931" s="43"/>
    </row>
    <row r="3932" spans="2:12" s="32" customFormat="1" x14ac:dyDescent="0.55000000000000004">
      <c r="B3932" s="27"/>
      <c r="D3932" s="33"/>
      <c r="E3932" s="68"/>
      <c r="G3932" s="51"/>
      <c r="H3932" s="176"/>
      <c r="I3932" s="51"/>
      <c r="K3932" s="51"/>
      <c r="L3932" s="43"/>
    </row>
    <row r="3933" spans="2:12" s="32" customFormat="1" x14ac:dyDescent="0.55000000000000004">
      <c r="B3933" s="27"/>
      <c r="D3933" s="33"/>
      <c r="E3933" s="68"/>
      <c r="G3933" s="51"/>
      <c r="H3933" s="176"/>
      <c r="I3933" s="51"/>
      <c r="K3933" s="51"/>
      <c r="L3933" s="43"/>
    </row>
    <row r="3934" spans="2:12" s="32" customFormat="1" x14ac:dyDescent="0.55000000000000004">
      <c r="B3934" s="27"/>
      <c r="D3934" s="33"/>
      <c r="E3934" s="68"/>
      <c r="G3934" s="51"/>
      <c r="H3934" s="176"/>
      <c r="I3934" s="51"/>
      <c r="K3934" s="51"/>
      <c r="L3934" s="43"/>
    </row>
    <row r="3935" spans="2:12" s="32" customFormat="1" x14ac:dyDescent="0.55000000000000004">
      <c r="B3935" s="27"/>
      <c r="D3935" s="33"/>
      <c r="E3935" s="68"/>
      <c r="G3935" s="51"/>
      <c r="H3935" s="176"/>
      <c r="I3935" s="51"/>
      <c r="K3935" s="51"/>
      <c r="L3935" s="43"/>
    </row>
    <row r="3936" spans="2:12" s="32" customFormat="1" x14ac:dyDescent="0.55000000000000004">
      <c r="B3936" s="27"/>
      <c r="D3936" s="33"/>
      <c r="E3936" s="68"/>
      <c r="G3936" s="51"/>
      <c r="H3936" s="176"/>
      <c r="I3936" s="51"/>
      <c r="K3936" s="51"/>
      <c r="L3936" s="43"/>
    </row>
    <row r="3937" spans="2:12" s="32" customFormat="1" x14ac:dyDescent="0.55000000000000004">
      <c r="B3937" s="27"/>
      <c r="D3937" s="33"/>
      <c r="E3937" s="68"/>
      <c r="G3937" s="51"/>
      <c r="H3937" s="176"/>
      <c r="I3937" s="51"/>
      <c r="K3937" s="51"/>
      <c r="L3937" s="43"/>
    </row>
    <row r="3938" spans="2:12" s="32" customFormat="1" x14ac:dyDescent="0.55000000000000004">
      <c r="B3938" s="27"/>
      <c r="D3938" s="33"/>
      <c r="E3938" s="68"/>
      <c r="G3938" s="51"/>
      <c r="H3938" s="176"/>
      <c r="I3938" s="51"/>
      <c r="K3938" s="51"/>
      <c r="L3938" s="43"/>
    </row>
    <row r="3939" spans="2:12" s="32" customFormat="1" x14ac:dyDescent="0.55000000000000004">
      <c r="B3939" s="27"/>
      <c r="D3939" s="33"/>
      <c r="E3939" s="68"/>
      <c r="G3939" s="51"/>
      <c r="H3939" s="176"/>
      <c r="I3939" s="51"/>
      <c r="K3939" s="51"/>
      <c r="L3939" s="43"/>
    </row>
    <row r="3940" spans="2:12" s="32" customFormat="1" x14ac:dyDescent="0.55000000000000004">
      <c r="B3940" s="27"/>
      <c r="D3940" s="33"/>
      <c r="E3940" s="68"/>
      <c r="G3940" s="51"/>
      <c r="H3940" s="176"/>
      <c r="I3940" s="51"/>
      <c r="K3940" s="51"/>
      <c r="L3940" s="43"/>
    </row>
    <row r="3941" spans="2:12" s="32" customFormat="1" x14ac:dyDescent="0.55000000000000004">
      <c r="B3941" s="27"/>
      <c r="D3941" s="33"/>
      <c r="E3941" s="68"/>
      <c r="G3941" s="51"/>
      <c r="H3941" s="176"/>
      <c r="I3941" s="51"/>
      <c r="K3941" s="51"/>
      <c r="L3941" s="43"/>
    </row>
    <row r="3942" spans="2:12" s="32" customFormat="1" x14ac:dyDescent="0.55000000000000004">
      <c r="B3942" s="27"/>
      <c r="D3942" s="33"/>
      <c r="E3942" s="68"/>
      <c r="G3942" s="51"/>
      <c r="H3942" s="176"/>
      <c r="I3942" s="51"/>
      <c r="K3942" s="51"/>
      <c r="L3942" s="43"/>
    </row>
    <row r="3943" spans="2:12" s="32" customFormat="1" x14ac:dyDescent="0.55000000000000004">
      <c r="B3943" s="27"/>
      <c r="D3943" s="33"/>
      <c r="E3943" s="68"/>
      <c r="G3943" s="51"/>
      <c r="H3943" s="176"/>
      <c r="I3943" s="51"/>
      <c r="K3943" s="51"/>
      <c r="L3943" s="43"/>
    </row>
    <row r="3944" spans="2:12" s="32" customFormat="1" x14ac:dyDescent="0.55000000000000004">
      <c r="B3944" s="27"/>
      <c r="D3944" s="33"/>
      <c r="E3944" s="68"/>
      <c r="G3944" s="51"/>
      <c r="H3944" s="176"/>
      <c r="I3944" s="51"/>
      <c r="K3944" s="51"/>
      <c r="L3944" s="43"/>
    </row>
    <row r="3945" spans="2:12" s="32" customFormat="1" x14ac:dyDescent="0.55000000000000004">
      <c r="B3945" s="27"/>
      <c r="D3945" s="33"/>
      <c r="E3945" s="68"/>
      <c r="G3945" s="51"/>
      <c r="H3945" s="176"/>
      <c r="I3945" s="51"/>
      <c r="K3945" s="51"/>
      <c r="L3945" s="43"/>
    </row>
    <row r="3946" spans="2:12" s="32" customFormat="1" x14ac:dyDescent="0.55000000000000004">
      <c r="B3946" s="27"/>
      <c r="D3946" s="33"/>
      <c r="E3946" s="68"/>
      <c r="G3946" s="51"/>
      <c r="H3946" s="176"/>
      <c r="I3946" s="51"/>
      <c r="K3946" s="51"/>
      <c r="L3946" s="43"/>
    </row>
    <row r="3947" spans="2:12" s="32" customFormat="1" x14ac:dyDescent="0.55000000000000004">
      <c r="B3947" s="27"/>
      <c r="D3947" s="33"/>
      <c r="E3947" s="68"/>
      <c r="G3947" s="51"/>
      <c r="H3947" s="176"/>
      <c r="I3947" s="51"/>
      <c r="K3947" s="51"/>
      <c r="L3947" s="43"/>
    </row>
    <row r="3948" spans="2:12" s="32" customFormat="1" x14ac:dyDescent="0.55000000000000004">
      <c r="B3948" s="27"/>
      <c r="D3948" s="33"/>
      <c r="E3948" s="68"/>
      <c r="G3948" s="51"/>
      <c r="H3948" s="176"/>
      <c r="I3948" s="51"/>
      <c r="K3948" s="51"/>
      <c r="L3948" s="43"/>
    </row>
    <row r="3949" spans="2:12" s="32" customFormat="1" x14ac:dyDescent="0.55000000000000004">
      <c r="B3949" s="27"/>
      <c r="D3949" s="33"/>
      <c r="E3949" s="68"/>
      <c r="G3949" s="51"/>
      <c r="H3949" s="176"/>
      <c r="I3949" s="51"/>
      <c r="K3949" s="51"/>
      <c r="L3949" s="43"/>
    </row>
    <row r="3950" spans="2:12" s="32" customFormat="1" x14ac:dyDescent="0.55000000000000004">
      <c r="B3950" s="27"/>
      <c r="D3950" s="33"/>
      <c r="E3950" s="68"/>
      <c r="G3950" s="51"/>
      <c r="H3950" s="176"/>
      <c r="I3950" s="51"/>
      <c r="K3950" s="51"/>
      <c r="L3950" s="43"/>
    </row>
    <row r="3951" spans="2:12" s="32" customFormat="1" x14ac:dyDescent="0.55000000000000004">
      <c r="B3951" s="27"/>
      <c r="D3951" s="33"/>
      <c r="E3951" s="68"/>
      <c r="G3951" s="51"/>
      <c r="H3951" s="176"/>
      <c r="I3951" s="51"/>
      <c r="K3951" s="51"/>
      <c r="L3951" s="43"/>
    </row>
    <row r="3952" spans="2:12" s="32" customFormat="1" x14ac:dyDescent="0.55000000000000004">
      <c r="B3952" s="27"/>
      <c r="D3952" s="33"/>
      <c r="E3952" s="68"/>
      <c r="G3952" s="51"/>
      <c r="H3952" s="176"/>
      <c r="I3952" s="51"/>
      <c r="K3952" s="51"/>
      <c r="L3952" s="43"/>
    </row>
    <row r="3953" spans="2:12" s="32" customFormat="1" x14ac:dyDescent="0.55000000000000004">
      <c r="B3953" s="27"/>
      <c r="D3953" s="33"/>
      <c r="E3953" s="68"/>
      <c r="G3953" s="51"/>
      <c r="H3953" s="176"/>
      <c r="I3953" s="51"/>
      <c r="K3953" s="51"/>
      <c r="L3953" s="43"/>
    </row>
    <row r="3954" spans="2:12" s="32" customFormat="1" x14ac:dyDescent="0.55000000000000004">
      <c r="B3954" s="27"/>
      <c r="D3954" s="33"/>
      <c r="E3954" s="68"/>
      <c r="G3954" s="51"/>
      <c r="H3954" s="176"/>
      <c r="I3954" s="51"/>
      <c r="K3954" s="51"/>
      <c r="L3954" s="43"/>
    </row>
    <row r="3955" spans="2:12" s="32" customFormat="1" x14ac:dyDescent="0.55000000000000004">
      <c r="B3955" s="27"/>
      <c r="D3955" s="33"/>
      <c r="E3955" s="68"/>
      <c r="G3955" s="51"/>
      <c r="H3955" s="176"/>
      <c r="I3955" s="51"/>
      <c r="K3955" s="51"/>
      <c r="L3955" s="43"/>
    </row>
    <row r="3956" spans="2:12" s="32" customFormat="1" x14ac:dyDescent="0.55000000000000004">
      <c r="B3956" s="27"/>
      <c r="D3956" s="33"/>
      <c r="E3956" s="68"/>
      <c r="G3956" s="51"/>
      <c r="H3956" s="176"/>
      <c r="I3956" s="51"/>
      <c r="K3956" s="51"/>
      <c r="L3956" s="43"/>
    </row>
    <row r="3957" spans="2:12" s="32" customFormat="1" x14ac:dyDescent="0.55000000000000004">
      <c r="B3957" s="27"/>
      <c r="D3957" s="33"/>
      <c r="E3957" s="68"/>
      <c r="G3957" s="51"/>
      <c r="H3957" s="176"/>
      <c r="I3957" s="51"/>
      <c r="K3957" s="51"/>
      <c r="L3957" s="43"/>
    </row>
    <row r="3958" spans="2:12" s="32" customFormat="1" x14ac:dyDescent="0.55000000000000004">
      <c r="B3958" s="27"/>
      <c r="D3958" s="33"/>
      <c r="E3958" s="68"/>
      <c r="G3958" s="51"/>
      <c r="H3958" s="176"/>
      <c r="I3958" s="51"/>
      <c r="K3958" s="51"/>
      <c r="L3958" s="43"/>
    </row>
    <row r="3959" spans="2:12" s="32" customFormat="1" x14ac:dyDescent="0.55000000000000004">
      <c r="B3959" s="27"/>
      <c r="D3959" s="33"/>
      <c r="E3959" s="68"/>
      <c r="G3959" s="51"/>
      <c r="H3959" s="176"/>
      <c r="I3959" s="51"/>
      <c r="K3959" s="51"/>
      <c r="L3959" s="43"/>
    </row>
    <row r="3960" spans="2:12" s="32" customFormat="1" x14ac:dyDescent="0.55000000000000004">
      <c r="B3960" s="27"/>
      <c r="D3960" s="33"/>
      <c r="E3960" s="68"/>
      <c r="G3960" s="51"/>
      <c r="H3960" s="176"/>
      <c r="I3960" s="51"/>
      <c r="K3960" s="51"/>
      <c r="L3960" s="43"/>
    </row>
    <row r="3961" spans="2:12" s="32" customFormat="1" x14ac:dyDescent="0.55000000000000004">
      <c r="B3961" s="27"/>
      <c r="D3961" s="33"/>
      <c r="E3961" s="68"/>
      <c r="G3961" s="51"/>
      <c r="H3961" s="176"/>
      <c r="I3961" s="51"/>
      <c r="K3961" s="51"/>
      <c r="L3961" s="43"/>
    </row>
    <row r="3962" spans="2:12" s="32" customFormat="1" x14ac:dyDescent="0.55000000000000004">
      <c r="B3962" s="27"/>
      <c r="D3962" s="33"/>
      <c r="E3962" s="68"/>
      <c r="G3962" s="51"/>
      <c r="H3962" s="176"/>
      <c r="I3962" s="51"/>
      <c r="K3962" s="51"/>
      <c r="L3962" s="43"/>
    </row>
    <row r="3963" spans="2:12" s="32" customFormat="1" x14ac:dyDescent="0.55000000000000004">
      <c r="B3963" s="27"/>
      <c r="D3963" s="33"/>
      <c r="E3963" s="68"/>
      <c r="G3963" s="51"/>
      <c r="H3963" s="176"/>
      <c r="I3963" s="51"/>
      <c r="K3963" s="51"/>
      <c r="L3963" s="43"/>
    </row>
    <row r="3964" spans="2:12" s="32" customFormat="1" x14ac:dyDescent="0.55000000000000004">
      <c r="B3964" s="27"/>
      <c r="D3964" s="33"/>
      <c r="E3964" s="68"/>
      <c r="G3964" s="51"/>
      <c r="H3964" s="176"/>
      <c r="I3964" s="51"/>
      <c r="K3964" s="51"/>
      <c r="L3964" s="43"/>
    </row>
    <row r="3965" spans="2:12" s="32" customFormat="1" x14ac:dyDescent="0.55000000000000004">
      <c r="B3965" s="27"/>
      <c r="D3965" s="33"/>
      <c r="E3965" s="68"/>
      <c r="G3965" s="51"/>
      <c r="H3965" s="176"/>
      <c r="I3965" s="51"/>
      <c r="K3965" s="51"/>
      <c r="L3965" s="43"/>
    </row>
    <row r="3966" spans="2:12" s="32" customFormat="1" x14ac:dyDescent="0.55000000000000004">
      <c r="B3966" s="27"/>
      <c r="D3966" s="33"/>
      <c r="E3966" s="68"/>
      <c r="G3966" s="51"/>
      <c r="H3966" s="176"/>
      <c r="I3966" s="51"/>
      <c r="K3966" s="51"/>
      <c r="L3966" s="43"/>
    </row>
    <row r="3967" spans="2:12" s="32" customFormat="1" x14ac:dyDescent="0.55000000000000004">
      <c r="B3967" s="27"/>
      <c r="D3967" s="33"/>
      <c r="E3967" s="68"/>
      <c r="G3967" s="51"/>
      <c r="H3967" s="176"/>
      <c r="I3967" s="51"/>
      <c r="K3967" s="51"/>
      <c r="L3967" s="43"/>
    </row>
    <row r="3968" spans="2:12" s="32" customFormat="1" x14ac:dyDescent="0.55000000000000004">
      <c r="B3968" s="27"/>
      <c r="D3968" s="33"/>
      <c r="E3968" s="68"/>
      <c r="G3968" s="51"/>
      <c r="H3968" s="176"/>
      <c r="I3968" s="51"/>
      <c r="K3968" s="51"/>
      <c r="L3968" s="43"/>
    </row>
    <row r="3969" spans="2:12" s="32" customFormat="1" x14ac:dyDescent="0.55000000000000004">
      <c r="B3969" s="27"/>
      <c r="D3969" s="33"/>
      <c r="E3969" s="68"/>
      <c r="G3969" s="51"/>
      <c r="H3969" s="176"/>
      <c r="I3969" s="51"/>
      <c r="K3969" s="51"/>
      <c r="L3969" s="43"/>
    </row>
    <row r="3970" spans="2:12" s="32" customFormat="1" x14ac:dyDescent="0.55000000000000004">
      <c r="B3970" s="27"/>
      <c r="D3970" s="33"/>
      <c r="E3970" s="68"/>
      <c r="G3970" s="51"/>
      <c r="H3970" s="176"/>
      <c r="I3970" s="51"/>
      <c r="K3970" s="51"/>
      <c r="L3970" s="43"/>
    </row>
    <row r="3971" spans="2:12" s="32" customFormat="1" x14ac:dyDescent="0.55000000000000004">
      <c r="B3971" s="27"/>
      <c r="D3971" s="33"/>
      <c r="E3971" s="68"/>
      <c r="G3971" s="51"/>
      <c r="H3971" s="176"/>
      <c r="I3971" s="51"/>
      <c r="K3971" s="51"/>
      <c r="L3971" s="43"/>
    </row>
    <row r="3972" spans="2:12" s="32" customFormat="1" x14ac:dyDescent="0.55000000000000004">
      <c r="B3972" s="27"/>
      <c r="D3972" s="33"/>
      <c r="E3972" s="68"/>
      <c r="G3972" s="51"/>
      <c r="H3972" s="176"/>
      <c r="I3972" s="51"/>
      <c r="K3972" s="51"/>
      <c r="L3972" s="43"/>
    </row>
    <row r="3973" spans="2:12" s="32" customFormat="1" x14ac:dyDescent="0.55000000000000004">
      <c r="B3973" s="27"/>
      <c r="D3973" s="33"/>
      <c r="E3973" s="68"/>
      <c r="G3973" s="51"/>
      <c r="H3973" s="176"/>
      <c r="I3973" s="51"/>
      <c r="K3973" s="51"/>
      <c r="L3973" s="43"/>
    </row>
    <row r="3974" spans="2:12" s="32" customFormat="1" x14ac:dyDescent="0.55000000000000004">
      <c r="B3974" s="27"/>
      <c r="D3974" s="33"/>
      <c r="E3974" s="68"/>
      <c r="G3974" s="51"/>
      <c r="H3974" s="176"/>
      <c r="I3974" s="51"/>
      <c r="K3974" s="51"/>
      <c r="L3974" s="43"/>
    </row>
    <row r="3975" spans="2:12" s="32" customFormat="1" x14ac:dyDescent="0.55000000000000004">
      <c r="B3975" s="27"/>
      <c r="D3975" s="33"/>
      <c r="E3975" s="68"/>
      <c r="G3975" s="51"/>
      <c r="H3975" s="176"/>
      <c r="I3975" s="51"/>
      <c r="K3975" s="51"/>
      <c r="L3975" s="43"/>
    </row>
    <row r="3976" spans="2:12" s="32" customFormat="1" x14ac:dyDescent="0.55000000000000004">
      <c r="B3976" s="27"/>
      <c r="D3976" s="33"/>
      <c r="E3976" s="68"/>
      <c r="G3976" s="51"/>
      <c r="H3976" s="176"/>
      <c r="I3976" s="51"/>
      <c r="K3976" s="51"/>
      <c r="L3976" s="43"/>
    </row>
    <row r="3977" spans="2:12" s="32" customFormat="1" x14ac:dyDescent="0.55000000000000004">
      <c r="B3977" s="27"/>
      <c r="D3977" s="33"/>
      <c r="E3977" s="68"/>
      <c r="G3977" s="51"/>
      <c r="H3977" s="176"/>
      <c r="I3977" s="51"/>
      <c r="K3977" s="51"/>
      <c r="L3977" s="43"/>
    </row>
    <row r="3978" spans="2:12" s="32" customFormat="1" x14ac:dyDescent="0.55000000000000004">
      <c r="B3978" s="27"/>
      <c r="D3978" s="33"/>
      <c r="E3978" s="68"/>
      <c r="G3978" s="51"/>
      <c r="H3978" s="176"/>
      <c r="I3978" s="51"/>
      <c r="K3978" s="51"/>
      <c r="L3978" s="43"/>
    </row>
    <row r="3979" spans="2:12" s="32" customFormat="1" x14ac:dyDescent="0.55000000000000004">
      <c r="B3979" s="27"/>
      <c r="D3979" s="33"/>
      <c r="E3979" s="68"/>
      <c r="G3979" s="51"/>
      <c r="H3979" s="176"/>
      <c r="I3979" s="51"/>
      <c r="K3979" s="51"/>
      <c r="L3979" s="43"/>
    </row>
    <row r="3980" spans="2:12" s="32" customFormat="1" x14ac:dyDescent="0.55000000000000004">
      <c r="B3980" s="27"/>
      <c r="D3980" s="33"/>
      <c r="E3980" s="68"/>
      <c r="G3980" s="51"/>
      <c r="H3980" s="176"/>
      <c r="I3980" s="51"/>
      <c r="K3980" s="51"/>
      <c r="L3980" s="43"/>
    </row>
    <row r="3981" spans="2:12" s="32" customFormat="1" x14ac:dyDescent="0.55000000000000004">
      <c r="B3981" s="27"/>
      <c r="D3981" s="33"/>
      <c r="E3981" s="68"/>
      <c r="G3981" s="51"/>
      <c r="H3981" s="176"/>
      <c r="I3981" s="51"/>
      <c r="K3981" s="51"/>
      <c r="L3981" s="43"/>
    </row>
    <row r="3982" spans="2:12" s="32" customFormat="1" x14ac:dyDescent="0.55000000000000004">
      <c r="B3982" s="27"/>
      <c r="D3982" s="33"/>
      <c r="E3982" s="68"/>
      <c r="G3982" s="51"/>
      <c r="H3982" s="176"/>
      <c r="I3982" s="51"/>
      <c r="K3982" s="51"/>
      <c r="L3982" s="43"/>
    </row>
    <row r="3983" spans="2:12" s="32" customFormat="1" x14ac:dyDescent="0.55000000000000004">
      <c r="B3983" s="27"/>
      <c r="D3983" s="33"/>
      <c r="E3983" s="68"/>
      <c r="G3983" s="51"/>
      <c r="H3983" s="176"/>
      <c r="I3983" s="51"/>
      <c r="K3983" s="51"/>
      <c r="L3983" s="43"/>
    </row>
    <row r="3984" spans="2:12" s="32" customFormat="1" x14ac:dyDescent="0.55000000000000004">
      <c r="B3984" s="27"/>
      <c r="D3984" s="33"/>
      <c r="E3984" s="68"/>
      <c r="G3984" s="51"/>
      <c r="H3984" s="176"/>
      <c r="I3984" s="51"/>
      <c r="K3984" s="51"/>
      <c r="L3984" s="43"/>
    </row>
    <row r="3985" spans="2:12" s="32" customFormat="1" x14ac:dyDescent="0.55000000000000004">
      <c r="B3985" s="27"/>
      <c r="D3985" s="33"/>
      <c r="E3985" s="68"/>
      <c r="G3985" s="51"/>
      <c r="H3985" s="176"/>
      <c r="I3985" s="51"/>
      <c r="K3985" s="51"/>
      <c r="L3985" s="43"/>
    </row>
    <row r="3986" spans="2:12" s="32" customFormat="1" x14ac:dyDescent="0.55000000000000004">
      <c r="B3986" s="27"/>
      <c r="D3986" s="33"/>
      <c r="E3986" s="68"/>
      <c r="G3986" s="51"/>
      <c r="H3986" s="176"/>
      <c r="I3986" s="51"/>
      <c r="K3986" s="51"/>
      <c r="L3986" s="43"/>
    </row>
    <row r="3987" spans="2:12" s="32" customFormat="1" x14ac:dyDescent="0.55000000000000004">
      <c r="B3987" s="27"/>
      <c r="D3987" s="33"/>
      <c r="E3987" s="68"/>
      <c r="G3987" s="51"/>
      <c r="H3987" s="176"/>
      <c r="I3987" s="51"/>
      <c r="K3987" s="51"/>
      <c r="L3987" s="43"/>
    </row>
    <row r="3988" spans="2:12" s="32" customFormat="1" x14ac:dyDescent="0.55000000000000004">
      <c r="B3988" s="27"/>
      <c r="D3988" s="33"/>
      <c r="E3988" s="68"/>
      <c r="G3988" s="51"/>
      <c r="H3988" s="176"/>
      <c r="I3988" s="51"/>
      <c r="K3988" s="51"/>
      <c r="L3988" s="43"/>
    </row>
    <row r="3989" spans="2:12" s="32" customFormat="1" x14ac:dyDescent="0.55000000000000004">
      <c r="B3989" s="27"/>
      <c r="D3989" s="33"/>
      <c r="E3989" s="68"/>
      <c r="G3989" s="51"/>
      <c r="H3989" s="176"/>
      <c r="I3989" s="51"/>
      <c r="K3989" s="51"/>
      <c r="L3989" s="43"/>
    </row>
    <row r="3990" spans="2:12" s="32" customFormat="1" x14ac:dyDescent="0.55000000000000004">
      <c r="B3990" s="27"/>
      <c r="D3990" s="33"/>
      <c r="E3990" s="68"/>
      <c r="G3990" s="51"/>
      <c r="H3990" s="176"/>
      <c r="I3990" s="51"/>
      <c r="K3990" s="51"/>
      <c r="L3990" s="43"/>
    </row>
    <row r="3991" spans="2:12" s="32" customFormat="1" x14ac:dyDescent="0.55000000000000004">
      <c r="B3991" s="27"/>
      <c r="D3991" s="33"/>
      <c r="E3991" s="68"/>
      <c r="G3991" s="51"/>
      <c r="H3991" s="176"/>
      <c r="I3991" s="51"/>
      <c r="K3991" s="51"/>
      <c r="L3991" s="43"/>
    </row>
    <row r="3992" spans="2:12" s="32" customFormat="1" x14ac:dyDescent="0.55000000000000004">
      <c r="B3992" s="27"/>
      <c r="D3992" s="33"/>
      <c r="E3992" s="68"/>
      <c r="G3992" s="51"/>
      <c r="H3992" s="176"/>
      <c r="I3992" s="51"/>
      <c r="K3992" s="51"/>
      <c r="L3992" s="43"/>
    </row>
    <row r="3993" spans="2:12" s="32" customFormat="1" x14ac:dyDescent="0.55000000000000004">
      <c r="B3993" s="27"/>
      <c r="D3993" s="33"/>
      <c r="E3993" s="68"/>
      <c r="G3993" s="51"/>
      <c r="H3993" s="176"/>
      <c r="I3993" s="51"/>
      <c r="K3993" s="51"/>
      <c r="L3993" s="43"/>
    </row>
    <row r="3994" spans="2:12" s="32" customFormat="1" x14ac:dyDescent="0.55000000000000004">
      <c r="B3994" s="27"/>
      <c r="D3994" s="33"/>
      <c r="E3994" s="68"/>
      <c r="G3994" s="51"/>
      <c r="H3994" s="176"/>
      <c r="I3994" s="51"/>
      <c r="K3994" s="51"/>
      <c r="L3994" s="43"/>
    </row>
    <row r="3995" spans="2:12" s="32" customFormat="1" x14ac:dyDescent="0.55000000000000004">
      <c r="B3995" s="27"/>
      <c r="D3995" s="33"/>
      <c r="E3995" s="68"/>
      <c r="G3995" s="51"/>
      <c r="H3995" s="176"/>
      <c r="I3995" s="51"/>
      <c r="K3995" s="51"/>
      <c r="L3995" s="43"/>
    </row>
    <row r="3996" spans="2:12" s="32" customFormat="1" x14ac:dyDescent="0.55000000000000004">
      <c r="B3996" s="27"/>
      <c r="D3996" s="33"/>
      <c r="E3996" s="68"/>
      <c r="G3996" s="51"/>
      <c r="H3996" s="176"/>
      <c r="I3996" s="51"/>
      <c r="K3996" s="51"/>
      <c r="L3996" s="43"/>
    </row>
    <row r="3997" spans="2:12" s="32" customFormat="1" x14ac:dyDescent="0.55000000000000004">
      <c r="B3997" s="27"/>
      <c r="D3997" s="33"/>
      <c r="E3997" s="68"/>
      <c r="G3997" s="51"/>
      <c r="H3997" s="176"/>
      <c r="I3997" s="51"/>
      <c r="K3997" s="51"/>
      <c r="L3997" s="43"/>
    </row>
    <row r="3998" spans="2:12" s="32" customFormat="1" x14ac:dyDescent="0.55000000000000004">
      <c r="B3998" s="27"/>
      <c r="D3998" s="33"/>
      <c r="E3998" s="68"/>
      <c r="G3998" s="51"/>
      <c r="H3998" s="176"/>
      <c r="I3998" s="51"/>
      <c r="K3998" s="51"/>
      <c r="L3998" s="43"/>
    </row>
    <row r="3999" spans="2:12" s="32" customFormat="1" x14ac:dyDescent="0.55000000000000004">
      <c r="B3999" s="27"/>
      <c r="D3999" s="33"/>
      <c r="E3999" s="68"/>
      <c r="G3999" s="51"/>
      <c r="H3999" s="176"/>
      <c r="I3999" s="51"/>
      <c r="K3999" s="51"/>
      <c r="L3999" s="43"/>
    </row>
    <row r="4000" spans="2:12" s="32" customFormat="1" x14ac:dyDescent="0.55000000000000004">
      <c r="B4000" s="27"/>
      <c r="D4000" s="33"/>
      <c r="E4000" s="68"/>
      <c r="G4000" s="51"/>
      <c r="H4000" s="176"/>
      <c r="I4000" s="51"/>
      <c r="K4000" s="51"/>
      <c r="L4000" s="43"/>
    </row>
    <row r="4001" spans="2:12" s="32" customFormat="1" x14ac:dyDescent="0.55000000000000004">
      <c r="B4001" s="27"/>
      <c r="D4001" s="33"/>
      <c r="E4001" s="68"/>
      <c r="G4001" s="51"/>
      <c r="H4001" s="176"/>
      <c r="I4001" s="51"/>
      <c r="K4001" s="51"/>
      <c r="L4001" s="43"/>
    </row>
    <row r="4002" spans="2:12" s="32" customFormat="1" x14ac:dyDescent="0.55000000000000004">
      <c r="B4002" s="27"/>
      <c r="D4002" s="33"/>
      <c r="E4002" s="68"/>
      <c r="G4002" s="51"/>
      <c r="H4002" s="176"/>
      <c r="I4002" s="51"/>
      <c r="K4002" s="51"/>
      <c r="L4002" s="43"/>
    </row>
    <row r="4003" spans="2:12" s="32" customFormat="1" x14ac:dyDescent="0.55000000000000004">
      <c r="B4003" s="27"/>
      <c r="D4003" s="33"/>
      <c r="E4003" s="68"/>
      <c r="G4003" s="51"/>
      <c r="H4003" s="176"/>
      <c r="I4003" s="51"/>
      <c r="K4003" s="51"/>
      <c r="L4003" s="43"/>
    </row>
    <row r="4004" spans="2:12" s="32" customFormat="1" x14ac:dyDescent="0.55000000000000004">
      <c r="B4004" s="27"/>
      <c r="D4004" s="33"/>
      <c r="E4004" s="68"/>
      <c r="G4004" s="51"/>
      <c r="H4004" s="176"/>
      <c r="I4004" s="51"/>
      <c r="K4004" s="51"/>
      <c r="L4004" s="43"/>
    </row>
    <row r="4005" spans="2:12" s="32" customFormat="1" x14ac:dyDescent="0.55000000000000004">
      <c r="B4005" s="27"/>
      <c r="D4005" s="33"/>
      <c r="E4005" s="68"/>
      <c r="G4005" s="51"/>
      <c r="H4005" s="176"/>
      <c r="I4005" s="51"/>
      <c r="K4005" s="51"/>
      <c r="L4005" s="43"/>
    </row>
    <row r="4006" spans="2:12" s="32" customFormat="1" x14ac:dyDescent="0.55000000000000004">
      <c r="B4006" s="27"/>
      <c r="D4006" s="33"/>
      <c r="E4006" s="68"/>
      <c r="G4006" s="51"/>
      <c r="H4006" s="176"/>
      <c r="I4006" s="51"/>
      <c r="K4006" s="51"/>
      <c r="L4006" s="43"/>
    </row>
    <row r="4007" spans="2:12" s="32" customFormat="1" x14ac:dyDescent="0.55000000000000004">
      <c r="B4007" s="27"/>
      <c r="D4007" s="33"/>
      <c r="E4007" s="68"/>
      <c r="G4007" s="51"/>
      <c r="H4007" s="176"/>
      <c r="I4007" s="51"/>
      <c r="K4007" s="51"/>
      <c r="L4007" s="43"/>
    </row>
    <row r="4008" spans="2:12" s="32" customFormat="1" x14ac:dyDescent="0.55000000000000004">
      <c r="B4008" s="27"/>
      <c r="D4008" s="33"/>
      <c r="E4008" s="68"/>
      <c r="G4008" s="51"/>
      <c r="H4008" s="176"/>
      <c r="I4008" s="51"/>
      <c r="K4008" s="51"/>
      <c r="L4008" s="43"/>
    </row>
    <row r="4009" spans="2:12" s="32" customFormat="1" x14ac:dyDescent="0.55000000000000004">
      <c r="B4009" s="27"/>
      <c r="D4009" s="33"/>
      <c r="E4009" s="68"/>
      <c r="G4009" s="51"/>
      <c r="H4009" s="176"/>
      <c r="I4009" s="51"/>
      <c r="K4009" s="51"/>
      <c r="L4009" s="43"/>
    </row>
    <row r="4010" spans="2:12" s="32" customFormat="1" x14ac:dyDescent="0.55000000000000004">
      <c r="B4010" s="27"/>
      <c r="D4010" s="33"/>
      <c r="E4010" s="68"/>
      <c r="G4010" s="51"/>
      <c r="H4010" s="176"/>
      <c r="I4010" s="51"/>
      <c r="K4010" s="51"/>
      <c r="L4010" s="43"/>
    </row>
    <row r="4011" spans="2:12" s="32" customFormat="1" x14ac:dyDescent="0.55000000000000004">
      <c r="B4011" s="27"/>
      <c r="D4011" s="33"/>
      <c r="E4011" s="68"/>
      <c r="G4011" s="51"/>
      <c r="H4011" s="176"/>
      <c r="I4011" s="51"/>
      <c r="K4011" s="51"/>
      <c r="L4011" s="43"/>
    </row>
    <row r="4012" spans="2:12" s="32" customFormat="1" x14ac:dyDescent="0.55000000000000004">
      <c r="B4012" s="27"/>
      <c r="D4012" s="33"/>
      <c r="E4012" s="68"/>
      <c r="G4012" s="51"/>
      <c r="H4012" s="176"/>
      <c r="I4012" s="51"/>
      <c r="K4012" s="51"/>
      <c r="L4012" s="43"/>
    </row>
    <row r="4013" spans="2:12" s="32" customFormat="1" x14ac:dyDescent="0.55000000000000004">
      <c r="B4013" s="27"/>
      <c r="D4013" s="33"/>
      <c r="E4013" s="68"/>
      <c r="G4013" s="51"/>
      <c r="H4013" s="176"/>
      <c r="I4013" s="51"/>
      <c r="K4013" s="51"/>
      <c r="L4013" s="43"/>
    </row>
    <row r="4014" spans="2:12" s="32" customFormat="1" x14ac:dyDescent="0.55000000000000004">
      <c r="B4014" s="27"/>
      <c r="D4014" s="33"/>
      <c r="E4014" s="68"/>
      <c r="G4014" s="51"/>
      <c r="H4014" s="176"/>
      <c r="I4014" s="51"/>
      <c r="K4014" s="51"/>
      <c r="L4014" s="43"/>
    </row>
    <row r="4015" spans="2:12" s="32" customFormat="1" x14ac:dyDescent="0.55000000000000004">
      <c r="B4015" s="27"/>
      <c r="D4015" s="33"/>
      <c r="E4015" s="68"/>
      <c r="G4015" s="51"/>
      <c r="H4015" s="176"/>
      <c r="I4015" s="51"/>
      <c r="K4015" s="51"/>
      <c r="L4015" s="43"/>
    </row>
    <row r="4016" spans="2:12" s="32" customFormat="1" x14ac:dyDescent="0.55000000000000004">
      <c r="B4016" s="27"/>
      <c r="D4016" s="33"/>
      <c r="E4016" s="68"/>
      <c r="G4016" s="51"/>
      <c r="H4016" s="176"/>
      <c r="I4016" s="51"/>
      <c r="K4016" s="51"/>
      <c r="L4016" s="43"/>
    </row>
    <row r="4017" spans="2:12" s="32" customFormat="1" x14ac:dyDescent="0.55000000000000004">
      <c r="B4017" s="27"/>
      <c r="D4017" s="33"/>
      <c r="E4017" s="68"/>
      <c r="G4017" s="51"/>
      <c r="H4017" s="176"/>
      <c r="I4017" s="51"/>
      <c r="K4017" s="51"/>
      <c r="L4017" s="43"/>
    </row>
    <row r="4018" spans="2:12" s="32" customFormat="1" x14ac:dyDescent="0.55000000000000004">
      <c r="B4018" s="27"/>
      <c r="D4018" s="33"/>
      <c r="E4018" s="68"/>
      <c r="G4018" s="51"/>
      <c r="H4018" s="176"/>
      <c r="I4018" s="51"/>
      <c r="K4018" s="51"/>
      <c r="L4018" s="43"/>
    </row>
    <row r="4019" spans="2:12" s="32" customFormat="1" x14ac:dyDescent="0.55000000000000004">
      <c r="B4019" s="27"/>
      <c r="D4019" s="33"/>
      <c r="E4019" s="68"/>
      <c r="G4019" s="51"/>
      <c r="H4019" s="176"/>
      <c r="I4019" s="51"/>
      <c r="K4019" s="51"/>
      <c r="L4019" s="43"/>
    </row>
    <row r="4020" spans="2:12" s="32" customFormat="1" x14ac:dyDescent="0.55000000000000004">
      <c r="B4020" s="27"/>
      <c r="D4020" s="33"/>
      <c r="E4020" s="68"/>
      <c r="G4020" s="51"/>
      <c r="H4020" s="176"/>
      <c r="I4020" s="51"/>
      <c r="K4020" s="51"/>
      <c r="L4020" s="43"/>
    </row>
    <row r="4021" spans="2:12" s="32" customFormat="1" x14ac:dyDescent="0.55000000000000004">
      <c r="B4021" s="27"/>
      <c r="D4021" s="33"/>
      <c r="E4021" s="68"/>
      <c r="G4021" s="51"/>
      <c r="H4021" s="176"/>
      <c r="I4021" s="51"/>
      <c r="K4021" s="51"/>
      <c r="L4021" s="43"/>
    </row>
    <row r="4022" spans="2:12" s="32" customFormat="1" x14ac:dyDescent="0.55000000000000004">
      <c r="B4022" s="27"/>
      <c r="D4022" s="33"/>
      <c r="E4022" s="68"/>
      <c r="G4022" s="51"/>
      <c r="H4022" s="176"/>
      <c r="I4022" s="51"/>
      <c r="K4022" s="51"/>
      <c r="L4022" s="43"/>
    </row>
    <row r="4023" spans="2:12" s="32" customFormat="1" x14ac:dyDescent="0.55000000000000004">
      <c r="B4023" s="27"/>
      <c r="D4023" s="33"/>
      <c r="E4023" s="68"/>
      <c r="G4023" s="51"/>
      <c r="H4023" s="176"/>
      <c r="I4023" s="51"/>
      <c r="K4023" s="51"/>
      <c r="L4023" s="43"/>
    </row>
    <row r="4024" spans="2:12" s="32" customFormat="1" x14ac:dyDescent="0.55000000000000004">
      <c r="B4024" s="27"/>
      <c r="D4024" s="33"/>
      <c r="E4024" s="68"/>
      <c r="G4024" s="51"/>
      <c r="H4024" s="176"/>
      <c r="I4024" s="51"/>
      <c r="K4024" s="51"/>
      <c r="L4024" s="43"/>
    </row>
    <row r="4025" spans="2:12" s="32" customFormat="1" x14ac:dyDescent="0.55000000000000004">
      <c r="B4025" s="27"/>
      <c r="D4025" s="33"/>
      <c r="E4025" s="68"/>
      <c r="G4025" s="51"/>
      <c r="H4025" s="176"/>
      <c r="I4025" s="51"/>
      <c r="K4025" s="51"/>
      <c r="L4025" s="43"/>
    </row>
    <row r="4026" spans="2:12" s="32" customFormat="1" x14ac:dyDescent="0.55000000000000004">
      <c r="B4026" s="27"/>
      <c r="D4026" s="33"/>
      <c r="E4026" s="68"/>
      <c r="G4026" s="51"/>
      <c r="H4026" s="176"/>
      <c r="I4026" s="51"/>
      <c r="K4026" s="51"/>
      <c r="L4026" s="43"/>
    </row>
    <row r="4027" spans="2:12" s="32" customFormat="1" x14ac:dyDescent="0.55000000000000004">
      <c r="B4027" s="27"/>
      <c r="D4027" s="33"/>
      <c r="E4027" s="68"/>
      <c r="G4027" s="51"/>
      <c r="H4027" s="176"/>
      <c r="I4027" s="51"/>
      <c r="K4027" s="51"/>
      <c r="L4027" s="43"/>
    </row>
    <row r="4028" spans="2:12" s="32" customFormat="1" x14ac:dyDescent="0.55000000000000004">
      <c r="B4028" s="27"/>
      <c r="D4028" s="33"/>
      <c r="E4028" s="68"/>
      <c r="G4028" s="51"/>
      <c r="H4028" s="176"/>
      <c r="I4028" s="51"/>
      <c r="K4028" s="51"/>
      <c r="L4028" s="43"/>
    </row>
    <row r="4029" spans="2:12" s="32" customFormat="1" x14ac:dyDescent="0.55000000000000004">
      <c r="B4029" s="27"/>
      <c r="D4029" s="33"/>
      <c r="E4029" s="68"/>
      <c r="G4029" s="51"/>
      <c r="H4029" s="176"/>
      <c r="I4029" s="51"/>
      <c r="K4029" s="51"/>
      <c r="L4029" s="43"/>
    </row>
    <row r="4030" spans="2:12" s="32" customFormat="1" x14ac:dyDescent="0.55000000000000004">
      <c r="B4030" s="27"/>
      <c r="D4030" s="33"/>
      <c r="E4030" s="68"/>
      <c r="G4030" s="51"/>
      <c r="H4030" s="176"/>
      <c r="I4030" s="51"/>
      <c r="K4030" s="51"/>
      <c r="L4030" s="43"/>
    </row>
    <row r="4031" spans="2:12" s="32" customFormat="1" x14ac:dyDescent="0.55000000000000004">
      <c r="B4031" s="27"/>
      <c r="D4031" s="33"/>
      <c r="E4031" s="68"/>
      <c r="G4031" s="51"/>
      <c r="H4031" s="176"/>
      <c r="I4031" s="51"/>
      <c r="K4031" s="51"/>
      <c r="L4031" s="43"/>
    </row>
    <row r="4032" spans="2:12" s="32" customFormat="1" x14ac:dyDescent="0.55000000000000004">
      <c r="B4032" s="27"/>
      <c r="D4032" s="33"/>
      <c r="E4032" s="68"/>
      <c r="G4032" s="51"/>
      <c r="H4032" s="176"/>
      <c r="I4032" s="51"/>
      <c r="K4032" s="51"/>
      <c r="L4032" s="43"/>
    </row>
    <row r="4033" spans="2:12" s="32" customFormat="1" x14ac:dyDescent="0.55000000000000004">
      <c r="B4033" s="27"/>
      <c r="D4033" s="33"/>
      <c r="E4033" s="68"/>
      <c r="G4033" s="51"/>
      <c r="H4033" s="176"/>
      <c r="I4033" s="51"/>
      <c r="K4033" s="51"/>
      <c r="L4033" s="43"/>
    </row>
    <row r="4034" spans="2:12" s="32" customFormat="1" x14ac:dyDescent="0.55000000000000004">
      <c r="B4034" s="27"/>
      <c r="D4034" s="33"/>
      <c r="E4034" s="68"/>
      <c r="G4034" s="51"/>
      <c r="H4034" s="176"/>
      <c r="I4034" s="51"/>
      <c r="K4034" s="51"/>
      <c r="L4034" s="43"/>
    </row>
    <row r="4035" spans="2:12" s="32" customFormat="1" x14ac:dyDescent="0.55000000000000004">
      <c r="B4035" s="27"/>
      <c r="D4035" s="33"/>
      <c r="E4035" s="68"/>
      <c r="G4035" s="51"/>
      <c r="H4035" s="176"/>
      <c r="I4035" s="51"/>
      <c r="K4035" s="51"/>
      <c r="L4035" s="43"/>
    </row>
    <row r="4036" spans="2:12" s="32" customFormat="1" x14ac:dyDescent="0.55000000000000004">
      <c r="B4036" s="27"/>
      <c r="D4036" s="33"/>
      <c r="E4036" s="68"/>
      <c r="G4036" s="51"/>
      <c r="H4036" s="176"/>
      <c r="I4036" s="51"/>
      <c r="K4036" s="51"/>
      <c r="L4036" s="43"/>
    </row>
    <row r="4037" spans="2:12" s="32" customFormat="1" x14ac:dyDescent="0.55000000000000004">
      <c r="B4037" s="27"/>
      <c r="D4037" s="33"/>
      <c r="E4037" s="68"/>
      <c r="G4037" s="51"/>
      <c r="H4037" s="176"/>
      <c r="I4037" s="51"/>
      <c r="K4037" s="51"/>
      <c r="L4037" s="43"/>
    </row>
    <row r="4038" spans="2:12" s="32" customFormat="1" x14ac:dyDescent="0.55000000000000004">
      <c r="B4038" s="27"/>
      <c r="D4038" s="33"/>
      <c r="E4038" s="68"/>
      <c r="G4038" s="51"/>
      <c r="H4038" s="176"/>
      <c r="I4038" s="51"/>
      <c r="K4038" s="51"/>
      <c r="L4038" s="43"/>
    </row>
    <row r="4039" spans="2:12" s="32" customFormat="1" x14ac:dyDescent="0.55000000000000004">
      <c r="B4039" s="27"/>
      <c r="D4039" s="33"/>
      <c r="E4039" s="68"/>
      <c r="G4039" s="51"/>
      <c r="H4039" s="176"/>
      <c r="I4039" s="51"/>
      <c r="K4039" s="51"/>
      <c r="L4039" s="43"/>
    </row>
    <row r="4040" spans="2:12" s="32" customFormat="1" x14ac:dyDescent="0.55000000000000004">
      <c r="B4040" s="27"/>
      <c r="D4040" s="33"/>
      <c r="E4040" s="68"/>
      <c r="G4040" s="51"/>
      <c r="H4040" s="176"/>
      <c r="I4040" s="51"/>
      <c r="K4040" s="51"/>
      <c r="L4040" s="43"/>
    </row>
    <row r="4041" spans="2:12" s="32" customFormat="1" x14ac:dyDescent="0.55000000000000004">
      <c r="B4041" s="27"/>
      <c r="D4041" s="33"/>
      <c r="E4041" s="68"/>
      <c r="G4041" s="51"/>
      <c r="H4041" s="176"/>
      <c r="I4041" s="51"/>
      <c r="K4041" s="51"/>
      <c r="L4041" s="43"/>
    </row>
    <row r="4042" spans="2:12" s="32" customFormat="1" x14ac:dyDescent="0.55000000000000004">
      <c r="B4042" s="27"/>
      <c r="D4042" s="33"/>
      <c r="E4042" s="68"/>
      <c r="G4042" s="51"/>
      <c r="H4042" s="176"/>
      <c r="I4042" s="51"/>
      <c r="K4042" s="51"/>
      <c r="L4042" s="43"/>
    </row>
    <row r="4043" spans="2:12" s="32" customFormat="1" x14ac:dyDescent="0.55000000000000004">
      <c r="B4043" s="27"/>
      <c r="D4043" s="33"/>
      <c r="E4043" s="68"/>
      <c r="G4043" s="51"/>
      <c r="H4043" s="176"/>
      <c r="I4043" s="51"/>
      <c r="K4043" s="51"/>
      <c r="L4043" s="43"/>
    </row>
    <row r="4044" spans="2:12" s="32" customFormat="1" x14ac:dyDescent="0.55000000000000004">
      <c r="B4044" s="27"/>
      <c r="D4044" s="33"/>
      <c r="E4044" s="68"/>
      <c r="G4044" s="51"/>
      <c r="H4044" s="176"/>
      <c r="I4044" s="51"/>
      <c r="K4044" s="51"/>
      <c r="L4044" s="43"/>
    </row>
    <row r="4045" spans="2:12" s="32" customFormat="1" x14ac:dyDescent="0.55000000000000004">
      <c r="B4045" s="27"/>
      <c r="D4045" s="33"/>
      <c r="E4045" s="68"/>
      <c r="G4045" s="51"/>
      <c r="H4045" s="176"/>
      <c r="I4045" s="51"/>
      <c r="K4045" s="51"/>
      <c r="L4045" s="43"/>
    </row>
    <row r="4046" spans="2:12" s="32" customFormat="1" x14ac:dyDescent="0.55000000000000004">
      <c r="B4046" s="27"/>
      <c r="D4046" s="33"/>
      <c r="E4046" s="68"/>
      <c r="G4046" s="51"/>
      <c r="H4046" s="176"/>
      <c r="I4046" s="51"/>
      <c r="K4046" s="51"/>
      <c r="L4046" s="43"/>
    </row>
    <row r="4047" spans="2:12" s="32" customFormat="1" x14ac:dyDescent="0.55000000000000004">
      <c r="B4047" s="27"/>
      <c r="D4047" s="33"/>
      <c r="E4047" s="68"/>
      <c r="G4047" s="51"/>
      <c r="H4047" s="176"/>
      <c r="I4047" s="51"/>
      <c r="K4047" s="51"/>
      <c r="L4047" s="43"/>
    </row>
    <row r="4048" spans="2:12" s="32" customFormat="1" x14ac:dyDescent="0.55000000000000004">
      <c r="B4048" s="27"/>
      <c r="D4048" s="33"/>
      <c r="E4048" s="68"/>
      <c r="G4048" s="51"/>
      <c r="H4048" s="176"/>
      <c r="I4048" s="51"/>
      <c r="K4048" s="51"/>
      <c r="L4048" s="43"/>
    </row>
    <row r="4049" spans="2:12" s="32" customFormat="1" x14ac:dyDescent="0.55000000000000004">
      <c r="B4049" s="27"/>
      <c r="D4049" s="33"/>
      <c r="E4049" s="68"/>
      <c r="G4049" s="51"/>
      <c r="H4049" s="176"/>
      <c r="I4049" s="51"/>
      <c r="K4049" s="51"/>
      <c r="L4049" s="43"/>
    </row>
    <row r="4050" spans="2:12" s="32" customFormat="1" x14ac:dyDescent="0.55000000000000004">
      <c r="B4050" s="27"/>
      <c r="D4050" s="33"/>
      <c r="E4050" s="68"/>
      <c r="G4050" s="51"/>
      <c r="H4050" s="176"/>
      <c r="I4050" s="51"/>
      <c r="K4050" s="51"/>
      <c r="L4050" s="43"/>
    </row>
    <row r="4051" spans="2:12" s="32" customFormat="1" x14ac:dyDescent="0.55000000000000004">
      <c r="B4051" s="27"/>
      <c r="D4051" s="33"/>
      <c r="E4051" s="68"/>
      <c r="G4051" s="51"/>
      <c r="H4051" s="176"/>
      <c r="I4051" s="51"/>
      <c r="K4051" s="51"/>
      <c r="L4051" s="43"/>
    </row>
    <row r="4052" spans="2:12" s="32" customFormat="1" x14ac:dyDescent="0.55000000000000004">
      <c r="B4052" s="27"/>
      <c r="D4052" s="33"/>
      <c r="E4052" s="68"/>
      <c r="G4052" s="51"/>
      <c r="H4052" s="176"/>
      <c r="I4052" s="51"/>
      <c r="K4052" s="51"/>
      <c r="L4052" s="43"/>
    </row>
    <row r="4053" spans="2:12" s="32" customFormat="1" x14ac:dyDescent="0.55000000000000004">
      <c r="B4053" s="27"/>
      <c r="D4053" s="33"/>
      <c r="E4053" s="68"/>
      <c r="G4053" s="51"/>
      <c r="H4053" s="176"/>
      <c r="I4053" s="51"/>
      <c r="K4053" s="51"/>
      <c r="L4053" s="43"/>
    </row>
    <row r="4054" spans="2:12" s="32" customFormat="1" x14ac:dyDescent="0.55000000000000004">
      <c r="B4054" s="27"/>
      <c r="D4054" s="33"/>
      <c r="E4054" s="68"/>
      <c r="G4054" s="51"/>
      <c r="H4054" s="176"/>
      <c r="I4054" s="51"/>
      <c r="K4054" s="51"/>
      <c r="L4054" s="43"/>
    </row>
    <row r="4055" spans="2:12" s="32" customFormat="1" x14ac:dyDescent="0.55000000000000004">
      <c r="B4055" s="27"/>
      <c r="D4055" s="33"/>
      <c r="E4055" s="68"/>
      <c r="G4055" s="51"/>
      <c r="H4055" s="176"/>
      <c r="I4055" s="51"/>
      <c r="K4055" s="51"/>
      <c r="L4055" s="43"/>
    </row>
    <row r="4056" spans="2:12" s="32" customFormat="1" x14ac:dyDescent="0.55000000000000004">
      <c r="B4056" s="27"/>
      <c r="D4056" s="33"/>
      <c r="E4056" s="68"/>
      <c r="G4056" s="51"/>
      <c r="H4056" s="176"/>
      <c r="I4056" s="51"/>
      <c r="K4056" s="51"/>
      <c r="L4056" s="43"/>
    </row>
    <row r="4057" spans="2:12" s="32" customFormat="1" x14ac:dyDescent="0.55000000000000004">
      <c r="B4057" s="27"/>
      <c r="D4057" s="33"/>
      <c r="E4057" s="68"/>
      <c r="G4057" s="51"/>
      <c r="H4057" s="176"/>
      <c r="I4057" s="51"/>
      <c r="K4057" s="51"/>
      <c r="L4057" s="43"/>
    </row>
  </sheetData>
  <mergeCells count="291">
    <mergeCell ref="E533:F533"/>
    <mergeCell ref="E535:F535"/>
    <mergeCell ref="E537:F537"/>
    <mergeCell ref="E528:F528"/>
    <mergeCell ref="E539:L539"/>
    <mergeCell ref="C223:C224"/>
    <mergeCell ref="E521:F521"/>
    <mergeCell ref="E522:F522"/>
    <mergeCell ref="E524:F524"/>
    <mergeCell ref="E526:F526"/>
    <mergeCell ref="E527:L527"/>
    <mergeCell ref="E529:F529"/>
    <mergeCell ref="E531:F531"/>
    <mergeCell ref="E265:F265"/>
    <mergeCell ref="E479:F479"/>
    <mergeCell ref="E487:F487"/>
    <mergeCell ref="A261:L261"/>
    <mergeCell ref="I259:I260"/>
    <mergeCell ref="D259:D260"/>
    <mergeCell ref="L259:L260"/>
    <mergeCell ref="A249:C249"/>
    <mergeCell ref="B463:C463"/>
    <mergeCell ref="F250:F251"/>
    <mergeCell ref="D223:D224"/>
    <mergeCell ref="E80:F80"/>
    <mergeCell ref="E498:F498"/>
    <mergeCell ref="E500:F500"/>
    <mergeCell ref="A200:L200"/>
    <mergeCell ref="A201:A204"/>
    <mergeCell ref="E201:F201"/>
    <mergeCell ref="E204:F204"/>
    <mergeCell ref="A206:C206"/>
    <mergeCell ref="A207:L207"/>
    <mergeCell ref="A208:A211"/>
    <mergeCell ref="E208:F208"/>
    <mergeCell ref="E211:F211"/>
    <mergeCell ref="A215:C215"/>
    <mergeCell ref="A482:L482"/>
    <mergeCell ref="A466:L466"/>
    <mergeCell ref="B456:C456"/>
    <mergeCell ref="A329:C329"/>
    <mergeCell ref="E469:F469"/>
    <mergeCell ref="E472:F472"/>
    <mergeCell ref="E475:F475"/>
    <mergeCell ref="A457:L457"/>
    <mergeCell ref="D149:D152"/>
    <mergeCell ref="D153:D156"/>
    <mergeCell ref="D160:D161"/>
    <mergeCell ref="E217:F217"/>
    <mergeCell ref="C198:C199"/>
    <mergeCell ref="I171:I172"/>
    <mergeCell ref="G179:G180"/>
    <mergeCell ref="A141:L141"/>
    <mergeCell ref="A165:L165"/>
    <mergeCell ref="F179:F180"/>
    <mergeCell ref="G259:G260"/>
    <mergeCell ref="D250:D251"/>
    <mergeCell ref="E250:E251"/>
    <mergeCell ref="G250:G251"/>
    <mergeCell ref="J259:J260"/>
    <mergeCell ref="E171:E172"/>
    <mergeCell ref="F171:F172"/>
    <mergeCell ref="G171:G172"/>
    <mergeCell ref="E233:F233"/>
    <mergeCell ref="E193:F193"/>
    <mergeCell ref="E195:F195"/>
    <mergeCell ref="A231:C231"/>
    <mergeCell ref="E213:F213"/>
    <mergeCell ref="E223:E224"/>
    <mergeCell ref="C145:C146"/>
    <mergeCell ref="C142:C144"/>
    <mergeCell ref="C250:C251"/>
    <mergeCell ref="D117:D119"/>
    <mergeCell ref="C120:C122"/>
    <mergeCell ref="C153:C156"/>
    <mergeCell ref="C157:C159"/>
    <mergeCell ref="D157:D159"/>
    <mergeCell ref="E157:F157"/>
    <mergeCell ref="C160:C161"/>
    <mergeCell ref="E160:F160"/>
    <mergeCell ref="E162:F162"/>
    <mergeCell ref="E123:F123"/>
    <mergeCell ref="A131:L131"/>
    <mergeCell ref="E153:F153"/>
    <mergeCell ref="D120:D122"/>
    <mergeCell ref="C126:C129"/>
    <mergeCell ref="D126:D129"/>
    <mergeCell ref="C136:C139"/>
    <mergeCell ref="C132:C135"/>
    <mergeCell ref="E6:F6"/>
    <mergeCell ref="A217:A220"/>
    <mergeCell ref="A140:C140"/>
    <mergeCell ref="A132:A139"/>
    <mergeCell ref="A181:L181"/>
    <mergeCell ref="E182:F182"/>
    <mergeCell ref="A182:A184"/>
    <mergeCell ref="A178:C178"/>
    <mergeCell ref="A174:A176"/>
    <mergeCell ref="A147:C147"/>
    <mergeCell ref="A142:A146"/>
    <mergeCell ref="A148:L148"/>
    <mergeCell ref="A149:A152"/>
    <mergeCell ref="E149:F149"/>
    <mergeCell ref="E174:F174"/>
    <mergeCell ref="A185:C185"/>
    <mergeCell ref="E179:E180"/>
    <mergeCell ref="A59:C59"/>
    <mergeCell ref="A73:C73"/>
    <mergeCell ref="C52:C54"/>
    <mergeCell ref="E142:F142"/>
    <mergeCell ref="K143:L143"/>
    <mergeCell ref="E166:F166"/>
    <mergeCell ref="D171:D172"/>
    <mergeCell ref="E246:F246"/>
    <mergeCell ref="E286:F286"/>
    <mergeCell ref="E278:F278"/>
    <mergeCell ref="A225:L225"/>
    <mergeCell ref="A232:L232"/>
    <mergeCell ref="A226:A230"/>
    <mergeCell ref="G223:G224"/>
    <mergeCell ref="J250:J251"/>
    <mergeCell ref="A258:C258"/>
    <mergeCell ref="E274:F274"/>
    <mergeCell ref="E464:E465"/>
    <mergeCell ref="F464:F465"/>
    <mergeCell ref="E330:E331"/>
    <mergeCell ref="F330:F331"/>
    <mergeCell ref="G330:G331"/>
    <mergeCell ref="E312:F312"/>
    <mergeCell ref="J330:J331"/>
    <mergeCell ref="E300:F300"/>
    <mergeCell ref="E295:F295"/>
    <mergeCell ref="E428:F428"/>
    <mergeCell ref="E401:F401"/>
    <mergeCell ref="E400:F400"/>
    <mergeCell ref="E334:F334"/>
    <mergeCell ref="E360:F360"/>
    <mergeCell ref="I330:I331"/>
    <mergeCell ref="A332:L332"/>
    <mergeCell ref="E364:F364"/>
    <mergeCell ref="E373:F373"/>
    <mergeCell ref="E458:F458"/>
    <mergeCell ref="E314:F314"/>
    <mergeCell ref="C464:C465"/>
    <mergeCell ref="J464:J465"/>
    <mergeCell ref="D330:D331"/>
    <mergeCell ref="C330:C331"/>
    <mergeCell ref="A513:C513"/>
    <mergeCell ref="E87:F87"/>
    <mergeCell ref="E60:F60"/>
    <mergeCell ref="E74:F74"/>
    <mergeCell ref="E92:F92"/>
    <mergeCell ref="A86:L86"/>
    <mergeCell ref="J186:J187"/>
    <mergeCell ref="C171:C172"/>
    <mergeCell ref="A222:C222"/>
    <mergeCell ref="I250:I251"/>
    <mergeCell ref="L250:L251"/>
    <mergeCell ref="E253:F253"/>
    <mergeCell ref="E235:F235"/>
    <mergeCell ref="E240:F240"/>
    <mergeCell ref="E270:F270"/>
    <mergeCell ref="L330:L331"/>
    <mergeCell ref="I464:I465"/>
    <mergeCell ref="E267:F267"/>
    <mergeCell ref="E305:F305"/>
    <mergeCell ref="E320:F320"/>
    <mergeCell ref="G464:G465"/>
    <mergeCell ref="E398:F398"/>
    <mergeCell ref="D464:D465"/>
    <mergeCell ref="K330:K331"/>
    <mergeCell ref="A1:L1"/>
    <mergeCell ref="A2:L2"/>
    <mergeCell ref="C4:C5"/>
    <mergeCell ref="D4:D5"/>
    <mergeCell ref="E4:E5"/>
    <mergeCell ref="F4:F5"/>
    <mergeCell ref="I4:I5"/>
    <mergeCell ref="L4:L5"/>
    <mergeCell ref="G4:G5"/>
    <mergeCell ref="B3:L3"/>
    <mergeCell ref="K4:K5"/>
    <mergeCell ref="J4:J5"/>
    <mergeCell ref="C10:C11"/>
    <mergeCell ref="C92:C95"/>
    <mergeCell ref="C98:C101"/>
    <mergeCell ref="D98:D101"/>
    <mergeCell ref="D102:D105"/>
    <mergeCell ref="D106:D108"/>
    <mergeCell ref="A96:C96"/>
    <mergeCell ref="C29:C31"/>
    <mergeCell ref="C12:C17"/>
    <mergeCell ref="C34:C36"/>
    <mergeCell ref="C37:C42"/>
    <mergeCell ref="C45:C48"/>
    <mergeCell ref="C186:C187"/>
    <mergeCell ref="D186:D187"/>
    <mergeCell ref="E186:E187"/>
    <mergeCell ref="F186:F187"/>
    <mergeCell ref="G186:G187"/>
    <mergeCell ref="J198:J199"/>
    <mergeCell ref="A97:L97"/>
    <mergeCell ref="E124:G125"/>
    <mergeCell ref="E111:F111"/>
    <mergeCell ref="E117:F117"/>
    <mergeCell ref="D198:D199"/>
    <mergeCell ref="E198:E199"/>
    <mergeCell ref="E98:F98"/>
    <mergeCell ref="A110:L110"/>
    <mergeCell ref="C111:C114"/>
    <mergeCell ref="E120:F120"/>
    <mergeCell ref="D123:D125"/>
    <mergeCell ref="C117:C119"/>
    <mergeCell ref="E176:F176"/>
    <mergeCell ref="E191:F191"/>
    <mergeCell ref="E126:F126"/>
    <mergeCell ref="A164:C164"/>
    <mergeCell ref="G198:G199"/>
    <mergeCell ref="I198:I199"/>
    <mergeCell ref="E483:F483"/>
    <mergeCell ref="A492:L492"/>
    <mergeCell ref="E485:F485"/>
    <mergeCell ref="J223:J224"/>
    <mergeCell ref="I223:I224"/>
    <mergeCell ref="J179:J180"/>
    <mergeCell ref="A115:C115"/>
    <mergeCell ref="E102:F102"/>
    <mergeCell ref="E106:F106"/>
    <mergeCell ref="E132:F132"/>
    <mergeCell ref="E136:F136"/>
    <mergeCell ref="A130:C130"/>
    <mergeCell ref="E189:F189"/>
    <mergeCell ref="C123:C125"/>
    <mergeCell ref="F223:F224"/>
    <mergeCell ref="E145:F145"/>
    <mergeCell ref="A197:C197"/>
    <mergeCell ref="E226:F226"/>
    <mergeCell ref="C179:C180"/>
    <mergeCell ref="D179:D180"/>
    <mergeCell ref="F198:F199"/>
    <mergeCell ref="C149:C152"/>
    <mergeCell ref="A116:L116"/>
    <mergeCell ref="E220:F220"/>
    <mergeCell ref="E504:E505"/>
    <mergeCell ref="A514:L514"/>
    <mergeCell ref="E515:F515"/>
    <mergeCell ref="B489:C489"/>
    <mergeCell ref="L504:L505"/>
    <mergeCell ref="C490:C491"/>
    <mergeCell ref="D490:D491"/>
    <mergeCell ref="E490:E491"/>
    <mergeCell ref="F490:F491"/>
    <mergeCell ref="G490:G491"/>
    <mergeCell ref="I490:I491"/>
    <mergeCell ref="L490:L491"/>
    <mergeCell ref="J504:J505"/>
    <mergeCell ref="F504:F505"/>
    <mergeCell ref="G504:G505"/>
    <mergeCell ref="I504:I505"/>
    <mergeCell ref="J490:J491"/>
    <mergeCell ref="E496:F496"/>
    <mergeCell ref="A503:C503"/>
    <mergeCell ref="E493:F493"/>
    <mergeCell ref="A506:L506"/>
    <mergeCell ref="E507:F507"/>
    <mergeCell ref="E509:F509"/>
    <mergeCell ref="E511:F511"/>
    <mergeCell ref="B481:C481"/>
    <mergeCell ref="E467:F467"/>
    <mergeCell ref="B519:L519"/>
    <mergeCell ref="E520:F520"/>
    <mergeCell ref="A188:L188"/>
    <mergeCell ref="L464:L465"/>
    <mergeCell ref="A109:C109"/>
    <mergeCell ref="E262:F262"/>
    <mergeCell ref="A252:L252"/>
    <mergeCell ref="E259:E260"/>
    <mergeCell ref="F259:F260"/>
    <mergeCell ref="C259:C260"/>
    <mergeCell ref="A253:A257"/>
    <mergeCell ref="A166:A169"/>
    <mergeCell ref="A173:L173"/>
    <mergeCell ref="J171:J172"/>
    <mergeCell ref="A216:L216"/>
    <mergeCell ref="A170:C170"/>
    <mergeCell ref="I179:I180"/>
    <mergeCell ref="I186:I187"/>
    <mergeCell ref="A189:A195"/>
    <mergeCell ref="A518:C518"/>
    <mergeCell ref="C504:C505"/>
    <mergeCell ref="D504:D505"/>
  </mergeCells>
  <pageMargins left="0.70866141732283505" right="0" top="0.74803149606299202" bottom="0.74803149606299202" header="0.31496062992126" footer="0.31496062992126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"/>
  <sheetViews>
    <sheetView topLeftCell="A43" zoomScale="110" zoomScaleNormal="110" workbookViewId="0">
      <selection activeCell="A39" sqref="A39:XFD39"/>
    </sheetView>
  </sheetViews>
  <sheetFormatPr defaultColWidth="26.75" defaultRowHeight="24" x14ac:dyDescent="0.55000000000000004"/>
  <cols>
    <col min="1" max="1" width="9.375" style="14" customWidth="1"/>
    <col min="2" max="2" width="40.375" style="549" customWidth="1"/>
    <col min="3" max="3" width="23.75" style="1" customWidth="1"/>
    <col min="4" max="4" width="20.75" style="539" customWidth="1"/>
    <col min="5" max="5" width="16.75" style="539" customWidth="1"/>
    <col min="6" max="6" width="17.25" style="539" customWidth="1"/>
    <col min="7" max="7" width="17" style="539" customWidth="1"/>
    <col min="8" max="8" width="16.75" style="1" customWidth="1"/>
    <col min="9" max="16384" width="26.75" style="1"/>
  </cols>
  <sheetData>
    <row r="1" spans="1:8" ht="32.25" customHeight="1" x14ac:dyDescent="0.55000000000000004">
      <c r="A1" s="814" t="s">
        <v>338</v>
      </c>
      <c r="B1" s="814"/>
      <c r="C1" s="814"/>
      <c r="D1" s="814"/>
      <c r="E1" s="814"/>
      <c r="F1" s="814"/>
      <c r="G1" s="814"/>
      <c r="H1" s="814"/>
    </row>
    <row r="2" spans="1:8" x14ac:dyDescent="0.55000000000000004">
      <c r="A2" s="350"/>
      <c r="B2" s="545"/>
      <c r="C2" s="350"/>
      <c r="D2" s="350"/>
      <c r="E2" s="350"/>
      <c r="F2" s="350"/>
      <c r="G2" s="350"/>
      <c r="H2" s="183"/>
    </row>
    <row r="3" spans="1:8" s="14" customFormat="1" x14ac:dyDescent="0.55000000000000004">
      <c r="A3" s="184" t="s">
        <v>74</v>
      </c>
      <c r="B3" s="535" t="s">
        <v>75</v>
      </c>
      <c r="C3" s="184" t="s">
        <v>76</v>
      </c>
      <c r="D3" s="346" t="s">
        <v>3</v>
      </c>
      <c r="E3" s="346" t="s">
        <v>77</v>
      </c>
      <c r="F3" s="346" t="s">
        <v>78</v>
      </c>
      <c r="G3" s="346" t="s">
        <v>7</v>
      </c>
      <c r="H3" s="184" t="s">
        <v>8</v>
      </c>
    </row>
    <row r="4" spans="1:8" ht="72" x14ac:dyDescent="0.55000000000000004">
      <c r="A4" s="348">
        <v>1</v>
      </c>
      <c r="B4" s="546" t="s">
        <v>314</v>
      </c>
      <c r="C4" s="813" t="s">
        <v>136</v>
      </c>
      <c r="D4" s="540">
        <v>3789000</v>
      </c>
      <c r="E4" s="540"/>
      <c r="F4" s="540"/>
      <c r="G4" s="540">
        <f>D4-E4</f>
        <v>3789000</v>
      </c>
      <c r="H4" s="199"/>
    </row>
    <row r="5" spans="1:8" ht="72" x14ac:dyDescent="0.55000000000000004">
      <c r="A5" s="348">
        <v>2</v>
      </c>
      <c r="B5" s="546" t="s">
        <v>315</v>
      </c>
      <c r="C5" s="813"/>
      <c r="D5" s="540">
        <v>4212000</v>
      </c>
      <c r="E5" s="540"/>
      <c r="F5" s="540"/>
      <c r="G5" s="540">
        <f t="shared" ref="G5:G43" si="0">D5-E5</f>
        <v>4212000</v>
      </c>
      <c r="H5" s="199"/>
    </row>
    <row r="6" spans="1:8" ht="72" x14ac:dyDescent="0.55000000000000004">
      <c r="A6" s="348">
        <v>3</v>
      </c>
      <c r="B6" s="546" t="s">
        <v>289</v>
      </c>
      <c r="C6" s="813" t="s">
        <v>13</v>
      </c>
      <c r="D6" s="540">
        <v>1030000</v>
      </c>
      <c r="E6" s="540"/>
      <c r="F6" s="540"/>
      <c r="G6" s="540">
        <f t="shared" si="0"/>
        <v>1030000</v>
      </c>
      <c r="H6" s="199"/>
    </row>
    <row r="7" spans="1:8" ht="96" x14ac:dyDescent="0.55000000000000004">
      <c r="A7" s="348">
        <v>4</v>
      </c>
      <c r="B7" s="546" t="s">
        <v>290</v>
      </c>
      <c r="C7" s="813"/>
      <c r="D7" s="540">
        <v>1996000</v>
      </c>
      <c r="E7" s="540"/>
      <c r="F7" s="540"/>
      <c r="G7" s="540">
        <f t="shared" si="0"/>
        <v>1996000</v>
      </c>
      <c r="H7" s="199"/>
    </row>
    <row r="8" spans="1:8" ht="72" x14ac:dyDescent="0.55000000000000004">
      <c r="A8" s="348">
        <v>5</v>
      </c>
      <c r="B8" s="546" t="s">
        <v>291</v>
      </c>
      <c r="C8" s="813"/>
      <c r="D8" s="540">
        <v>5490000</v>
      </c>
      <c r="E8" s="540"/>
      <c r="F8" s="540"/>
      <c r="G8" s="540">
        <f t="shared" si="0"/>
        <v>5490000</v>
      </c>
      <c r="H8" s="199"/>
    </row>
    <row r="9" spans="1:8" ht="96" x14ac:dyDescent="0.55000000000000004">
      <c r="A9" s="348">
        <v>6</v>
      </c>
      <c r="B9" s="349" t="s">
        <v>292</v>
      </c>
      <c r="C9" s="813" t="s">
        <v>287</v>
      </c>
      <c r="D9" s="541">
        <v>2430400</v>
      </c>
      <c r="E9" s="540"/>
      <c r="F9" s="540"/>
      <c r="G9" s="540">
        <f t="shared" si="0"/>
        <v>2430400</v>
      </c>
      <c r="H9" s="199"/>
    </row>
    <row r="10" spans="1:8" ht="72" x14ac:dyDescent="0.55000000000000004">
      <c r="A10" s="348">
        <v>7</v>
      </c>
      <c r="B10" s="349" t="s">
        <v>293</v>
      </c>
      <c r="C10" s="813"/>
      <c r="D10" s="541">
        <v>2454000</v>
      </c>
      <c r="E10" s="540"/>
      <c r="F10" s="540"/>
      <c r="G10" s="540">
        <f t="shared" si="0"/>
        <v>2454000</v>
      </c>
      <c r="H10" s="199"/>
    </row>
    <row r="11" spans="1:8" ht="72" x14ac:dyDescent="0.55000000000000004">
      <c r="A11" s="348">
        <v>8</v>
      </c>
      <c r="B11" s="349" t="s">
        <v>316</v>
      </c>
      <c r="C11" s="813"/>
      <c r="D11" s="541">
        <v>800000</v>
      </c>
      <c r="E11" s="540"/>
      <c r="F11" s="540"/>
      <c r="G11" s="540">
        <f t="shared" si="0"/>
        <v>800000</v>
      </c>
      <c r="H11" s="199"/>
    </row>
    <row r="12" spans="1:8" ht="72" x14ac:dyDescent="0.55000000000000004">
      <c r="A12" s="348">
        <v>9</v>
      </c>
      <c r="B12" s="349" t="s">
        <v>250</v>
      </c>
      <c r="C12" s="813"/>
      <c r="D12" s="541">
        <v>4475900</v>
      </c>
      <c r="E12" s="540"/>
      <c r="F12" s="540"/>
      <c r="G12" s="540">
        <f t="shared" si="0"/>
        <v>4475900</v>
      </c>
      <c r="H12" s="199"/>
    </row>
    <row r="13" spans="1:8" ht="72" x14ac:dyDescent="0.55000000000000004">
      <c r="A13" s="348">
        <v>10</v>
      </c>
      <c r="B13" s="349" t="s">
        <v>317</v>
      </c>
      <c r="C13" s="813" t="s">
        <v>21</v>
      </c>
      <c r="D13" s="541">
        <v>1400000</v>
      </c>
      <c r="E13" s="540"/>
      <c r="F13" s="540"/>
      <c r="G13" s="540">
        <f t="shared" si="0"/>
        <v>1400000</v>
      </c>
      <c r="H13" s="199"/>
    </row>
    <row r="14" spans="1:8" ht="72" x14ac:dyDescent="0.55000000000000004">
      <c r="A14" s="348">
        <v>11</v>
      </c>
      <c r="B14" s="349" t="s">
        <v>294</v>
      </c>
      <c r="C14" s="813"/>
      <c r="D14" s="541">
        <v>4100000</v>
      </c>
      <c r="E14" s="540"/>
      <c r="F14" s="540"/>
      <c r="G14" s="540">
        <f t="shared" si="0"/>
        <v>4100000</v>
      </c>
      <c r="H14" s="199"/>
    </row>
    <row r="15" spans="1:8" ht="72" x14ac:dyDescent="0.55000000000000004">
      <c r="A15" s="348">
        <v>12</v>
      </c>
      <c r="B15" s="349" t="s">
        <v>295</v>
      </c>
      <c r="C15" s="813" t="s">
        <v>288</v>
      </c>
      <c r="D15" s="541">
        <v>9750000</v>
      </c>
      <c r="E15" s="542"/>
      <c r="F15" s="540"/>
      <c r="G15" s="540">
        <f t="shared" si="0"/>
        <v>9750000</v>
      </c>
      <c r="H15" s="199"/>
    </row>
    <row r="16" spans="1:8" ht="72" x14ac:dyDescent="0.55000000000000004">
      <c r="A16" s="348">
        <v>13</v>
      </c>
      <c r="B16" s="349" t="s">
        <v>296</v>
      </c>
      <c r="C16" s="813"/>
      <c r="D16" s="541">
        <v>9500000</v>
      </c>
      <c r="E16" s="540"/>
      <c r="F16" s="540"/>
      <c r="G16" s="540">
        <f t="shared" si="0"/>
        <v>9500000</v>
      </c>
      <c r="H16" s="199"/>
    </row>
    <row r="17" spans="1:8" ht="72" x14ac:dyDescent="0.55000000000000004">
      <c r="A17" s="348">
        <v>14</v>
      </c>
      <c r="B17" s="349" t="s">
        <v>297</v>
      </c>
      <c r="C17" s="813" t="s">
        <v>19</v>
      </c>
      <c r="D17" s="541">
        <v>1300000</v>
      </c>
      <c r="E17" s="540"/>
      <c r="F17" s="540"/>
      <c r="G17" s="540">
        <f t="shared" si="0"/>
        <v>1300000</v>
      </c>
      <c r="H17" s="199"/>
    </row>
    <row r="18" spans="1:8" ht="72" x14ac:dyDescent="0.55000000000000004">
      <c r="A18" s="348">
        <v>15</v>
      </c>
      <c r="B18" s="349" t="s">
        <v>318</v>
      </c>
      <c r="C18" s="813"/>
      <c r="D18" s="541">
        <v>3250000</v>
      </c>
      <c r="E18" s="540"/>
      <c r="F18" s="540"/>
      <c r="G18" s="540">
        <f t="shared" si="0"/>
        <v>3250000</v>
      </c>
      <c r="H18" s="199"/>
    </row>
    <row r="19" spans="1:8" ht="72" x14ac:dyDescent="0.55000000000000004">
      <c r="A19" s="348">
        <v>16</v>
      </c>
      <c r="B19" s="349" t="s">
        <v>319</v>
      </c>
      <c r="C19" s="813"/>
      <c r="D19" s="541">
        <v>3557600</v>
      </c>
      <c r="E19" s="540"/>
      <c r="F19" s="540"/>
      <c r="G19" s="540">
        <f t="shared" si="0"/>
        <v>3557600</v>
      </c>
      <c r="H19" s="199"/>
    </row>
    <row r="20" spans="1:8" ht="72" x14ac:dyDescent="0.55000000000000004">
      <c r="A20" s="348">
        <v>17</v>
      </c>
      <c r="B20" s="349" t="s">
        <v>298</v>
      </c>
      <c r="C20" s="813"/>
      <c r="D20" s="541">
        <v>3096600</v>
      </c>
      <c r="E20" s="540"/>
      <c r="F20" s="540"/>
      <c r="G20" s="540">
        <f t="shared" si="0"/>
        <v>3096600</v>
      </c>
      <c r="H20" s="199"/>
    </row>
    <row r="21" spans="1:8" ht="72" x14ac:dyDescent="0.55000000000000004">
      <c r="A21" s="348">
        <v>18</v>
      </c>
      <c r="B21" s="349" t="s">
        <v>299</v>
      </c>
      <c r="C21" s="813"/>
      <c r="D21" s="541">
        <v>2500000</v>
      </c>
      <c r="E21" s="540"/>
      <c r="F21" s="540"/>
      <c r="G21" s="540">
        <f t="shared" si="0"/>
        <v>2500000</v>
      </c>
      <c r="H21" s="199"/>
    </row>
    <row r="22" spans="1:8" ht="72" x14ac:dyDescent="0.55000000000000004">
      <c r="A22" s="348">
        <v>19</v>
      </c>
      <c r="B22" s="349" t="s">
        <v>300</v>
      </c>
      <c r="C22" s="813" t="s">
        <v>16</v>
      </c>
      <c r="D22" s="541">
        <v>4905400</v>
      </c>
      <c r="E22" s="540"/>
      <c r="F22" s="540"/>
      <c r="G22" s="540">
        <f t="shared" si="0"/>
        <v>4905400</v>
      </c>
      <c r="H22" s="199"/>
    </row>
    <row r="23" spans="1:8" ht="72" x14ac:dyDescent="0.55000000000000004">
      <c r="A23" s="348">
        <v>20</v>
      </c>
      <c r="B23" s="349" t="s">
        <v>301</v>
      </c>
      <c r="C23" s="813"/>
      <c r="D23" s="541">
        <v>2951500</v>
      </c>
      <c r="E23" s="540"/>
      <c r="F23" s="540"/>
      <c r="G23" s="540">
        <f t="shared" si="0"/>
        <v>2951500</v>
      </c>
      <c r="H23" s="199"/>
    </row>
    <row r="24" spans="1:8" ht="72" x14ac:dyDescent="0.55000000000000004">
      <c r="A24" s="348">
        <v>21</v>
      </c>
      <c r="B24" s="349" t="s">
        <v>302</v>
      </c>
      <c r="C24" s="813" t="s">
        <v>15</v>
      </c>
      <c r="D24" s="541">
        <v>3700000</v>
      </c>
      <c r="E24" s="540"/>
      <c r="F24" s="540"/>
      <c r="G24" s="540">
        <f t="shared" si="0"/>
        <v>3700000</v>
      </c>
      <c r="H24" s="199"/>
    </row>
    <row r="25" spans="1:8" ht="72" x14ac:dyDescent="0.55000000000000004">
      <c r="A25" s="348">
        <v>22</v>
      </c>
      <c r="B25" s="349" t="s">
        <v>303</v>
      </c>
      <c r="C25" s="813"/>
      <c r="D25" s="541">
        <v>3094000</v>
      </c>
      <c r="E25" s="540"/>
      <c r="F25" s="540"/>
      <c r="G25" s="540">
        <f t="shared" si="0"/>
        <v>3094000</v>
      </c>
      <c r="H25" s="199"/>
    </row>
    <row r="26" spans="1:8" ht="72" x14ac:dyDescent="0.55000000000000004">
      <c r="A26" s="348">
        <v>23</v>
      </c>
      <c r="B26" s="349" t="s">
        <v>304</v>
      </c>
      <c r="C26" s="813"/>
      <c r="D26" s="541">
        <v>4387000</v>
      </c>
      <c r="E26" s="540"/>
      <c r="F26" s="540"/>
      <c r="G26" s="540">
        <f t="shared" si="0"/>
        <v>4387000</v>
      </c>
      <c r="H26" s="199"/>
    </row>
    <row r="27" spans="1:8" ht="96" x14ac:dyDescent="0.55000000000000004">
      <c r="A27" s="348">
        <v>24</v>
      </c>
      <c r="B27" s="349" t="s">
        <v>305</v>
      </c>
      <c r="C27" s="813"/>
      <c r="D27" s="541">
        <v>7016000</v>
      </c>
      <c r="E27" s="540"/>
      <c r="F27" s="540"/>
      <c r="G27" s="540">
        <f t="shared" si="0"/>
        <v>7016000</v>
      </c>
      <c r="H27" s="199"/>
    </row>
    <row r="28" spans="1:8" ht="72" x14ac:dyDescent="0.55000000000000004">
      <c r="A28" s="348">
        <v>25</v>
      </c>
      <c r="B28" s="349" t="s">
        <v>306</v>
      </c>
      <c r="C28" s="813" t="s">
        <v>18</v>
      </c>
      <c r="D28" s="541">
        <v>1542600</v>
      </c>
      <c r="E28" s="540"/>
      <c r="F28" s="540"/>
      <c r="G28" s="540">
        <f t="shared" si="0"/>
        <v>1542600</v>
      </c>
      <c r="H28" s="199"/>
    </row>
    <row r="29" spans="1:8" ht="72" x14ac:dyDescent="0.55000000000000004">
      <c r="A29" s="348">
        <v>26</v>
      </c>
      <c r="B29" s="349" t="s">
        <v>307</v>
      </c>
      <c r="C29" s="813"/>
      <c r="D29" s="541">
        <v>1446000</v>
      </c>
      <c r="E29" s="540"/>
      <c r="F29" s="540"/>
      <c r="G29" s="540">
        <f t="shared" si="0"/>
        <v>1446000</v>
      </c>
      <c r="H29" s="199"/>
    </row>
    <row r="30" spans="1:8" ht="72" x14ac:dyDescent="0.55000000000000004">
      <c r="A30" s="348">
        <v>27</v>
      </c>
      <c r="B30" s="349" t="s">
        <v>308</v>
      </c>
      <c r="C30" s="534" t="s">
        <v>22</v>
      </c>
      <c r="D30" s="541">
        <v>17500000</v>
      </c>
      <c r="E30" s="540"/>
      <c r="F30" s="540"/>
      <c r="G30" s="540">
        <f t="shared" si="0"/>
        <v>17500000</v>
      </c>
      <c r="H30" s="199"/>
    </row>
    <row r="31" spans="1:8" ht="46.5" customHeight="1" x14ac:dyDescent="0.55000000000000004">
      <c r="A31" s="348">
        <v>28</v>
      </c>
      <c r="B31" s="349" t="s">
        <v>339</v>
      </c>
      <c r="C31" s="534" t="s">
        <v>20</v>
      </c>
      <c r="D31" s="541">
        <v>10000000</v>
      </c>
      <c r="E31" s="540"/>
      <c r="F31" s="540"/>
      <c r="G31" s="540">
        <f t="shared" si="0"/>
        <v>10000000</v>
      </c>
      <c r="H31" s="199"/>
    </row>
    <row r="32" spans="1:8" ht="72" x14ac:dyDescent="0.55000000000000004">
      <c r="A32" s="348">
        <v>29</v>
      </c>
      <c r="B32" s="349" t="s">
        <v>309</v>
      </c>
      <c r="C32" s="816" t="s">
        <v>282</v>
      </c>
      <c r="D32" s="541">
        <v>15000000</v>
      </c>
      <c r="E32" s="540"/>
      <c r="F32" s="540"/>
      <c r="G32" s="540">
        <f t="shared" si="0"/>
        <v>15000000</v>
      </c>
      <c r="H32" s="199"/>
    </row>
    <row r="33" spans="1:8" ht="72" x14ac:dyDescent="0.55000000000000004">
      <c r="A33" s="348">
        <v>30</v>
      </c>
      <c r="B33" s="349" t="s">
        <v>310</v>
      </c>
      <c r="C33" s="816"/>
      <c r="D33" s="541">
        <v>14000000</v>
      </c>
      <c r="E33" s="540"/>
      <c r="F33" s="540"/>
      <c r="G33" s="540">
        <f t="shared" si="0"/>
        <v>14000000</v>
      </c>
      <c r="H33" s="199"/>
    </row>
    <row r="34" spans="1:8" ht="72" x14ac:dyDescent="0.55000000000000004">
      <c r="A34" s="348">
        <v>31</v>
      </c>
      <c r="B34" s="349" t="s">
        <v>311</v>
      </c>
      <c r="C34" s="816"/>
      <c r="D34" s="541">
        <v>14000000</v>
      </c>
      <c r="E34" s="540"/>
      <c r="F34" s="540"/>
      <c r="G34" s="540">
        <f t="shared" si="0"/>
        <v>14000000</v>
      </c>
      <c r="H34" s="199"/>
    </row>
    <row r="35" spans="1:8" ht="49.5" customHeight="1" x14ac:dyDescent="0.55000000000000004">
      <c r="A35" s="348">
        <v>32</v>
      </c>
      <c r="B35" s="349" t="s">
        <v>312</v>
      </c>
      <c r="C35" s="816" t="s">
        <v>286</v>
      </c>
      <c r="D35" s="541">
        <v>7500000</v>
      </c>
      <c r="E35" s="540"/>
      <c r="F35" s="540"/>
      <c r="G35" s="540">
        <f t="shared" si="0"/>
        <v>7500000</v>
      </c>
      <c r="H35" s="199"/>
    </row>
    <row r="36" spans="1:8" ht="39.75" customHeight="1" x14ac:dyDescent="0.55000000000000004">
      <c r="A36" s="348">
        <v>33</v>
      </c>
      <c r="B36" s="349" t="s">
        <v>279</v>
      </c>
      <c r="C36" s="816"/>
      <c r="D36" s="541">
        <v>5000000</v>
      </c>
      <c r="E36" s="540"/>
      <c r="F36" s="540"/>
      <c r="G36" s="540">
        <f t="shared" si="0"/>
        <v>5000000</v>
      </c>
      <c r="H36" s="199"/>
    </row>
    <row r="37" spans="1:8" ht="72" x14ac:dyDescent="0.55000000000000004">
      <c r="A37" s="348">
        <v>34</v>
      </c>
      <c r="B37" s="349" t="s">
        <v>313</v>
      </c>
      <c r="C37" s="534" t="s">
        <v>14</v>
      </c>
      <c r="D37" s="541">
        <v>16359000</v>
      </c>
      <c r="E37" s="540"/>
      <c r="F37" s="540"/>
      <c r="G37" s="540">
        <f t="shared" si="0"/>
        <v>16359000</v>
      </c>
      <c r="H37" s="536" t="s">
        <v>138</v>
      </c>
    </row>
    <row r="38" spans="1:8" ht="48" x14ac:dyDescent="0.55000000000000004">
      <c r="A38" s="534">
        <v>35</v>
      </c>
      <c r="B38" s="547" t="s">
        <v>268</v>
      </c>
      <c r="C38" s="544" t="s">
        <v>62</v>
      </c>
      <c r="D38" s="541">
        <v>14950000</v>
      </c>
      <c r="E38" s="540"/>
      <c r="F38" s="540"/>
      <c r="G38" s="540">
        <f t="shared" si="0"/>
        <v>14950000</v>
      </c>
      <c r="H38" s="536" t="s">
        <v>138</v>
      </c>
    </row>
    <row r="39" spans="1:8" s="107" customFormat="1" ht="72" x14ac:dyDescent="0.55000000000000004">
      <c r="A39" s="588"/>
      <c r="B39" s="589" t="s">
        <v>340</v>
      </c>
      <c r="C39" s="590" t="s">
        <v>19</v>
      </c>
      <c r="D39" s="591">
        <v>3819000</v>
      </c>
      <c r="E39" s="592"/>
      <c r="F39" s="592"/>
      <c r="G39" s="592">
        <f t="shared" si="0"/>
        <v>3819000</v>
      </c>
      <c r="H39" s="593" t="s">
        <v>205</v>
      </c>
    </row>
    <row r="40" spans="1:8" s="107" customFormat="1" ht="72" x14ac:dyDescent="0.55000000000000004">
      <c r="A40" s="588"/>
      <c r="B40" s="589" t="s">
        <v>341</v>
      </c>
      <c r="C40" s="590" t="s">
        <v>14</v>
      </c>
      <c r="D40" s="591">
        <v>4420000</v>
      </c>
      <c r="E40" s="592"/>
      <c r="F40" s="592"/>
      <c r="G40" s="592">
        <f t="shared" si="0"/>
        <v>4420000</v>
      </c>
      <c r="H40" s="593" t="s">
        <v>205</v>
      </c>
    </row>
    <row r="41" spans="1:8" s="107" customFormat="1" ht="72" x14ac:dyDescent="0.55000000000000004">
      <c r="A41" s="588"/>
      <c r="B41" s="589" t="s">
        <v>342</v>
      </c>
      <c r="C41" s="590" t="s">
        <v>21</v>
      </c>
      <c r="D41" s="591">
        <v>6740000</v>
      </c>
      <c r="E41" s="592"/>
      <c r="F41" s="592"/>
      <c r="G41" s="592">
        <f t="shared" si="0"/>
        <v>6740000</v>
      </c>
      <c r="H41" s="593" t="s">
        <v>205</v>
      </c>
    </row>
    <row r="42" spans="1:8" s="107" customFormat="1" ht="72" x14ac:dyDescent="0.55000000000000004">
      <c r="A42" s="588"/>
      <c r="B42" s="589" t="s">
        <v>343</v>
      </c>
      <c r="C42" s="590" t="s">
        <v>288</v>
      </c>
      <c r="D42" s="591">
        <v>9848000</v>
      </c>
      <c r="E42" s="592"/>
      <c r="F42" s="592"/>
      <c r="G42" s="592">
        <f t="shared" si="0"/>
        <v>9848000</v>
      </c>
      <c r="H42" s="593" t="s">
        <v>205</v>
      </c>
    </row>
    <row r="43" spans="1:8" s="107" customFormat="1" ht="72" x14ac:dyDescent="0.55000000000000004">
      <c r="A43" s="588"/>
      <c r="B43" s="589" t="s">
        <v>344</v>
      </c>
      <c r="C43" s="590" t="s">
        <v>14</v>
      </c>
      <c r="D43" s="591">
        <v>6482000</v>
      </c>
      <c r="E43" s="592"/>
      <c r="F43" s="592"/>
      <c r="G43" s="592">
        <f t="shared" si="0"/>
        <v>6482000</v>
      </c>
      <c r="H43" s="593" t="s">
        <v>205</v>
      </c>
    </row>
    <row r="44" spans="1:8" x14ac:dyDescent="0.55000000000000004">
      <c r="A44" s="815" t="s">
        <v>79</v>
      </c>
      <c r="B44" s="815"/>
      <c r="C44" s="815"/>
      <c r="D44" s="543">
        <f>+D37+D36+D35+D34+D33+D32+D30+D29+D28+D27+D26+D25+D24+D23+D22+D21+D20+D19+D18+D17+D16+D15+D14+D13+D12+D11+D10+D9+D8+D7+D6+D5+D4+D31+D38</f>
        <v>208483000</v>
      </c>
      <c r="E44" s="543"/>
      <c r="F44" s="543"/>
      <c r="G44" s="543">
        <f>SUM(G4:G43)</f>
        <v>239792000</v>
      </c>
      <c r="H44" s="199"/>
    </row>
    <row r="45" spans="1:8" x14ac:dyDescent="0.55000000000000004">
      <c r="B45" s="548"/>
    </row>
    <row r="46" spans="1:8" x14ac:dyDescent="0.55000000000000004">
      <c r="C46" s="180"/>
    </row>
    <row r="47" spans="1:8" x14ac:dyDescent="0.55000000000000004">
      <c r="C47" s="180"/>
      <c r="D47" s="539" t="e">
        <f>+D44+#REF!</f>
        <v>#REF!</v>
      </c>
    </row>
  </sheetData>
  <mergeCells count="13">
    <mergeCell ref="C4:C5"/>
    <mergeCell ref="C6:C8"/>
    <mergeCell ref="A1:H1"/>
    <mergeCell ref="A44:C44"/>
    <mergeCell ref="C9:C12"/>
    <mergeCell ref="C13:C14"/>
    <mergeCell ref="C15:C16"/>
    <mergeCell ref="C17:C21"/>
    <mergeCell ref="C22:C23"/>
    <mergeCell ref="C24:C27"/>
    <mergeCell ref="C28:C29"/>
    <mergeCell ref="C32:C34"/>
    <mergeCell ref="C35:C36"/>
  </mergeCells>
  <pageMargins left="0.23622047244094491" right="0.15748031496062992" top="0.28000000000000003" bottom="0.23" header="0.31496062992125984" footer="0.31496062992125984"/>
  <pageSetup scale="78" orientation="landscape" r:id="rId1"/>
  <rowBreaks count="3" manualBreakCount="3">
    <brk id="12" max="16383" man="1"/>
    <brk id="21" max="7" man="1"/>
    <brk id="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"/>
  <sheetViews>
    <sheetView zoomScale="70" zoomScaleNormal="70" zoomScaleSheetLayoutView="57" workbookViewId="0">
      <pane xSplit="5" ySplit="6" topLeftCell="I58" activePane="bottomRight" state="frozen"/>
      <selection pane="topRight" activeCell="F1" sqref="F1"/>
      <selection pane="bottomLeft" activeCell="A7" sqref="A7"/>
      <selection pane="bottomRight" activeCell="R98" sqref="R98"/>
    </sheetView>
  </sheetViews>
  <sheetFormatPr defaultColWidth="9" defaultRowHeight="17.25" x14ac:dyDescent="0.2"/>
  <cols>
    <col min="1" max="1" width="5.625" style="557" customWidth="1"/>
    <col min="2" max="2" width="31.125" style="561" customWidth="1"/>
    <col min="3" max="3" width="17.875" style="557" customWidth="1"/>
    <col min="4" max="4" width="15.375" style="575" customWidth="1"/>
    <col min="5" max="5" width="12.25" style="561" bestFit="1" customWidth="1"/>
    <col min="6" max="14" width="9.25" style="561" customWidth="1"/>
    <col min="15" max="15" width="6.875" style="576" customWidth="1"/>
    <col min="16" max="16" width="7.625" style="561" customWidth="1"/>
    <col min="17" max="17" width="9" style="561"/>
    <col min="18" max="18" width="10.375" style="561" customWidth="1"/>
    <col min="19" max="19" width="11.125" style="561" customWidth="1"/>
    <col min="20" max="20" width="15.625" style="562" customWidth="1"/>
    <col min="21" max="21" width="17.875" style="562" customWidth="1"/>
    <col min="22" max="22" width="8.375" style="561" customWidth="1"/>
    <col min="23" max="23" width="12.25" style="561" customWidth="1"/>
    <col min="24" max="24" width="16" style="561" customWidth="1"/>
    <col min="25" max="25" width="13.375" style="563" bestFit="1" customWidth="1"/>
    <col min="26" max="26" width="35" style="557" customWidth="1"/>
    <col min="27" max="16384" width="9" style="557"/>
  </cols>
  <sheetData>
    <row r="1" spans="1:25" s="579" customFormat="1" ht="20.25" x14ac:dyDescent="0.2">
      <c r="A1" s="818" t="s">
        <v>370</v>
      </c>
      <c r="B1" s="818"/>
      <c r="C1" s="818"/>
      <c r="D1" s="818"/>
      <c r="E1" s="818"/>
      <c r="F1" s="818"/>
      <c r="G1" s="818"/>
      <c r="H1" s="818"/>
      <c r="I1" s="818"/>
      <c r="J1" s="818"/>
      <c r="K1" s="818"/>
      <c r="L1" s="818"/>
      <c r="M1" s="818"/>
      <c r="N1" s="818"/>
      <c r="O1" s="818"/>
      <c r="P1" s="818"/>
      <c r="Q1" s="818"/>
      <c r="R1" s="818"/>
      <c r="S1" s="818"/>
      <c r="T1" s="818"/>
      <c r="U1" s="818"/>
      <c r="V1" s="818"/>
      <c r="W1" s="818"/>
      <c r="X1" s="818"/>
      <c r="Y1" s="818"/>
    </row>
    <row r="2" spans="1:25" s="579" customFormat="1" ht="24" x14ac:dyDescent="0.2">
      <c r="A2" s="819" t="s">
        <v>369</v>
      </c>
      <c r="B2" s="819"/>
      <c r="C2" s="819"/>
      <c r="D2" s="819"/>
      <c r="E2" s="819"/>
      <c r="F2" s="819"/>
      <c r="G2" s="819"/>
      <c r="H2" s="819"/>
      <c r="I2" s="819"/>
      <c r="J2" s="819"/>
      <c r="K2" s="819"/>
      <c r="L2" s="819"/>
      <c r="M2" s="819"/>
      <c r="N2" s="819"/>
      <c r="O2" s="819"/>
      <c r="P2" s="819"/>
      <c r="Q2" s="819"/>
      <c r="R2" s="819"/>
      <c r="S2" s="819"/>
      <c r="T2" s="819"/>
      <c r="U2" s="819"/>
      <c r="V2" s="819"/>
      <c r="W2" s="819"/>
      <c r="X2" s="819"/>
      <c r="Y2" s="819"/>
    </row>
    <row r="3" spans="1:25" s="587" customFormat="1" ht="24" x14ac:dyDescent="0.2">
      <c r="A3" s="580"/>
      <c r="B3" s="581"/>
      <c r="C3" s="580"/>
      <c r="D3" s="582"/>
      <c r="E3" s="581"/>
      <c r="F3" s="581"/>
      <c r="G3" s="581"/>
      <c r="H3" s="581"/>
      <c r="I3" s="581"/>
      <c r="J3" s="581"/>
      <c r="K3" s="581"/>
      <c r="L3" s="581"/>
      <c r="M3" s="581"/>
      <c r="N3" s="581"/>
      <c r="O3" s="583"/>
      <c r="P3" s="581"/>
      <c r="Q3" s="581"/>
      <c r="R3" s="584"/>
      <c r="S3" s="584"/>
      <c r="T3" s="585"/>
      <c r="U3" s="585"/>
      <c r="V3" s="584"/>
      <c r="W3" s="584"/>
      <c r="X3" s="584"/>
      <c r="Y3" s="586"/>
    </row>
    <row r="4" spans="1:25" s="564" customFormat="1" ht="19.5" customHeight="1" x14ac:dyDescent="0.2">
      <c r="A4" s="820" t="s">
        <v>11</v>
      </c>
      <c r="B4" s="821" t="s">
        <v>75</v>
      </c>
      <c r="C4" s="821" t="s">
        <v>122</v>
      </c>
      <c r="D4" s="822" t="s">
        <v>123</v>
      </c>
      <c r="E4" s="821" t="s">
        <v>124</v>
      </c>
      <c r="F4" s="823" t="s">
        <v>428</v>
      </c>
      <c r="G4" s="824"/>
      <c r="H4" s="824"/>
      <c r="I4" s="824"/>
      <c r="J4" s="824"/>
      <c r="K4" s="824"/>
      <c r="L4" s="824"/>
      <c r="M4" s="824"/>
      <c r="N4" s="825"/>
      <c r="O4" s="820" t="s">
        <v>125</v>
      </c>
      <c r="P4" s="820"/>
      <c r="Q4" s="820"/>
      <c r="R4" s="821" t="s">
        <v>126</v>
      </c>
      <c r="S4" s="821"/>
      <c r="T4" s="821"/>
      <c r="U4" s="821" t="s">
        <v>127</v>
      </c>
      <c r="V4" s="821"/>
      <c r="W4" s="821"/>
      <c r="X4" s="821"/>
      <c r="Y4" s="821" t="s">
        <v>8</v>
      </c>
    </row>
    <row r="5" spans="1:25" s="552" customFormat="1" ht="69.75" x14ac:dyDescent="0.2">
      <c r="A5" s="820"/>
      <c r="B5" s="821"/>
      <c r="C5" s="820"/>
      <c r="D5" s="822"/>
      <c r="E5" s="821"/>
      <c r="F5" s="623"/>
      <c r="G5" s="623"/>
      <c r="H5" s="623"/>
      <c r="I5" s="623"/>
      <c r="J5" s="623"/>
      <c r="K5" s="623"/>
      <c r="L5" s="623"/>
      <c r="M5" s="623"/>
      <c r="N5" s="623"/>
      <c r="O5" s="553" t="s">
        <v>128</v>
      </c>
      <c r="P5" s="553" t="s">
        <v>129</v>
      </c>
      <c r="Q5" s="553" t="s">
        <v>130</v>
      </c>
      <c r="R5" s="553" t="s">
        <v>119</v>
      </c>
      <c r="S5" s="553" t="s">
        <v>120</v>
      </c>
      <c r="T5" s="211" t="s">
        <v>131</v>
      </c>
      <c r="U5" s="211" t="s">
        <v>132</v>
      </c>
      <c r="V5" s="553" t="s">
        <v>133</v>
      </c>
      <c r="W5" s="553" t="s">
        <v>134</v>
      </c>
      <c r="X5" s="553" t="s">
        <v>135</v>
      </c>
      <c r="Y5" s="821"/>
    </row>
    <row r="6" spans="1:25" s="565" customFormat="1" ht="24" x14ac:dyDescent="0.2">
      <c r="A6" s="817" t="s">
        <v>136</v>
      </c>
      <c r="B6" s="817"/>
      <c r="C6" s="817"/>
      <c r="D6" s="817"/>
      <c r="E6" s="817"/>
      <c r="F6" s="817"/>
      <c r="G6" s="817"/>
      <c r="H6" s="817"/>
      <c r="I6" s="817"/>
      <c r="J6" s="817"/>
      <c r="K6" s="817"/>
      <c r="L6" s="817"/>
      <c r="M6" s="817"/>
      <c r="N6" s="817"/>
      <c r="O6" s="817"/>
      <c r="P6" s="817"/>
      <c r="Q6" s="817"/>
      <c r="R6" s="817"/>
      <c r="S6" s="817"/>
      <c r="T6" s="817"/>
      <c r="U6" s="817"/>
      <c r="V6" s="817"/>
      <c r="W6" s="817"/>
      <c r="X6" s="817"/>
      <c r="Y6" s="817"/>
    </row>
    <row r="7" spans="1:25" s="565" customFormat="1" ht="72" x14ac:dyDescent="0.55000000000000004">
      <c r="A7" s="212">
        <v>1</v>
      </c>
      <c r="B7" s="577" t="s">
        <v>314</v>
      </c>
      <c r="C7" s="578">
        <v>3789000</v>
      </c>
      <c r="D7" s="554" t="s">
        <v>365</v>
      </c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6" t="s">
        <v>137</v>
      </c>
      <c r="Q7" s="212"/>
      <c r="R7" s="212"/>
      <c r="S7" s="212"/>
      <c r="T7" s="212"/>
      <c r="U7" s="212"/>
      <c r="V7" s="219">
        <f>(U7/C7)*100</f>
        <v>0</v>
      </c>
      <c r="W7" s="212"/>
      <c r="X7" s="212"/>
      <c r="Y7" s="212"/>
    </row>
    <row r="8" spans="1:25" s="273" customFormat="1" ht="96" x14ac:dyDescent="0.55000000000000004">
      <c r="A8" s="212">
        <v>2</v>
      </c>
      <c r="B8" s="546" t="s">
        <v>315</v>
      </c>
      <c r="C8" s="540">
        <v>4212000</v>
      </c>
      <c r="D8" s="554" t="s">
        <v>365</v>
      </c>
      <c r="E8" s="215"/>
      <c r="F8" s="215"/>
      <c r="G8" s="215"/>
      <c r="H8" s="215"/>
      <c r="I8" s="215"/>
      <c r="J8" s="215"/>
      <c r="K8" s="215"/>
      <c r="L8" s="215"/>
      <c r="M8" s="215"/>
      <c r="N8" s="215"/>
      <c r="P8" s="216" t="s">
        <v>137</v>
      </c>
      <c r="Q8" s="213"/>
      <c r="R8" s="217"/>
      <c r="S8" s="217"/>
      <c r="T8" s="197"/>
      <c r="U8" s="197">
        <f>+งบลงทุน!F4</f>
        <v>0</v>
      </c>
      <c r="V8" s="219">
        <f>(U8/C8)*100</f>
        <v>0</v>
      </c>
      <c r="W8" s="213"/>
      <c r="X8" s="220"/>
      <c r="Y8" s="215"/>
    </row>
    <row r="9" spans="1:25" s="273" customFormat="1" ht="24" x14ac:dyDescent="0.2">
      <c r="A9" s="817" t="s">
        <v>16</v>
      </c>
      <c r="B9" s="817"/>
      <c r="C9" s="817"/>
      <c r="D9" s="817"/>
      <c r="E9" s="817"/>
      <c r="F9" s="817"/>
      <c r="G9" s="817"/>
      <c r="H9" s="817"/>
      <c r="I9" s="817"/>
      <c r="J9" s="817"/>
      <c r="K9" s="817"/>
      <c r="L9" s="817"/>
      <c r="M9" s="817"/>
      <c r="N9" s="817"/>
      <c r="O9" s="817"/>
      <c r="P9" s="817"/>
      <c r="Q9" s="817"/>
      <c r="R9" s="817"/>
      <c r="S9" s="817"/>
      <c r="T9" s="817"/>
      <c r="U9" s="817"/>
      <c r="V9" s="817"/>
      <c r="W9" s="817"/>
      <c r="X9" s="817"/>
      <c r="Y9" s="817"/>
    </row>
    <row r="10" spans="1:25" s="273" customFormat="1" ht="96" x14ac:dyDescent="0.2">
      <c r="A10" s="212">
        <v>3</v>
      </c>
      <c r="B10" s="551" t="s">
        <v>300</v>
      </c>
      <c r="C10" s="541">
        <v>4905400</v>
      </c>
      <c r="D10" s="554" t="s">
        <v>368</v>
      </c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P10" s="216" t="s">
        <v>137</v>
      </c>
      <c r="Q10" s="213"/>
      <c r="R10" s="217"/>
      <c r="S10" s="217"/>
      <c r="T10" s="197"/>
      <c r="U10" s="197">
        <f>+งบลงทุน!F17</f>
        <v>0</v>
      </c>
      <c r="V10" s="219">
        <f>(U10/C10)*100</f>
        <v>0</v>
      </c>
      <c r="W10" s="213"/>
      <c r="X10" s="220"/>
      <c r="Y10" s="215" t="s">
        <v>408</v>
      </c>
    </row>
    <row r="11" spans="1:25" s="273" customFormat="1" ht="72" x14ac:dyDescent="0.2">
      <c r="A11" s="212">
        <v>4</v>
      </c>
      <c r="B11" s="551" t="s">
        <v>301</v>
      </c>
      <c r="C11" s="541">
        <v>2951500</v>
      </c>
      <c r="D11" s="554" t="s">
        <v>368</v>
      </c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P11" s="216" t="s">
        <v>137</v>
      </c>
      <c r="Q11" s="213"/>
      <c r="R11" s="217"/>
      <c r="S11" s="217"/>
      <c r="T11" s="197"/>
      <c r="U11" s="197">
        <f>+งบลงทุน!F18</f>
        <v>0</v>
      </c>
      <c r="V11" s="219">
        <f>(U11/C11)*100</f>
        <v>0</v>
      </c>
      <c r="W11" s="213"/>
      <c r="X11" s="220"/>
      <c r="Y11" s="215"/>
    </row>
    <row r="12" spans="1:25" s="273" customFormat="1" ht="24" x14ac:dyDescent="0.2">
      <c r="A12" s="817" t="s">
        <v>21</v>
      </c>
      <c r="B12" s="817"/>
      <c r="C12" s="817"/>
      <c r="D12" s="817"/>
      <c r="E12" s="817"/>
      <c r="F12" s="817"/>
      <c r="G12" s="817"/>
      <c r="H12" s="817"/>
      <c r="I12" s="817"/>
      <c r="J12" s="817"/>
      <c r="K12" s="817"/>
      <c r="L12" s="817"/>
      <c r="M12" s="817"/>
      <c r="N12" s="817"/>
      <c r="O12" s="817"/>
      <c r="P12" s="817"/>
      <c r="Q12" s="817"/>
      <c r="R12" s="817"/>
      <c r="S12" s="817"/>
      <c r="T12" s="817"/>
      <c r="U12" s="817"/>
      <c r="V12" s="817"/>
      <c r="W12" s="817"/>
      <c r="X12" s="817"/>
      <c r="Y12" s="817"/>
    </row>
    <row r="13" spans="1:25" s="273" customFormat="1" ht="96" x14ac:dyDescent="0.2">
      <c r="A13" s="212">
        <v>5</v>
      </c>
      <c r="B13" s="551" t="s">
        <v>317</v>
      </c>
      <c r="C13" s="541">
        <v>1400000</v>
      </c>
      <c r="D13" s="554" t="s">
        <v>368</v>
      </c>
      <c r="E13" s="215"/>
      <c r="F13" s="215"/>
      <c r="G13" s="215"/>
      <c r="H13" s="215"/>
      <c r="I13" s="215"/>
      <c r="J13" s="215"/>
      <c r="K13" s="215"/>
      <c r="L13" s="215"/>
      <c r="M13" s="215"/>
      <c r="N13" s="215"/>
      <c r="O13" s="212"/>
      <c r="P13" s="216" t="s">
        <v>137</v>
      </c>
      <c r="Q13" s="213"/>
      <c r="R13" s="217"/>
      <c r="S13" s="217"/>
      <c r="T13" s="197"/>
      <c r="U13" s="197">
        <f>+งบลงทุน!F25</f>
        <v>0</v>
      </c>
      <c r="V13" s="219">
        <f>(U13/C13)*100</f>
        <v>0</v>
      </c>
      <c r="W13" s="213"/>
      <c r="X13" s="221"/>
      <c r="Y13" s="215" t="s">
        <v>408</v>
      </c>
    </row>
    <row r="14" spans="1:25" s="598" customFormat="1" ht="72" x14ac:dyDescent="0.2">
      <c r="A14" s="594">
        <v>6</v>
      </c>
      <c r="B14" s="608" t="s">
        <v>294</v>
      </c>
      <c r="C14" s="596">
        <v>4100000</v>
      </c>
      <c r="D14" s="601"/>
      <c r="E14" s="602"/>
      <c r="F14" s="602"/>
      <c r="G14" s="602"/>
      <c r="H14" s="602"/>
      <c r="I14" s="602"/>
      <c r="J14" s="602"/>
      <c r="K14" s="602"/>
      <c r="L14" s="602"/>
      <c r="M14" s="602"/>
      <c r="N14" s="602"/>
      <c r="O14" s="594"/>
      <c r="P14" s="609" t="s">
        <v>137</v>
      </c>
      <c r="Q14" s="599"/>
      <c r="R14" s="610"/>
      <c r="S14" s="610"/>
      <c r="T14" s="603"/>
      <c r="U14" s="603"/>
      <c r="V14" s="604"/>
      <c r="W14" s="599"/>
      <c r="X14" s="614"/>
      <c r="Y14" s="602"/>
    </row>
    <row r="15" spans="1:25" s="273" customFormat="1" ht="24" x14ac:dyDescent="0.2">
      <c r="A15" s="817" t="s">
        <v>20</v>
      </c>
      <c r="B15" s="817"/>
      <c r="C15" s="817"/>
      <c r="D15" s="817"/>
      <c r="E15" s="817"/>
      <c r="F15" s="817"/>
      <c r="G15" s="817"/>
      <c r="H15" s="817"/>
      <c r="I15" s="817"/>
      <c r="J15" s="817"/>
      <c r="K15" s="817"/>
      <c r="L15" s="817"/>
      <c r="M15" s="817"/>
      <c r="N15" s="817"/>
      <c r="O15" s="817"/>
      <c r="P15" s="817"/>
      <c r="Q15" s="817"/>
      <c r="R15" s="817"/>
      <c r="S15" s="817"/>
      <c r="T15" s="817"/>
      <c r="U15" s="817"/>
      <c r="V15" s="817"/>
      <c r="W15" s="817"/>
      <c r="X15" s="817"/>
      <c r="Y15" s="817"/>
    </row>
    <row r="16" spans="1:25" s="273" customFormat="1" ht="96" x14ac:dyDescent="0.2">
      <c r="A16" s="212">
        <v>7</v>
      </c>
      <c r="B16" s="551" t="s">
        <v>339</v>
      </c>
      <c r="C16" s="541">
        <v>10000000</v>
      </c>
      <c r="D16" s="554" t="s">
        <v>368</v>
      </c>
      <c r="E16" s="215"/>
      <c r="F16" s="215"/>
      <c r="G16" s="215"/>
      <c r="H16" s="215"/>
      <c r="I16" s="215"/>
      <c r="J16" s="215"/>
      <c r="K16" s="215"/>
      <c r="L16" s="215"/>
      <c r="M16" s="215"/>
      <c r="N16" s="215"/>
      <c r="O16" s="216"/>
      <c r="P16" s="216" t="s">
        <v>137</v>
      </c>
      <c r="Q16" s="213"/>
      <c r="R16" s="217"/>
      <c r="S16" s="217"/>
      <c r="T16" s="197"/>
      <c r="U16" s="197">
        <f>+งบลงทุน!F30</f>
        <v>0</v>
      </c>
      <c r="V16" s="219">
        <f>(U16/C16)*100</f>
        <v>0</v>
      </c>
      <c r="W16" s="213"/>
      <c r="X16" s="220"/>
      <c r="Y16" s="215"/>
    </row>
    <row r="17" spans="1:26" s="273" customFormat="1" ht="24" x14ac:dyDescent="0.2">
      <c r="A17" s="817" t="s">
        <v>18</v>
      </c>
      <c r="B17" s="817"/>
      <c r="C17" s="817"/>
      <c r="D17" s="817"/>
      <c r="E17" s="817"/>
      <c r="F17" s="817"/>
      <c r="G17" s="817"/>
      <c r="H17" s="817"/>
      <c r="I17" s="817"/>
      <c r="J17" s="817"/>
      <c r="K17" s="817"/>
      <c r="L17" s="817"/>
      <c r="M17" s="817"/>
      <c r="N17" s="817"/>
      <c r="O17" s="817"/>
      <c r="P17" s="817"/>
      <c r="Q17" s="817"/>
      <c r="R17" s="817"/>
      <c r="S17" s="817"/>
      <c r="T17" s="817"/>
      <c r="U17" s="817"/>
      <c r="V17" s="817"/>
      <c r="W17" s="817"/>
      <c r="X17" s="817"/>
      <c r="Y17" s="817"/>
    </row>
    <row r="18" spans="1:26" s="598" customFormat="1" ht="96" x14ac:dyDescent="0.2">
      <c r="A18" s="594">
        <v>8</v>
      </c>
      <c r="B18" s="608" t="s">
        <v>306</v>
      </c>
      <c r="C18" s="596">
        <v>1542600</v>
      </c>
      <c r="D18" s="601"/>
      <c r="E18" s="602"/>
      <c r="F18" s="602"/>
      <c r="G18" s="602"/>
      <c r="H18" s="602"/>
      <c r="I18" s="602"/>
      <c r="J18" s="602"/>
      <c r="K18" s="602"/>
      <c r="L18" s="602"/>
      <c r="M18" s="602"/>
      <c r="N18" s="602"/>
      <c r="O18" s="609"/>
      <c r="P18" s="609" t="s">
        <v>137</v>
      </c>
      <c r="Q18" s="599"/>
      <c r="R18" s="610"/>
      <c r="S18" s="610"/>
      <c r="T18" s="603"/>
      <c r="U18" s="603">
        <f>+งบลงทุน!F11</f>
        <v>0</v>
      </c>
      <c r="V18" s="604">
        <f>(U18/C18)*100</f>
        <v>0</v>
      </c>
      <c r="W18" s="599"/>
      <c r="X18" s="611"/>
      <c r="Y18" s="602"/>
    </row>
    <row r="19" spans="1:26" s="273" customFormat="1" ht="96" x14ac:dyDescent="0.2">
      <c r="A19" s="212">
        <v>9</v>
      </c>
      <c r="B19" s="551" t="s">
        <v>307</v>
      </c>
      <c r="C19" s="541">
        <v>1446000</v>
      </c>
      <c r="D19" s="554" t="s">
        <v>368</v>
      </c>
      <c r="E19" s="215"/>
      <c r="F19" s="215"/>
      <c r="G19" s="215"/>
      <c r="H19" s="215"/>
      <c r="I19" s="215"/>
      <c r="J19" s="215"/>
      <c r="K19" s="215"/>
      <c r="L19" s="215"/>
      <c r="M19" s="215"/>
      <c r="N19" s="215"/>
      <c r="O19" s="216"/>
      <c r="P19" s="216" t="s">
        <v>137</v>
      </c>
      <c r="Q19" s="213"/>
      <c r="R19" s="217"/>
      <c r="S19" s="217"/>
      <c r="T19" s="197"/>
      <c r="U19" s="197"/>
      <c r="V19" s="219"/>
      <c r="W19" s="213"/>
      <c r="X19" s="220"/>
      <c r="Y19" s="215" t="s">
        <v>408</v>
      </c>
    </row>
    <row r="20" spans="1:26" s="273" customFormat="1" ht="37.5" customHeight="1" x14ac:dyDescent="0.2">
      <c r="A20" s="817" t="s">
        <v>14</v>
      </c>
      <c r="B20" s="817"/>
      <c r="C20" s="817"/>
      <c r="D20" s="817"/>
      <c r="E20" s="817"/>
      <c r="F20" s="817"/>
      <c r="G20" s="817"/>
      <c r="H20" s="817"/>
      <c r="I20" s="817"/>
      <c r="J20" s="817"/>
      <c r="K20" s="817"/>
      <c r="L20" s="817"/>
      <c r="M20" s="817"/>
      <c r="N20" s="817"/>
      <c r="O20" s="817"/>
      <c r="P20" s="817"/>
      <c r="Q20" s="817"/>
      <c r="R20" s="817"/>
      <c r="S20" s="817"/>
      <c r="T20" s="817"/>
      <c r="U20" s="817"/>
      <c r="V20" s="817"/>
      <c r="W20" s="817"/>
      <c r="X20" s="817"/>
      <c r="Y20" s="817"/>
    </row>
    <row r="21" spans="1:26" s="273" customFormat="1" ht="72" x14ac:dyDescent="0.2">
      <c r="A21" s="212">
        <v>10</v>
      </c>
      <c r="B21" s="551" t="s">
        <v>313</v>
      </c>
      <c r="C21" s="214">
        <v>16359000</v>
      </c>
      <c r="D21" s="554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6"/>
      <c r="P21" s="216" t="s">
        <v>137</v>
      </c>
      <c r="Q21" s="213"/>
      <c r="R21" s="217"/>
      <c r="S21" s="217"/>
      <c r="T21" s="197"/>
      <c r="U21" s="197">
        <f>+งบลงทุน!F9</f>
        <v>0</v>
      </c>
      <c r="V21" s="219">
        <f>(U21/C21)*100</f>
        <v>0</v>
      </c>
      <c r="W21" s="213"/>
      <c r="X21" s="220"/>
      <c r="Y21" s="215" t="s">
        <v>138</v>
      </c>
    </row>
    <row r="22" spans="1:26" s="273" customFormat="1" ht="37.5" customHeight="1" x14ac:dyDescent="0.2">
      <c r="A22" s="817" t="s">
        <v>23</v>
      </c>
      <c r="B22" s="817"/>
      <c r="C22" s="817"/>
      <c r="D22" s="817"/>
      <c r="E22" s="817"/>
      <c r="F22" s="817"/>
      <c r="G22" s="817"/>
      <c r="H22" s="817"/>
      <c r="I22" s="817"/>
      <c r="J22" s="817"/>
      <c r="K22" s="817"/>
      <c r="L22" s="817"/>
      <c r="M22" s="817"/>
      <c r="N22" s="817"/>
      <c r="O22" s="817"/>
      <c r="P22" s="817"/>
      <c r="Q22" s="817"/>
      <c r="R22" s="817"/>
      <c r="S22" s="817"/>
      <c r="T22" s="817"/>
      <c r="U22" s="817"/>
      <c r="V22" s="817"/>
      <c r="W22" s="817"/>
      <c r="X22" s="817"/>
      <c r="Y22" s="817"/>
    </row>
    <row r="23" spans="1:26" s="273" customFormat="1" ht="144" x14ac:dyDescent="0.2">
      <c r="A23" s="212">
        <v>11</v>
      </c>
      <c r="B23" s="551" t="s">
        <v>292</v>
      </c>
      <c r="C23" s="541">
        <v>2430400</v>
      </c>
      <c r="D23" s="554" t="s">
        <v>367</v>
      </c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6"/>
      <c r="P23" s="216" t="s">
        <v>137</v>
      </c>
      <c r="Q23" s="213"/>
      <c r="R23" s="217"/>
      <c r="S23" s="217"/>
      <c r="T23" s="197"/>
      <c r="U23" s="197"/>
      <c r="V23" s="219">
        <f>(U23/C23)*100</f>
        <v>0</v>
      </c>
      <c r="W23" s="213"/>
      <c r="X23" s="220"/>
      <c r="Y23" s="215" t="s">
        <v>408</v>
      </c>
    </row>
    <row r="24" spans="1:26" s="273" customFormat="1" ht="96" x14ac:dyDescent="0.2">
      <c r="A24" s="212">
        <v>12</v>
      </c>
      <c r="B24" s="551" t="s">
        <v>293</v>
      </c>
      <c r="C24" s="541">
        <v>2454000</v>
      </c>
      <c r="D24" s="554" t="s">
        <v>367</v>
      </c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6"/>
      <c r="P24" s="216" t="s">
        <v>137</v>
      </c>
      <c r="Q24" s="213"/>
      <c r="R24" s="217"/>
      <c r="S24" s="217"/>
      <c r="T24" s="197"/>
      <c r="U24" s="197"/>
      <c r="V24" s="219"/>
      <c r="W24" s="213"/>
      <c r="X24" s="220"/>
      <c r="Y24" s="215" t="s">
        <v>408</v>
      </c>
    </row>
    <row r="25" spans="1:26" s="273" customFormat="1" ht="72" x14ac:dyDescent="0.2">
      <c r="A25" s="212">
        <v>13</v>
      </c>
      <c r="B25" s="551" t="s">
        <v>316</v>
      </c>
      <c r="C25" s="541">
        <v>800000</v>
      </c>
      <c r="D25" s="554" t="s">
        <v>367</v>
      </c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6"/>
      <c r="P25" s="216" t="s">
        <v>137</v>
      </c>
      <c r="Q25" s="213"/>
      <c r="R25" s="217"/>
      <c r="S25" s="217"/>
      <c r="T25" s="197"/>
      <c r="U25" s="197"/>
      <c r="V25" s="219"/>
      <c r="W25" s="213"/>
      <c r="X25" s="220"/>
      <c r="Y25" s="215" t="s">
        <v>408</v>
      </c>
    </row>
    <row r="26" spans="1:26" s="273" customFormat="1" ht="96" x14ac:dyDescent="0.2">
      <c r="A26" s="212">
        <v>14</v>
      </c>
      <c r="B26" s="551" t="s">
        <v>250</v>
      </c>
      <c r="C26" s="541">
        <v>4475900</v>
      </c>
      <c r="D26" s="554" t="s">
        <v>367</v>
      </c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6"/>
      <c r="P26" s="216" t="s">
        <v>137</v>
      </c>
      <c r="Q26" s="213"/>
      <c r="R26" s="217"/>
      <c r="S26" s="217"/>
      <c r="T26" s="197"/>
      <c r="U26" s="197"/>
      <c r="V26" s="219"/>
      <c r="W26" s="213"/>
      <c r="X26" s="220"/>
      <c r="Y26" s="215" t="s">
        <v>408</v>
      </c>
    </row>
    <row r="27" spans="1:26" s="273" customFormat="1" ht="37.5" customHeight="1" x14ac:dyDescent="0.2">
      <c r="A27" s="817" t="s">
        <v>15</v>
      </c>
      <c r="B27" s="817"/>
      <c r="C27" s="817"/>
      <c r="D27" s="817"/>
      <c r="E27" s="817"/>
      <c r="F27" s="817"/>
      <c r="G27" s="817"/>
      <c r="H27" s="817"/>
      <c r="I27" s="817"/>
      <c r="J27" s="817"/>
      <c r="K27" s="817"/>
      <c r="L27" s="817"/>
      <c r="M27" s="817"/>
      <c r="N27" s="817"/>
      <c r="O27" s="817"/>
      <c r="P27" s="817"/>
      <c r="Q27" s="817"/>
      <c r="R27" s="817"/>
      <c r="S27" s="817"/>
      <c r="T27" s="817"/>
      <c r="U27" s="817"/>
      <c r="V27" s="817"/>
      <c r="W27" s="817"/>
      <c r="X27" s="817"/>
      <c r="Y27" s="817"/>
    </row>
    <row r="28" spans="1:26" s="273" customFormat="1" ht="96" x14ac:dyDescent="0.2">
      <c r="A28" s="212">
        <v>15</v>
      </c>
      <c r="B28" s="551" t="s">
        <v>302</v>
      </c>
      <c r="C28" s="541">
        <v>3700000</v>
      </c>
      <c r="D28" s="554" t="s">
        <v>365</v>
      </c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6"/>
      <c r="P28" s="216" t="s">
        <v>137</v>
      </c>
      <c r="Q28" s="213"/>
      <c r="R28" s="217"/>
      <c r="S28" s="217"/>
      <c r="T28" s="197"/>
      <c r="U28" s="197"/>
      <c r="V28" s="219">
        <f>(U28/C28)*100</f>
        <v>0</v>
      </c>
      <c r="W28" s="213"/>
      <c r="X28" s="220"/>
      <c r="Y28" s="215"/>
    </row>
    <row r="29" spans="1:26" s="273" customFormat="1" ht="72" x14ac:dyDescent="0.2">
      <c r="A29" s="212">
        <v>16</v>
      </c>
      <c r="B29" s="551" t="s">
        <v>303</v>
      </c>
      <c r="C29" s="541">
        <v>3094000</v>
      </c>
      <c r="D29" s="554" t="s">
        <v>365</v>
      </c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6" t="s">
        <v>137</v>
      </c>
      <c r="Q29" s="213"/>
      <c r="R29" s="217"/>
      <c r="S29" s="217"/>
      <c r="T29" s="197"/>
      <c r="U29" s="197">
        <f>+งบลงทุน!F15</f>
        <v>0</v>
      </c>
      <c r="V29" s="219">
        <f>(U29/C29)*100</f>
        <v>0</v>
      </c>
      <c r="W29" s="213"/>
      <c r="X29" s="221"/>
      <c r="Y29" s="215"/>
      <c r="Z29" s="215"/>
    </row>
    <row r="30" spans="1:26" s="273" customFormat="1" ht="96" x14ac:dyDescent="0.2">
      <c r="A30" s="212">
        <v>17</v>
      </c>
      <c r="B30" s="551" t="s">
        <v>304</v>
      </c>
      <c r="C30" s="541">
        <v>4387000</v>
      </c>
      <c r="D30" s="554" t="s">
        <v>365</v>
      </c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6" t="s">
        <v>137</v>
      </c>
      <c r="Q30" s="213"/>
      <c r="R30" s="217"/>
      <c r="S30" s="217"/>
      <c r="T30" s="197"/>
      <c r="U30" s="197"/>
      <c r="V30" s="219"/>
      <c r="W30" s="213"/>
      <c r="X30" s="221"/>
      <c r="Y30" s="215"/>
      <c r="Z30" s="215"/>
    </row>
    <row r="31" spans="1:26" s="273" customFormat="1" ht="120" x14ac:dyDescent="0.2">
      <c r="A31" s="212">
        <v>18</v>
      </c>
      <c r="B31" s="551" t="s">
        <v>305</v>
      </c>
      <c r="C31" s="541">
        <v>7016000</v>
      </c>
      <c r="D31" s="554" t="s">
        <v>365</v>
      </c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6" t="s">
        <v>137</v>
      </c>
      <c r="Q31" s="213"/>
      <c r="R31" s="217"/>
      <c r="S31" s="217"/>
      <c r="T31" s="197"/>
      <c r="U31" s="197"/>
      <c r="V31" s="219"/>
      <c r="W31" s="213"/>
      <c r="X31" s="221"/>
      <c r="Y31" s="215"/>
      <c r="Z31" s="215"/>
    </row>
    <row r="32" spans="1:26" s="273" customFormat="1" ht="37.5" customHeight="1" x14ac:dyDescent="0.2">
      <c r="A32" s="817" t="s">
        <v>13</v>
      </c>
      <c r="B32" s="817"/>
      <c r="C32" s="817"/>
      <c r="D32" s="817"/>
      <c r="E32" s="817"/>
      <c r="F32" s="817"/>
      <c r="G32" s="817"/>
      <c r="H32" s="817"/>
      <c r="I32" s="817"/>
      <c r="J32" s="817"/>
      <c r="K32" s="817"/>
      <c r="L32" s="817"/>
      <c r="M32" s="817"/>
      <c r="N32" s="817"/>
      <c r="O32" s="817"/>
      <c r="P32" s="817"/>
      <c r="Q32" s="817"/>
      <c r="R32" s="817"/>
      <c r="S32" s="817"/>
      <c r="T32" s="817"/>
      <c r="U32" s="817"/>
      <c r="V32" s="817"/>
      <c r="W32" s="817"/>
      <c r="X32" s="817"/>
      <c r="Y32" s="817"/>
    </row>
    <row r="33" spans="1:25" s="598" customFormat="1" ht="72" x14ac:dyDescent="0.55000000000000004">
      <c r="A33" s="594">
        <v>19</v>
      </c>
      <c r="B33" s="612" t="s">
        <v>289</v>
      </c>
      <c r="C33" s="613">
        <v>1030000</v>
      </c>
      <c r="D33" s="554" t="s">
        <v>407</v>
      </c>
      <c r="E33" s="602"/>
      <c r="F33" s="602"/>
      <c r="G33" s="602"/>
      <c r="H33" s="602"/>
      <c r="I33" s="602"/>
      <c r="J33" s="602"/>
      <c r="K33" s="602"/>
      <c r="L33" s="602"/>
      <c r="M33" s="602"/>
      <c r="N33" s="602"/>
      <c r="O33" s="609"/>
      <c r="P33" s="609" t="s">
        <v>137</v>
      </c>
      <c r="Q33" s="599"/>
      <c r="R33" s="610"/>
      <c r="S33" s="610"/>
      <c r="T33" s="603"/>
      <c r="U33" s="603"/>
      <c r="V33" s="604"/>
      <c r="W33" s="599"/>
      <c r="X33" s="611"/>
      <c r="Y33" s="215" t="s">
        <v>408</v>
      </c>
    </row>
    <row r="34" spans="1:25" s="598" customFormat="1" ht="120" x14ac:dyDescent="0.55000000000000004">
      <c r="A34" s="594">
        <v>20</v>
      </c>
      <c r="B34" s="612" t="s">
        <v>290</v>
      </c>
      <c r="C34" s="613">
        <v>1996000</v>
      </c>
      <c r="D34" s="554" t="s">
        <v>407</v>
      </c>
      <c r="E34" s="602"/>
      <c r="F34" s="602"/>
      <c r="G34" s="602"/>
      <c r="H34" s="602"/>
      <c r="I34" s="602"/>
      <c r="J34" s="602"/>
      <c r="K34" s="602"/>
      <c r="L34" s="602"/>
      <c r="M34" s="602"/>
      <c r="N34" s="602"/>
      <c r="O34" s="609"/>
      <c r="P34" s="609" t="s">
        <v>137</v>
      </c>
      <c r="Q34" s="599"/>
      <c r="R34" s="610"/>
      <c r="S34" s="610"/>
      <c r="T34" s="603"/>
      <c r="U34" s="603"/>
      <c r="V34" s="604"/>
      <c r="W34" s="599"/>
      <c r="X34" s="611"/>
      <c r="Y34" s="215" t="s">
        <v>408</v>
      </c>
    </row>
    <row r="35" spans="1:25" s="598" customFormat="1" ht="96" x14ac:dyDescent="0.55000000000000004">
      <c r="A35" s="594">
        <v>21</v>
      </c>
      <c r="B35" s="612" t="s">
        <v>291</v>
      </c>
      <c r="C35" s="613">
        <v>5490000</v>
      </c>
      <c r="D35" s="554" t="s">
        <v>407</v>
      </c>
      <c r="E35" s="602"/>
      <c r="F35" s="602"/>
      <c r="G35" s="602"/>
      <c r="H35" s="602"/>
      <c r="I35" s="602"/>
      <c r="J35" s="602"/>
      <c r="K35" s="602"/>
      <c r="L35" s="602"/>
      <c r="M35" s="602"/>
      <c r="N35" s="602"/>
      <c r="O35" s="609"/>
      <c r="P35" s="609" t="s">
        <v>137</v>
      </c>
      <c r="Q35" s="599"/>
      <c r="R35" s="610"/>
      <c r="S35" s="610"/>
      <c r="T35" s="603"/>
      <c r="U35" s="603"/>
      <c r="V35" s="604"/>
      <c r="W35" s="599"/>
      <c r="X35" s="611"/>
      <c r="Y35" s="215" t="s">
        <v>408</v>
      </c>
    </row>
    <row r="36" spans="1:25" s="273" customFormat="1" ht="37.5" customHeight="1" x14ac:dyDescent="0.2">
      <c r="A36" s="817" t="s">
        <v>19</v>
      </c>
      <c r="B36" s="817"/>
      <c r="C36" s="817"/>
      <c r="D36" s="817"/>
      <c r="E36" s="817"/>
      <c r="F36" s="817"/>
      <c r="G36" s="817"/>
      <c r="H36" s="817"/>
      <c r="I36" s="817"/>
      <c r="J36" s="817"/>
      <c r="K36" s="817"/>
      <c r="L36" s="817"/>
      <c r="M36" s="817"/>
      <c r="N36" s="817"/>
      <c r="O36" s="817"/>
      <c r="P36" s="817"/>
      <c r="Q36" s="817"/>
      <c r="R36" s="817"/>
      <c r="S36" s="817"/>
      <c r="T36" s="817"/>
      <c r="U36" s="817"/>
      <c r="V36" s="817"/>
      <c r="W36" s="817"/>
      <c r="X36" s="817"/>
      <c r="Y36" s="817"/>
    </row>
    <row r="37" spans="1:25" s="273" customFormat="1" ht="72" x14ac:dyDescent="0.2">
      <c r="A37" s="212">
        <v>22</v>
      </c>
      <c r="B37" s="551" t="s">
        <v>297</v>
      </c>
      <c r="C37" s="541">
        <v>1300000</v>
      </c>
      <c r="D37" s="554" t="s">
        <v>368</v>
      </c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6"/>
      <c r="P37" s="216" t="s">
        <v>137</v>
      </c>
      <c r="Q37" s="213"/>
      <c r="R37" s="217"/>
      <c r="S37" s="217"/>
      <c r="T37" s="197"/>
      <c r="U37" s="197"/>
      <c r="V37" s="219">
        <f>(U37/C37)*100</f>
        <v>0</v>
      </c>
      <c r="W37" s="213"/>
      <c r="X37" s="220"/>
      <c r="Y37" s="215"/>
    </row>
    <row r="38" spans="1:25" s="273" customFormat="1" ht="96" x14ac:dyDescent="0.2">
      <c r="A38" s="212">
        <v>23</v>
      </c>
      <c r="B38" s="551" t="s">
        <v>318</v>
      </c>
      <c r="C38" s="541">
        <v>3250000</v>
      </c>
      <c r="D38" s="554" t="s">
        <v>368</v>
      </c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6"/>
      <c r="P38" s="216" t="s">
        <v>137</v>
      </c>
      <c r="Q38" s="213"/>
      <c r="R38" s="217"/>
      <c r="S38" s="217"/>
      <c r="T38" s="197"/>
      <c r="U38" s="197"/>
      <c r="V38" s="219"/>
      <c r="W38" s="213"/>
      <c r="X38" s="220"/>
      <c r="Y38" s="215"/>
    </row>
    <row r="39" spans="1:25" s="273" customFormat="1" ht="120" x14ac:dyDescent="0.2">
      <c r="A39" s="212">
        <v>24</v>
      </c>
      <c r="B39" s="551" t="s">
        <v>319</v>
      </c>
      <c r="C39" s="541">
        <v>3557600</v>
      </c>
      <c r="D39" s="554" t="s">
        <v>368</v>
      </c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6"/>
      <c r="P39" s="216" t="s">
        <v>137</v>
      </c>
      <c r="Q39" s="213"/>
      <c r="R39" s="217"/>
      <c r="S39" s="217"/>
      <c r="T39" s="197"/>
      <c r="U39" s="197"/>
      <c r="V39" s="219"/>
      <c r="W39" s="213"/>
      <c r="X39" s="220"/>
      <c r="Y39" s="215"/>
    </row>
    <row r="40" spans="1:25" s="273" customFormat="1" ht="96" x14ac:dyDescent="0.2">
      <c r="A40" s="212">
        <v>25</v>
      </c>
      <c r="B40" s="551" t="s">
        <v>298</v>
      </c>
      <c r="C40" s="541">
        <v>3096600</v>
      </c>
      <c r="D40" s="554" t="s">
        <v>368</v>
      </c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6"/>
      <c r="P40" s="216" t="s">
        <v>137</v>
      </c>
      <c r="Q40" s="213"/>
      <c r="R40" s="217"/>
      <c r="S40" s="217"/>
      <c r="T40" s="197"/>
      <c r="U40" s="197"/>
      <c r="V40" s="219"/>
      <c r="W40" s="213"/>
      <c r="X40" s="220"/>
      <c r="Y40" s="215"/>
    </row>
    <row r="41" spans="1:25" s="273" customFormat="1" ht="72" x14ac:dyDescent="0.2">
      <c r="A41" s="212">
        <v>26</v>
      </c>
      <c r="B41" s="551" t="s">
        <v>299</v>
      </c>
      <c r="C41" s="541">
        <v>2500000</v>
      </c>
      <c r="D41" s="554" t="s">
        <v>368</v>
      </c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6"/>
      <c r="P41" s="216" t="s">
        <v>137</v>
      </c>
      <c r="Q41" s="213"/>
      <c r="R41" s="217"/>
      <c r="S41" s="217"/>
      <c r="T41" s="197"/>
      <c r="U41" s="197"/>
      <c r="V41" s="219"/>
      <c r="W41" s="213"/>
      <c r="X41" s="220"/>
      <c r="Y41" s="215"/>
    </row>
    <row r="42" spans="1:25" s="273" customFormat="1" ht="37.5" customHeight="1" x14ac:dyDescent="0.2">
      <c r="A42" s="817" t="s">
        <v>22</v>
      </c>
      <c r="B42" s="817"/>
      <c r="C42" s="817"/>
      <c r="D42" s="817"/>
      <c r="E42" s="817"/>
      <c r="F42" s="817"/>
      <c r="G42" s="817"/>
      <c r="H42" s="817"/>
      <c r="I42" s="817"/>
      <c r="J42" s="817"/>
      <c r="K42" s="817"/>
      <c r="L42" s="817"/>
      <c r="M42" s="817"/>
      <c r="N42" s="817"/>
      <c r="O42" s="817"/>
      <c r="P42" s="817"/>
      <c r="Q42" s="817"/>
      <c r="R42" s="817"/>
      <c r="S42" s="817"/>
      <c r="T42" s="817"/>
      <c r="U42" s="817"/>
      <c r="V42" s="817"/>
      <c r="W42" s="817"/>
      <c r="X42" s="817"/>
      <c r="Y42" s="817"/>
    </row>
    <row r="43" spans="1:25" s="273" customFormat="1" ht="103.5" customHeight="1" x14ac:dyDescent="0.2">
      <c r="A43" s="212">
        <v>27</v>
      </c>
      <c r="B43" s="551" t="s">
        <v>308</v>
      </c>
      <c r="C43" s="541">
        <v>17500000</v>
      </c>
      <c r="D43" s="554" t="s">
        <v>367</v>
      </c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6"/>
      <c r="P43" s="216" t="s">
        <v>137</v>
      </c>
      <c r="Q43" s="213"/>
      <c r="R43" s="217"/>
      <c r="S43" s="217"/>
      <c r="T43" s="197"/>
      <c r="U43" s="197"/>
      <c r="V43" s="219">
        <f>(U43/C43)*100</f>
        <v>0</v>
      </c>
      <c r="W43" s="213"/>
      <c r="X43" s="220"/>
      <c r="Y43" s="215"/>
    </row>
    <row r="44" spans="1:25" s="273" customFormat="1" ht="24" x14ac:dyDescent="0.2">
      <c r="A44" s="817" t="s">
        <v>139</v>
      </c>
      <c r="B44" s="817"/>
      <c r="C44" s="817"/>
      <c r="D44" s="817"/>
      <c r="E44" s="817"/>
      <c r="F44" s="817"/>
      <c r="G44" s="817"/>
      <c r="H44" s="817"/>
      <c r="I44" s="817"/>
      <c r="J44" s="817"/>
      <c r="K44" s="817"/>
      <c r="L44" s="817"/>
      <c r="M44" s="817"/>
      <c r="N44" s="817"/>
      <c r="O44" s="817"/>
      <c r="P44" s="817"/>
      <c r="Q44" s="817"/>
      <c r="R44" s="817"/>
      <c r="S44" s="817"/>
      <c r="T44" s="817"/>
      <c r="U44" s="817"/>
      <c r="V44" s="817"/>
      <c r="W44" s="817"/>
      <c r="X44" s="817"/>
      <c r="Y44" s="817"/>
    </row>
    <row r="45" spans="1:25" s="598" customFormat="1" ht="96" x14ac:dyDescent="0.2">
      <c r="A45" s="594">
        <v>28</v>
      </c>
      <c r="B45" s="608" t="s">
        <v>295</v>
      </c>
      <c r="C45" s="596">
        <v>9750000</v>
      </c>
      <c r="D45" s="554" t="s">
        <v>407</v>
      </c>
      <c r="E45" s="602"/>
      <c r="F45" s="602"/>
      <c r="G45" s="602"/>
      <c r="H45" s="602"/>
      <c r="I45" s="602"/>
      <c r="J45" s="602"/>
      <c r="K45" s="602"/>
      <c r="L45" s="602"/>
      <c r="M45" s="602"/>
      <c r="N45" s="602"/>
      <c r="O45" s="609"/>
      <c r="P45" s="609" t="s">
        <v>137</v>
      </c>
      <c r="Q45" s="599"/>
      <c r="R45" s="610"/>
      <c r="S45" s="610"/>
      <c r="T45" s="603"/>
      <c r="U45" s="603"/>
      <c r="V45" s="604">
        <f>(U45/C45)*100</f>
        <v>0</v>
      </c>
      <c r="W45" s="599"/>
      <c r="X45" s="611"/>
      <c r="Y45" s="215" t="s">
        <v>408</v>
      </c>
    </row>
    <row r="46" spans="1:25" s="598" customFormat="1" ht="96" x14ac:dyDescent="0.2">
      <c r="A46" s="594">
        <v>29</v>
      </c>
      <c r="B46" s="608" t="s">
        <v>296</v>
      </c>
      <c r="C46" s="596">
        <v>9500000</v>
      </c>
      <c r="D46" s="554" t="s">
        <v>407</v>
      </c>
      <c r="E46" s="602"/>
      <c r="F46" s="602"/>
      <c r="G46" s="602"/>
      <c r="H46" s="602"/>
      <c r="I46" s="602"/>
      <c r="J46" s="602"/>
      <c r="K46" s="602"/>
      <c r="L46" s="602"/>
      <c r="M46" s="602"/>
      <c r="N46" s="602"/>
      <c r="O46" s="609"/>
      <c r="P46" s="609" t="s">
        <v>137</v>
      </c>
      <c r="Q46" s="599"/>
      <c r="R46" s="610"/>
      <c r="S46" s="610"/>
      <c r="T46" s="603"/>
      <c r="U46" s="603"/>
      <c r="V46" s="604">
        <f>(U46/C46)*100</f>
        <v>0</v>
      </c>
      <c r="W46" s="599"/>
      <c r="X46" s="611"/>
      <c r="Y46" s="215" t="s">
        <v>408</v>
      </c>
    </row>
    <row r="47" spans="1:25" s="566" customFormat="1" ht="24" x14ac:dyDescent="0.2">
      <c r="A47" s="817" t="s">
        <v>358</v>
      </c>
      <c r="B47" s="817"/>
      <c r="C47" s="817"/>
      <c r="D47" s="817"/>
      <c r="E47" s="817"/>
      <c r="F47" s="817"/>
      <c r="G47" s="817"/>
      <c r="H47" s="817"/>
      <c r="I47" s="817"/>
      <c r="J47" s="817"/>
      <c r="K47" s="817"/>
      <c r="L47" s="817"/>
      <c r="M47" s="817"/>
      <c r="N47" s="817"/>
      <c r="O47" s="817"/>
      <c r="P47" s="817"/>
      <c r="Q47" s="817"/>
      <c r="R47" s="817"/>
      <c r="S47" s="817"/>
      <c r="T47" s="817"/>
      <c r="U47" s="817"/>
      <c r="V47" s="817"/>
      <c r="W47" s="817"/>
      <c r="X47" s="817"/>
      <c r="Y47" s="817"/>
    </row>
    <row r="48" spans="1:25" s="273" customFormat="1" ht="96" x14ac:dyDescent="0.2">
      <c r="A48" s="212">
        <v>30</v>
      </c>
      <c r="B48" s="551" t="s">
        <v>309</v>
      </c>
      <c r="C48" s="541">
        <v>15000000</v>
      </c>
      <c r="D48" s="554" t="s">
        <v>368</v>
      </c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2"/>
      <c r="P48" s="216" t="s">
        <v>137</v>
      </c>
      <c r="Q48" s="213"/>
      <c r="R48" s="213"/>
      <c r="S48" s="213"/>
      <c r="T48" s="197"/>
      <c r="U48" s="197"/>
      <c r="V48" s="219">
        <f>(U48/C48)*100</f>
        <v>0</v>
      </c>
      <c r="W48" s="213"/>
      <c r="X48" s="213"/>
      <c r="Y48" s="215" t="s">
        <v>408</v>
      </c>
    </row>
    <row r="49" spans="1:25" s="273" customFormat="1" ht="96" x14ac:dyDescent="0.2">
      <c r="A49" s="212">
        <v>31</v>
      </c>
      <c r="B49" s="551" t="s">
        <v>310</v>
      </c>
      <c r="C49" s="541">
        <v>14000000</v>
      </c>
      <c r="D49" s="554" t="s">
        <v>368</v>
      </c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2"/>
      <c r="P49" s="216" t="s">
        <v>137</v>
      </c>
      <c r="Q49" s="213"/>
      <c r="R49" s="213"/>
      <c r="S49" s="213"/>
      <c r="T49" s="197"/>
      <c r="U49" s="197"/>
      <c r="V49" s="219"/>
      <c r="W49" s="213"/>
      <c r="X49" s="213"/>
      <c r="Y49" s="215" t="s">
        <v>408</v>
      </c>
    </row>
    <row r="50" spans="1:25" s="273" customFormat="1" ht="96" x14ac:dyDescent="0.2">
      <c r="A50" s="212">
        <v>32</v>
      </c>
      <c r="B50" s="551" t="s">
        <v>311</v>
      </c>
      <c r="C50" s="541">
        <v>14000000</v>
      </c>
      <c r="D50" s="554" t="s">
        <v>368</v>
      </c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2"/>
      <c r="P50" s="216" t="s">
        <v>137</v>
      </c>
      <c r="Q50" s="213"/>
      <c r="R50" s="213"/>
      <c r="S50" s="213"/>
      <c r="T50" s="197"/>
      <c r="U50" s="197"/>
      <c r="V50" s="219"/>
      <c r="W50" s="213"/>
      <c r="X50" s="213"/>
      <c r="Y50" s="215" t="s">
        <v>408</v>
      </c>
    </row>
    <row r="51" spans="1:25" s="273" customFormat="1" ht="24" x14ac:dyDescent="0.2">
      <c r="A51" s="817" t="s">
        <v>286</v>
      </c>
      <c r="B51" s="817"/>
      <c r="C51" s="817"/>
      <c r="D51" s="817"/>
      <c r="E51" s="817"/>
      <c r="F51" s="817"/>
      <c r="G51" s="817"/>
      <c r="H51" s="817"/>
      <c r="I51" s="817"/>
      <c r="J51" s="817"/>
      <c r="K51" s="817"/>
      <c r="L51" s="817"/>
      <c r="M51" s="817"/>
      <c r="N51" s="817"/>
      <c r="O51" s="817"/>
      <c r="P51" s="817"/>
      <c r="Q51" s="817"/>
      <c r="R51" s="817"/>
      <c r="S51" s="817"/>
      <c r="T51" s="817"/>
      <c r="U51" s="817"/>
      <c r="V51" s="817"/>
      <c r="W51" s="817"/>
      <c r="X51" s="817"/>
      <c r="Y51" s="817"/>
    </row>
    <row r="52" spans="1:25" s="273" customFormat="1" ht="48" x14ac:dyDescent="0.2">
      <c r="A52" s="212">
        <v>33</v>
      </c>
      <c r="B52" s="551" t="s">
        <v>312</v>
      </c>
      <c r="C52" s="541">
        <v>7500000</v>
      </c>
      <c r="D52" s="554" t="s">
        <v>367</v>
      </c>
      <c r="E52" s="215"/>
      <c r="F52" s="215"/>
      <c r="G52" s="215"/>
      <c r="H52" s="215"/>
      <c r="I52" s="215"/>
      <c r="J52" s="215"/>
      <c r="K52" s="215"/>
      <c r="L52" s="215"/>
      <c r="M52" s="215"/>
      <c r="N52" s="215"/>
      <c r="O52" s="212"/>
      <c r="P52" s="216" t="s">
        <v>137</v>
      </c>
      <c r="Q52" s="213"/>
      <c r="R52" s="213"/>
      <c r="S52" s="213"/>
      <c r="T52" s="197"/>
      <c r="U52" s="197"/>
      <c r="V52" s="219">
        <f>(U52/C52)*100</f>
        <v>0</v>
      </c>
      <c r="W52" s="213"/>
      <c r="X52" s="213"/>
      <c r="Y52" s="215" t="s">
        <v>408</v>
      </c>
    </row>
    <row r="53" spans="1:25" s="273" customFormat="1" ht="48" x14ac:dyDescent="0.2">
      <c r="A53" s="212">
        <v>34</v>
      </c>
      <c r="B53" s="551" t="s">
        <v>279</v>
      </c>
      <c r="C53" s="541">
        <v>5000000</v>
      </c>
      <c r="D53" s="554" t="s">
        <v>367</v>
      </c>
      <c r="E53" s="215"/>
      <c r="F53" s="215"/>
      <c r="G53" s="215"/>
      <c r="H53" s="215"/>
      <c r="I53" s="215"/>
      <c r="J53" s="215"/>
      <c r="K53" s="215"/>
      <c r="L53" s="215"/>
      <c r="M53" s="215"/>
      <c r="N53" s="215"/>
      <c r="O53" s="212"/>
      <c r="P53" s="216" t="s">
        <v>137</v>
      </c>
      <c r="Q53" s="213"/>
      <c r="R53" s="213"/>
      <c r="S53" s="213"/>
      <c r="T53" s="197"/>
      <c r="U53" s="197"/>
      <c r="V53" s="219"/>
      <c r="W53" s="213"/>
      <c r="X53" s="213"/>
      <c r="Y53" s="215" t="s">
        <v>408</v>
      </c>
    </row>
    <row r="54" spans="1:25" s="273" customFormat="1" ht="24" x14ac:dyDescent="0.2">
      <c r="A54" s="817" t="s">
        <v>140</v>
      </c>
      <c r="B54" s="817"/>
      <c r="C54" s="817"/>
      <c r="D54" s="817"/>
      <c r="E54" s="817"/>
      <c r="F54" s="817"/>
      <c r="G54" s="817"/>
      <c r="H54" s="817"/>
      <c r="I54" s="817"/>
      <c r="J54" s="817"/>
      <c r="K54" s="817"/>
      <c r="L54" s="817"/>
      <c r="M54" s="817"/>
      <c r="N54" s="817"/>
      <c r="O54" s="817"/>
      <c r="P54" s="817"/>
      <c r="Q54" s="817"/>
      <c r="R54" s="817"/>
      <c r="S54" s="817"/>
      <c r="T54" s="817"/>
      <c r="U54" s="817"/>
      <c r="V54" s="817"/>
      <c r="W54" s="817"/>
      <c r="X54" s="817"/>
      <c r="Y54" s="817"/>
    </row>
    <row r="55" spans="1:25" s="598" customFormat="1" ht="48" x14ac:dyDescent="0.2">
      <c r="A55" s="594">
        <v>35</v>
      </c>
      <c r="B55" s="599" t="s">
        <v>327</v>
      </c>
      <c r="C55" s="607">
        <v>6100000</v>
      </c>
      <c r="D55" s="601"/>
      <c r="E55" s="602"/>
      <c r="F55" s="602"/>
      <c r="G55" s="602"/>
      <c r="H55" s="602"/>
      <c r="I55" s="602"/>
      <c r="J55" s="602"/>
      <c r="K55" s="602"/>
      <c r="L55" s="602"/>
      <c r="M55" s="602"/>
      <c r="N55" s="602"/>
      <c r="O55" s="594"/>
      <c r="P55" s="599"/>
      <c r="Q55" s="599"/>
      <c r="R55" s="599"/>
      <c r="S55" s="599"/>
      <c r="T55" s="603"/>
      <c r="U55" s="603" t="e">
        <f>+#REF!</f>
        <v>#REF!</v>
      </c>
      <c r="V55" s="604" t="e">
        <f>(U55/C55)*100</f>
        <v>#REF!</v>
      </c>
      <c r="W55" s="599"/>
      <c r="X55" s="599"/>
      <c r="Y55" s="602"/>
    </row>
    <row r="56" spans="1:25" s="273" customFormat="1" ht="24" x14ac:dyDescent="0.2">
      <c r="A56" s="817" t="s">
        <v>121</v>
      </c>
      <c r="B56" s="817"/>
      <c r="C56" s="817"/>
      <c r="D56" s="817"/>
      <c r="E56" s="817"/>
      <c r="F56" s="817"/>
      <c r="G56" s="817"/>
      <c r="H56" s="817"/>
      <c r="I56" s="817"/>
      <c r="J56" s="817"/>
      <c r="K56" s="817"/>
      <c r="L56" s="817"/>
      <c r="M56" s="817"/>
      <c r="N56" s="817"/>
      <c r="O56" s="817"/>
      <c r="P56" s="817"/>
      <c r="Q56" s="817"/>
      <c r="R56" s="817"/>
      <c r="S56" s="817"/>
      <c r="T56" s="817"/>
      <c r="U56" s="817"/>
      <c r="V56" s="817"/>
      <c r="W56" s="817"/>
      <c r="X56" s="817"/>
      <c r="Y56" s="817"/>
    </row>
    <row r="57" spans="1:25" s="598" customFormat="1" ht="72" x14ac:dyDescent="0.2">
      <c r="A57" s="594">
        <v>36</v>
      </c>
      <c r="B57" s="599" t="s">
        <v>333</v>
      </c>
      <c r="C57" s="600">
        <v>2109600</v>
      </c>
      <c r="D57" s="554" t="s">
        <v>406</v>
      </c>
      <c r="E57" s="602"/>
      <c r="F57" s="602"/>
      <c r="G57" s="602"/>
      <c r="H57" s="602"/>
      <c r="I57" s="602"/>
      <c r="J57" s="602"/>
      <c r="K57" s="602"/>
      <c r="L57" s="602"/>
      <c r="M57" s="602"/>
      <c r="N57" s="602"/>
      <c r="O57" s="594"/>
      <c r="P57" s="599"/>
      <c r="Q57" s="599"/>
      <c r="R57" s="599"/>
      <c r="S57" s="599"/>
      <c r="T57" s="603"/>
      <c r="U57" s="603" t="e">
        <f>+#REF!</f>
        <v>#REF!</v>
      </c>
      <c r="V57" s="604" t="e">
        <f>(U57/C57)*100</f>
        <v>#REF!</v>
      </c>
      <c r="W57" s="599"/>
      <c r="X57" s="599"/>
      <c r="Y57" s="602"/>
    </row>
    <row r="58" spans="1:25" s="273" customFormat="1" ht="24" x14ac:dyDescent="0.2">
      <c r="A58" s="817" t="s">
        <v>141</v>
      </c>
      <c r="B58" s="817"/>
      <c r="C58" s="817"/>
      <c r="D58" s="817"/>
      <c r="E58" s="817"/>
      <c r="F58" s="817"/>
      <c r="G58" s="817"/>
      <c r="H58" s="817"/>
      <c r="I58" s="817"/>
      <c r="J58" s="817"/>
      <c r="K58" s="817"/>
      <c r="L58" s="817"/>
      <c r="M58" s="817"/>
      <c r="N58" s="817"/>
      <c r="O58" s="817"/>
      <c r="P58" s="817"/>
      <c r="Q58" s="817"/>
      <c r="R58" s="817"/>
      <c r="S58" s="817"/>
      <c r="T58" s="817"/>
      <c r="U58" s="817"/>
      <c r="V58" s="817"/>
      <c r="W58" s="817"/>
      <c r="X58" s="817"/>
      <c r="Y58" s="817"/>
    </row>
    <row r="59" spans="1:25" s="598" customFormat="1" ht="48" x14ac:dyDescent="0.2">
      <c r="A59" s="594">
        <v>37</v>
      </c>
      <c r="B59" s="599" t="s">
        <v>334</v>
      </c>
      <c r="C59" s="600">
        <v>1000000</v>
      </c>
      <c r="D59" s="601"/>
      <c r="E59" s="602"/>
      <c r="F59" s="602"/>
      <c r="G59" s="602"/>
      <c r="H59" s="602"/>
      <c r="I59" s="602"/>
      <c r="J59" s="602"/>
      <c r="K59" s="602"/>
      <c r="L59" s="602"/>
      <c r="M59" s="602"/>
      <c r="N59" s="602"/>
      <c r="O59" s="594"/>
      <c r="P59" s="599"/>
      <c r="Q59" s="599"/>
      <c r="R59" s="599"/>
      <c r="S59" s="599"/>
      <c r="T59" s="603"/>
      <c r="U59" s="603" t="e">
        <f>+#REF!</f>
        <v>#REF!</v>
      </c>
      <c r="V59" s="604" t="e">
        <f>(U59/C59)*100</f>
        <v>#REF!</v>
      </c>
      <c r="W59" s="599"/>
      <c r="X59" s="599"/>
      <c r="Y59" s="215" t="s">
        <v>408</v>
      </c>
    </row>
    <row r="60" spans="1:25" s="273" customFormat="1" ht="24" x14ac:dyDescent="0.2">
      <c r="A60" s="212"/>
      <c r="B60" s="817" t="s">
        <v>27</v>
      </c>
      <c r="C60" s="817"/>
      <c r="D60" s="817"/>
      <c r="E60" s="817"/>
      <c r="F60" s="817"/>
      <c r="G60" s="817"/>
      <c r="H60" s="817"/>
      <c r="I60" s="817"/>
      <c r="J60" s="817"/>
      <c r="K60" s="817"/>
      <c r="L60" s="817"/>
      <c r="M60" s="817"/>
      <c r="N60" s="817"/>
      <c r="O60" s="817"/>
      <c r="P60" s="817"/>
      <c r="Q60" s="817"/>
      <c r="R60" s="817"/>
      <c r="S60" s="817"/>
      <c r="T60" s="817"/>
      <c r="U60" s="817"/>
      <c r="V60" s="817"/>
      <c r="W60" s="817"/>
      <c r="X60" s="817"/>
      <c r="Y60" s="817"/>
    </row>
    <row r="61" spans="1:25" s="273" customFormat="1" ht="48" x14ac:dyDescent="0.2">
      <c r="A61" s="212">
        <v>38</v>
      </c>
      <c r="B61" s="227" t="s">
        <v>142</v>
      </c>
      <c r="C61" s="537">
        <v>3352000</v>
      </c>
      <c r="D61" s="554" t="s">
        <v>366</v>
      </c>
      <c r="E61" s="215"/>
      <c r="F61" s="215"/>
      <c r="G61" s="215"/>
      <c r="H61" s="215"/>
      <c r="I61" s="215"/>
      <c r="J61" s="215"/>
      <c r="K61" s="215"/>
      <c r="L61" s="215"/>
      <c r="M61" s="215"/>
      <c r="N61" s="215"/>
      <c r="O61" s="215"/>
      <c r="P61" s="213"/>
      <c r="Q61" s="213"/>
      <c r="R61" s="213"/>
      <c r="S61" s="213"/>
      <c r="T61" s="197"/>
      <c r="U61" s="197" t="e">
        <f>+#REF!</f>
        <v>#REF!</v>
      </c>
      <c r="V61" s="219" t="e">
        <f>(U61/C61)*100</f>
        <v>#REF!</v>
      </c>
      <c r="W61" s="213"/>
      <c r="X61" s="213"/>
      <c r="Y61" s="215" t="s">
        <v>408</v>
      </c>
    </row>
    <row r="62" spans="1:25" s="273" customFormat="1" ht="24" x14ac:dyDescent="0.2">
      <c r="A62" s="817" t="s">
        <v>143</v>
      </c>
      <c r="B62" s="817"/>
      <c r="C62" s="817"/>
      <c r="D62" s="817"/>
      <c r="E62" s="817"/>
      <c r="F62" s="817"/>
      <c r="G62" s="817"/>
      <c r="H62" s="817"/>
      <c r="I62" s="817"/>
      <c r="J62" s="817"/>
      <c r="K62" s="817"/>
      <c r="L62" s="817"/>
      <c r="M62" s="817"/>
      <c r="N62" s="817"/>
      <c r="O62" s="817"/>
      <c r="P62" s="817"/>
      <c r="Q62" s="817"/>
      <c r="R62" s="817"/>
      <c r="S62" s="817"/>
      <c r="T62" s="817"/>
      <c r="U62" s="817"/>
      <c r="V62" s="817"/>
      <c r="W62" s="817"/>
      <c r="X62" s="817"/>
      <c r="Y62" s="817"/>
    </row>
    <row r="63" spans="1:25" s="598" customFormat="1" ht="48" x14ac:dyDescent="0.2">
      <c r="A63" s="594">
        <v>39</v>
      </c>
      <c r="B63" s="599" t="s">
        <v>328</v>
      </c>
      <c r="C63" s="600">
        <v>6286000</v>
      </c>
      <c r="D63" s="601"/>
      <c r="E63" s="602"/>
      <c r="F63" s="602"/>
      <c r="G63" s="602"/>
      <c r="H63" s="602"/>
      <c r="I63" s="602"/>
      <c r="J63" s="602"/>
      <c r="K63" s="602"/>
      <c r="L63" s="602"/>
      <c r="M63" s="602"/>
      <c r="N63" s="602"/>
      <c r="O63" s="594"/>
      <c r="P63" s="599"/>
      <c r="Q63" s="599"/>
      <c r="R63" s="599"/>
      <c r="S63" s="599"/>
      <c r="T63" s="603"/>
      <c r="U63" s="603"/>
      <c r="V63" s="604">
        <f>(U63/C63)*100</f>
        <v>0</v>
      </c>
      <c r="W63" s="599"/>
      <c r="X63" s="605"/>
      <c r="Y63" s="621">
        <v>6062500</v>
      </c>
    </row>
    <row r="64" spans="1:25" s="598" customFormat="1" ht="72" x14ac:dyDescent="0.2">
      <c r="A64" s="594">
        <v>40</v>
      </c>
      <c r="B64" s="599" t="s">
        <v>329</v>
      </c>
      <c r="C64" s="600">
        <v>4641200</v>
      </c>
      <c r="D64" s="601"/>
      <c r="E64" s="602"/>
      <c r="F64" s="602"/>
      <c r="G64" s="602"/>
      <c r="H64" s="602"/>
      <c r="I64" s="602"/>
      <c r="J64" s="602"/>
      <c r="K64" s="602"/>
      <c r="L64" s="602"/>
      <c r="M64" s="602"/>
      <c r="N64" s="602"/>
      <c r="O64" s="594"/>
      <c r="P64" s="599"/>
      <c r="Q64" s="599"/>
      <c r="R64" s="599"/>
      <c r="S64" s="599"/>
      <c r="T64" s="603"/>
      <c r="U64" s="603"/>
      <c r="V64" s="604">
        <f>(U64/C64)*100</f>
        <v>0</v>
      </c>
      <c r="W64" s="599"/>
      <c r="X64" s="605"/>
      <c r="Y64" s="621">
        <v>223500</v>
      </c>
    </row>
    <row r="65" spans="1:25" s="273" customFormat="1" ht="24" x14ac:dyDescent="0.2">
      <c r="A65" s="817" t="s">
        <v>31</v>
      </c>
      <c r="B65" s="817"/>
      <c r="C65" s="817"/>
      <c r="D65" s="817"/>
      <c r="E65" s="817"/>
      <c r="F65" s="817"/>
      <c r="G65" s="817"/>
      <c r="H65" s="817"/>
      <c r="I65" s="817"/>
      <c r="J65" s="817"/>
      <c r="K65" s="817"/>
      <c r="L65" s="817"/>
      <c r="M65" s="817"/>
      <c r="N65" s="817"/>
      <c r="O65" s="817"/>
      <c r="P65" s="817"/>
      <c r="Q65" s="817"/>
      <c r="R65" s="817"/>
      <c r="S65" s="817"/>
      <c r="T65" s="817"/>
      <c r="U65" s="817"/>
      <c r="V65" s="817"/>
      <c r="W65" s="817"/>
      <c r="X65" s="817"/>
      <c r="Y65" s="817"/>
    </row>
    <row r="66" spans="1:25" s="598" customFormat="1" ht="72" x14ac:dyDescent="0.2">
      <c r="A66" s="594">
        <v>41</v>
      </c>
      <c r="B66" s="599" t="s">
        <v>330</v>
      </c>
      <c r="C66" s="600">
        <v>217800</v>
      </c>
      <c r="D66" s="601"/>
      <c r="E66" s="602"/>
      <c r="F66" s="602"/>
      <c r="G66" s="602"/>
      <c r="H66" s="602"/>
      <c r="I66" s="602"/>
      <c r="J66" s="602"/>
      <c r="K66" s="602"/>
      <c r="L66" s="602"/>
      <c r="M66" s="602"/>
      <c r="N66" s="602"/>
      <c r="O66" s="594"/>
      <c r="P66" s="599"/>
      <c r="Q66" s="599"/>
      <c r="R66" s="599"/>
      <c r="S66" s="599"/>
      <c r="T66" s="603"/>
      <c r="U66" s="603"/>
      <c r="V66" s="604">
        <f>(U66/C66)*100</f>
        <v>0</v>
      </c>
      <c r="W66" s="599"/>
      <c r="X66" s="599"/>
      <c r="Y66" s="602"/>
    </row>
    <row r="67" spans="1:25" s="598" customFormat="1" ht="48" x14ac:dyDescent="0.2">
      <c r="A67" s="594">
        <v>42</v>
      </c>
      <c r="B67" s="599" t="s">
        <v>331</v>
      </c>
      <c r="C67" s="600">
        <v>1992800</v>
      </c>
      <c r="D67" s="601"/>
      <c r="E67" s="602"/>
      <c r="F67" s="602"/>
      <c r="G67" s="602"/>
      <c r="H67" s="602"/>
      <c r="I67" s="602"/>
      <c r="J67" s="602"/>
      <c r="K67" s="602"/>
      <c r="L67" s="602"/>
      <c r="M67" s="602"/>
      <c r="N67" s="602"/>
      <c r="O67" s="594"/>
      <c r="P67" s="599"/>
      <c r="Q67" s="599"/>
      <c r="R67" s="599"/>
      <c r="S67" s="599"/>
      <c r="T67" s="603"/>
      <c r="U67" s="603"/>
      <c r="V67" s="604"/>
      <c r="W67" s="599"/>
      <c r="X67" s="599"/>
      <c r="Y67" s="602"/>
    </row>
    <row r="68" spans="1:25" s="273" customFormat="1" ht="24" x14ac:dyDescent="0.2">
      <c r="A68" s="826" t="s">
        <v>144</v>
      </c>
      <c r="B68" s="826"/>
      <c r="C68" s="826"/>
      <c r="D68" s="826"/>
      <c r="E68" s="826"/>
      <c r="F68" s="826"/>
      <c r="G68" s="826"/>
      <c r="H68" s="826"/>
      <c r="I68" s="826"/>
      <c r="J68" s="826"/>
      <c r="K68" s="826"/>
      <c r="L68" s="826"/>
      <c r="M68" s="826"/>
      <c r="N68" s="826"/>
      <c r="O68" s="826"/>
      <c r="P68" s="826"/>
      <c r="Q68" s="826"/>
      <c r="R68" s="826"/>
      <c r="S68" s="826"/>
      <c r="T68" s="826"/>
      <c r="U68" s="826"/>
      <c r="V68" s="826"/>
      <c r="W68" s="826"/>
      <c r="X68" s="826"/>
      <c r="Y68" s="826"/>
    </row>
    <row r="69" spans="1:25" s="273" customFormat="1" ht="72" x14ac:dyDescent="0.2">
      <c r="A69" s="212">
        <v>43</v>
      </c>
      <c r="B69" s="227" t="s">
        <v>332</v>
      </c>
      <c r="C69" s="537">
        <v>897300</v>
      </c>
      <c r="D69" s="554" t="s">
        <v>368</v>
      </c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2"/>
      <c r="P69" s="213"/>
      <c r="Q69" s="213"/>
      <c r="R69" s="213"/>
      <c r="S69" s="213"/>
      <c r="T69" s="197"/>
      <c r="U69" s="197"/>
      <c r="V69" s="219">
        <f>(U69/C69)*100</f>
        <v>0</v>
      </c>
      <c r="W69" s="213"/>
      <c r="X69" s="213"/>
      <c r="Y69" s="215"/>
    </row>
    <row r="70" spans="1:25" s="273" customFormat="1" ht="24" x14ac:dyDescent="0.2">
      <c r="A70" s="817" t="s">
        <v>152</v>
      </c>
      <c r="B70" s="817"/>
      <c r="C70" s="817"/>
      <c r="D70" s="817"/>
      <c r="E70" s="817"/>
      <c r="F70" s="817"/>
      <c r="G70" s="817"/>
      <c r="H70" s="817"/>
      <c r="I70" s="817"/>
      <c r="J70" s="817"/>
      <c r="K70" s="817"/>
      <c r="L70" s="817"/>
      <c r="M70" s="817"/>
      <c r="N70" s="817"/>
      <c r="O70" s="817"/>
      <c r="P70" s="817"/>
      <c r="Q70" s="817"/>
      <c r="R70" s="817"/>
      <c r="S70" s="817"/>
      <c r="T70" s="817"/>
      <c r="U70" s="817"/>
      <c r="V70" s="817"/>
      <c r="W70" s="817"/>
      <c r="X70" s="817"/>
      <c r="Y70" s="817"/>
    </row>
    <row r="71" spans="1:25" s="598" customFormat="1" ht="72" x14ac:dyDescent="0.2">
      <c r="A71" s="594">
        <v>44</v>
      </c>
      <c r="B71" s="599" t="s">
        <v>324</v>
      </c>
      <c r="C71" s="600">
        <v>223000</v>
      </c>
      <c r="D71" s="601"/>
      <c r="E71" s="602"/>
      <c r="F71" s="602"/>
      <c r="G71" s="602"/>
      <c r="H71" s="602"/>
      <c r="I71" s="602"/>
      <c r="J71" s="602"/>
      <c r="K71" s="602"/>
      <c r="L71" s="602"/>
      <c r="M71" s="602"/>
      <c r="N71" s="602"/>
      <c r="O71" s="594"/>
      <c r="P71" s="599"/>
      <c r="Q71" s="599"/>
      <c r="R71" s="599"/>
      <c r="S71" s="599"/>
      <c r="T71" s="603"/>
      <c r="U71" s="603"/>
      <c r="V71" s="604">
        <f>(U71/C71)*100</f>
        <v>0</v>
      </c>
      <c r="W71" s="599"/>
      <c r="X71" s="599"/>
      <c r="Y71" s="215" t="s">
        <v>408</v>
      </c>
    </row>
    <row r="72" spans="1:25" s="598" customFormat="1" ht="96" x14ac:dyDescent="0.2">
      <c r="A72" s="594">
        <v>45</v>
      </c>
      <c r="B72" s="599" t="s">
        <v>325</v>
      </c>
      <c r="C72" s="600">
        <v>822800</v>
      </c>
      <c r="D72" s="601"/>
      <c r="E72" s="602"/>
      <c r="F72" s="602"/>
      <c r="G72" s="602"/>
      <c r="H72" s="602"/>
      <c r="I72" s="602"/>
      <c r="J72" s="602"/>
      <c r="K72" s="602"/>
      <c r="L72" s="602"/>
      <c r="M72" s="602"/>
      <c r="N72" s="602"/>
      <c r="O72" s="594"/>
      <c r="P72" s="599"/>
      <c r="Q72" s="599"/>
      <c r="R72" s="599"/>
      <c r="S72" s="599"/>
      <c r="T72" s="603"/>
      <c r="U72" s="603"/>
      <c r="V72" s="604">
        <f>(U72/C72)*100</f>
        <v>0</v>
      </c>
      <c r="W72" s="599"/>
      <c r="X72" s="599"/>
      <c r="Y72" s="215" t="s">
        <v>408</v>
      </c>
    </row>
    <row r="73" spans="1:25" s="598" customFormat="1" ht="72" x14ac:dyDescent="0.2">
      <c r="A73" s="594">
        <v>46</v>
      </c>
      <c r="B73" s="599" t="s">
        <v>326</v>
      </c>
      <c r="C73" s="600">
        <v>5500000</v>
      </c>
      <c r="D73" s="601"/>
      <c r="E73" s="602"/>
      <c r="F73" s="602"/>
      <c r="G73" s="602"/>
      <c r="H73" s="602"/>
      <c r="I73" s="602"/>
      <c r="J73" s="602"/>
      <c r="K73" s="602"/>
      <c r="L73" s="602"/>
      <c r="M73" s="602"/>
      <c r="N73" s="602"/>
      <c r="O73" s="594"/>
      <c r="P73" s="599"/>
      <c r="Q73" s="599"/>
      <c r="R73" s="599"/>
      <c r="S73" s="599"/>
      <c r="T73" s="603"/>
      <c r="U73" s="603"/>
      <c r="V73" s="604"/>
      <c r="W73" s="599"/>
      <c r="X73" s="599"/>
      <c r="Y73" s="215" t="s">
        <v>408</v>
      </c>
    </row>
    <row r="74" spans="1:25" s="273" customFormat="1" ht="24" x14ac:dyDescent="0.2">
      <c r="A74" s="826" t="s">
        <v>359</v>
      </c>
      <c r="B74" s="826"/>
      <c r="C74" s="826"/>
      <c r="D74" s="826"/>
      <c r="E74" s="826"/>
      <c r="F74" s="826"/>
      <c r="G74" s="826"/>
      <c r="H74" s="826"/>
      <c r="I74" s="826"/>
      <c r="J74" s="826"/>
      <c r="K74" s="826"/>
      <c r="L74" s="826"/>
      <c r="M74" s="826"/>
      <c r="N74" s="826"/>
      <c r="O74" s="826"/>
      <c r="P74" s="826"/>
      <c r="Q74" s="826"/>
      <c r="R74" s="826"/>
      <c r="S74" s="826"/>
      <c r="T74" s="826"/>
      <c r="U74" s="826"/>
      <c r="V74" s="826"/>
      <c r="W74" s="826"/>
      <c r="X74" s="826"/>
      <c r="Y74" s="826"/>
    </row>
    <row r="75" spans="1:25" s="598" customFormat="1" ht="41.25" customHeight="1" x14ac:dyDescent="0.2">
      <c r="A75" s="594">
        <v>47</v>
      </c>
      <c r="B75" s="599" t="s">
        <v>323</v>
      </c>
      <c r="C75" s="600">
        <v>500000</v>
      </c>
      <c r="D75" s="554" t="s">
        <v>407</v>
      </c>
      <c r="E75" s="602"/>
      <c r="F75" s="602"/>
      <c r="G75" s="602"/>
      <c r="H75" s="602"/>
      <c r="I75" s="602"/>
      <c r="J75" s="602"/>
      <c r="K75" s="602"/>
      <c r="L75" s="602"/>
      <c r="M75" s="602"/>
      <c r="N75" s="602"/>
      <c r="O75" s="594"/>
      <c r="P75" s="599"/>
      <c r="Q75" s="599"/>
      <c r="R75" s="599"/>
      <c r="S75" s="599"/>
      <c r="T75" s="603"/>
      <c r="U75" s="603"/>
      <c r="V75" s="604">
        <f>(U75/C75)*100</f>
        <v>0</v>
      </c>
      <c r="W75" s="599"/>
      <c r="X75" s="599"/>
      <c r="Y75" s="602"/>
    </row>
    <row r="76" spans="1:25" s="273" customFormat="1" ht="24" x14ac:dyDescent="0.2">
      <c r="A76" s="817" t="s">
        <v>145</v>
      </c>
      <c r="B76" s="817"/>
      <c r="C76" s="817"/>
      <c r="D76" s="817"/>
      <c r="E76" s="817"/>
      <c r="F76" s="817"/>
      <c r="G76" s="817"/>
      <c r="H76" s="817"/>
      <c r="I76" s="817"/>
      <c r="J76" s="817"/>
      <c r="K76" s="817"/>
      <c r="L76" s="817"/>
      <c r="M76" s="817"/>
      <c r="N76" s="817"/>
      <c r="O76" s="817"/>
      <c r="P76" s="817"/>
      <c r="Q76" s="817"/>
      <c r="R76" s="817"/>
      <c r="S76" s="817"/>
      <c r="T76" s="817"/>
      <c r="U76" s="817"/>
      <c r="V76" s="817"/>
      <c r="W76" s="817"/>
      <c r="X76" s="817"/>
      <c r="Y76" s="817"/>
    </row>
    <row r="77" spans="1:25" s="598" customFormat="1" ht="24" x14ac:dyDescent="0.2">
      <c r="A77" s="594">
        <v>48</v>
      </c>
      <c r="B77" s="606" t="s">
        <v>320</v>
      </c>
      <c r="C77" s="600">
        <v>740000</v>
      </c>
      <c r="D77" s="601"/>
      <c r="E77" s="599"/>
      <c r="F77" s="599"/>
      <c r="G77" s="599"/>
      <c r="H77" s="599"/>
      <c r="I77" s="599"/>
      <c r="J77" s="599"/>
      <c r="K77" s="599"/>
      <c r="L77" s="599"/>
      <c r="M77" s="599"/>
      <c r="N77" s="599"/>
      <c r="O77" s="599"/>
      <c r="P77" s="599"/>
      <c r="Q77" s="599"/>
      <c r="R77" s="599"/>
      <c r="S77" s="599"/>
      <c r="T77" s="603"/>
      <c r="U77" s="603"/>
      <c r="V77" s="604">
        <f>(U77/C77)*100</f>
        <v>0</v>
      </c>
      <c r="W77" s="599"/>
      <c r="X77" s="599"/>
      <c r="Y77" s="215" t="s">
        <v>408</v>
      </c>
    </row>
    <row r="78" spans="1:25" s="598" customFormat="1" ht="48" x14ac:dyDescent="0.2">
      <c r="A78" s="594">
        <v>49</v>
      </c>
      <c r="B78" s="599" t="s">
        <v>321</v>
      </c>
      <c r="C78" s="600">
        <v>690000</v>
      </c>
      <c r="D78" s="601"/>
      <c r="E78" s="599"/>
      <c r="F78" s="599"/>
      <c r="G78" s="599"/>
      <c r="H78" s="599"/>
      <c r="I78" s="599"/>
      <c r="J78" s="599"/>
      <c r="K78" s="599"/>
      <c r="L78" s="599"/>
      <c r="M78" s="599"/>
      <c r="N78" s="599"/>
      <c r="O78" s="599"/>
      <c r="P78" s="599"/>
      <c r="Q78" s="599"/>
      <c r="R78" s="599"/>
      <c r="S78" s="599"/>
      <c r="T78" s="603"/>
      <c r="U78" s="603"/>
      <c r="V78" s="604"/>
      <c r="W78" s="599"/>
      <c r="X78" s="599"/>
      <c r="Y78" s="215" t="s">
        <v>408</v>
      </c>
    </row>
    <row r="79" spans="1:25" s="598" customFormat="1" ht="72" x14ac:dyDescent="0.2">
      <c r="A79" s="594">
        <v>50</v>
      </c>
      <c r="B79" s="599" t="s">
        <v>262</v>
      </c>
      <c r="C79" s="600">
        <v>2456400</v>
      </c>
      <c r="D79" s="601"/>
      <c r="E79" s="599"/>
      <c r="F79" s="599"/>
      <c r="G79" s="599"/>
      <c r="H79" s="599"/>
      <c r="I79" s="599"/>
      <c r="J79" s="599"/>
      <c r="K79" s="599"/>
      <c r="L79" s="599"/>
      <c r="M79" s="599"/>
      <c r="N79" s="599"/>
      <c r="O79" s="599"/>
      <c r="P79" s="599"/>
      <c r="Q79" s="599"/>
      <c r="R79" s="599"/>
      <c r="S79" s="599"/>
      <c r="T79" s="603"/>
      <c r="U79" s="603"/>
      <c r="V79" s="604"/>
      <c r="W79" s="599"/>
      <c r="X79" s="599"/>
      <c r="Y79" s="215" t="s">
        <v>408</v>
      </c>
    </row>
    <row r="80" spans="1:25" s="273" customFormat="1" ht="24" x14ac:dyDescent="0.2">
      <c r="A80" s="817" t="s">
        <v>146</v>
      </c>
      <c r="B80" s="817"/>
      <c r="C80" s="817"/>
      <c r="D80" s="817"/>
      <c r="E80" s="817"/>
      <c r="F80" s="817"/>
      <c r="G80" s="817"/>
      <c r="H80" s="817"/>
      <c r="I80" s="817"/>
      <c r="J80" s="817"/>
      <c r="K80" s="817"/>
      <c r="L80" s="817"/>
      <c r="M80" s="817"/>
      <c r="N80" s="817"/>
      <c r="O80" s="817"/>
      <c r="P80" s="817"/>
      <c r="Q80" s="817"/>
      <c r="R80" s="817"/>
      <c r="S80" s="817"/>
      <c r="T80" s="817"/>
      <c r="U80" s="817"/>
      <c r="V80" s="817"/>
      <c r="W80" s="817"/>
      <c r="X80" s="817"/>
      <c r="Y80" s="817"/>
    </row>
    <row r="81" spans="1:25" s="598" customFormat="1" ht="39" customHeight="1" x14ac:dyDescent="0.2">
      <c r="A81" s="594">
        <v>51</v>
      </c>
      <c r="B81" s="595" t="s">
        <v>268</v>
      </c>
      <c r="C81" s="596">
        <v>14950000</v>
      </c>
      <c r="D81" s="597"/>
      <c r="E81" s="594"/>
      <c r="F81" s="594"/>
      <c r="G81" s="594"/>
      <c r="H81" s="594"/>
      <c r="I81" s="594"/>
      <c r="J81" s="594"/>
      <c r="K81" s="594"/>
      <c r="L81" s="594"/>
      <c r="M81" s="594"/>
      <c r="N81" s="594"/>
      <c r="O81" s="594"/>
      <c r="P81" s="594"/>
      <c r="Q81" s="594"/>
      <c r="R81" s="594"/>
      <c r="S81" s="594"/>
      <c r="T81" s="594"/>
      <c r="U81" s="594"/>
      <c r="V81" s="594"/>
      <c r="W81" s="594"/>
      <c r="X81" s="594"/>
      <c r="Y81" s="594"/>
    </row>
    <row r="82" spans="1:25" s="598" customFormat="1" ht="48" x14ac:dyDescent="0.2">
      <c r="A82" s="594">
        <v>52</v>
      </c>
      <c r="B82" s="599" t="s">
        <v>336</v>
      </c>
      <c r="C82" s="600">
        <v>500000</v>
      </c>
      <c r="D82" s="599"/>
      <c r="E82" s="599"/>
      <c r="F82" s="599"/>
      <c r="G82" s="599"/>
      <c r="H82" s="599"/>
      <c r="I82" s="599"/>
      <c r="J82" s="599"/>
      <c r="K82" s="599"/>
      <c r="L82" s="599"/>
      <c r="M82" s="599"/>
      <c r="N82" s="599"/>
      <c r="O82" s="599"/>
      <c r="P82" s="599"/>
      <c r="Q82" s="599"/>
      <c r="R82" s="599"/>
      <c r="S82" s="599"/>
      <c r="T82" s="599"/>
      <c r="U82" s="599"/>
      <c r="V82" s="599"/>
      <c r="W82" s="599"/>
      <c r="X82" s="599"/>
      <c r="Y82" s="599"/>
    </row>
    <row r="83" spans="1:25" s="598" customFormat="1" ht="72" x14ac:dyDescent="0.2">
      <c r="A83" s="594">
        <v>53</v>
      </c>
      <c r="B83" s="599" t="s">
        <v>335</v>
      </c>
      <c r="C83" s="600">
        <v>1801900</v>
      </c>
      <c r="D83" s="601"/>
      <c r="E83" s="602"/>
      <c r="F83" s="602"/>
      <c r="G83" s="602"/>
      <c r="H83" s="602"/>
      <c r="I83" s="602"/>
      <c r="J83" s="602"/>
      <c r="K83" s="602"/>
      <c r="L83" s="602"/>
      <c r="M83" s="602"/>
      <c r="N83" s="602"/>
      <c r="O83" s="594"/>
      <c r="P83" s="599"/>
      <c r="Q83" s="599"/>
      <c r="R83" s="599"/>
      <c r="S83" s="599"/>
      <c r="T83" s="603"/>
      <c r="U83" s="603"/>
      <c r="V83" s="604">
        <f>(U83/C83)*100</f>
        <v>0</v>
      </c>
      <c r="W83" s="599"/>
      <c r="X83" s="605"/>
      <c r="Y83" s="599"/>
    </row>
    <row r="84" spans="1:25" s="598" customFormat="1" ht="72" x14ac:dyDescent="0.2">
      <c r="A84" s="594">
        <v>54</v>
      </c>
      <c r="B84" s="599" t="s">
        <v>337</v>
      </c>
      <c r="C84" s="600">
        <v>100000</v>
      </c>
      <c r="D84" s="601"/>
      <c r="E84" s="602"/>
      <c r="F84" s="602"/>
      <c r="G84" s="602"/>
      <c r="H84" s="602"/>
      <c r="I84" s="602"/>
      <c r="J84" s="602"/>
      <c r="K84" s="602"/>
      <c r="L84" s="602"/>
      <c r="M84" s="602"/>
      <c r="N84" s="602"/>
      <c r="O84" s="602"/>
      <c r="P84" s="599"/>
      <c r="Q84" s="599"/>
      <c r="R84" s="599"/>
      <c r="S84" s="599"/>
      <c r="T84" s="603"/>
      <c r="U84" s="603"/>
      <c r="V84" s="604">
        <f>(U84/C84)*100</f>
        <v>0</v>
      </c>
      <c r="W84" s="599"/>
      <c r="X84" s="599"/>
      <c r="Y84" s="599"/>
    </row>
    <row r="85" spans="1:25" s="273" customFormat="1" ht="24" x14ac:dyDescent="0.2">
      <c r="A85" s="817" t="s">
        <v>29</v>
      </c>
      <c r="B85" s="817"/>
      <c r="C85" s="817"/>
      <c r="D85" s="817"/>
      <c r="E85" s="817"/>
      <c r="F85" s="817"/>
      <c r="G85" s="817"/>
      <c r="H85" s="817"/>
      <c r="I85" s="817"/>
      <c r="J85" s="817"/>
      <c r="K85" s="817"/>
      <c r="L85" s="817"/>
      <c r="M85" s="817"/>
      <c r="N85" s="817"/>
      <c r="O85" s="817"/>
      <c r="P85" s="817"/>
      <c r="Q85" s="817"/>
      <c r="R85" s="817"/>
      <c r="S85" s="817"/>
      <c r="T85" s="817"/>
      <c r="U85" s="817"/>
      <c r="V85" s="817"/>
      <c r="W85" s="817"/>
      <c r="X85" s="817"/>
      <c r="Y85" s="817"/>
    </row>
    <row r="86" spans="1:25" s="273" customFormat="1" ht="96" x14ac:dyDescent="0.2">
      <c r="A86" s="212">
        <v>55</v>
      </c>
      <c r="B86" s="227" t="s">
        <v>322</v>
      </c>
      <c r="C86" s="537">
        <v>2654400</v>
      </c>
      <c r="D86" s="554" t="s">
        <v>368</v>
      </c>
      <c r="E86" s="215"/>
      <c r="F86" s="215"/>
      <c r="G86" s="215"/>
      <c r="H86" s="215"/>
      <c r="I86" s="215"/>
      <c r="J86" s="215"/>
      <c r="K86" s="215"/>
      <c r="L86" s="215"/>
      <c r="M86" s="215"/>
      <c r="N86" s="215"/>
      <c r="O86" s="212"/>
      <c r="P86" s="213"/>
      <c r="Q86" s="213"/>
      <c r="R86" s="213"/>
      <c r="S86" s="213"/>
      <c r="T86" s="197"/>
      <c r="U86" s="197"/>
      <c r="V86" s="219">
        <f>(U86/C86)*100</f>
        <v>0</v>
      </c>
      <c r="W86" s="213"/>
      <c r="X86" s="213"/>
      <c r="Y86" s="215"/>
    </row>
    <row r="87" spans="1:25" s="273" customFormat="1" ht="72" x14ac:dyDescent="0.2">
      <c r="A87" s="567"/>
      <c r="B87" s="222" t="s">
        <v>147</v>
      </c>
      <c r="C87" s="568">
        <v>9000000</v>
      </c>
      <c r="D87" s="569" t="s">
        <v>148</v>
      </c>
      <c r="E87" s="570">
        <f>+C87-D88</f>
        <v>4700000</v>
      </c>
      <c r="F87" s="570"/>
      <c r="G87" s="570"/>
      <c r="H87" s="570"/>
      <c r="I87" s="570"/>
      <c r="J87" s="570"/>
      <c r="K87" s="570"/>
      <c r="L87" s="570"/>
      <c r="M87" s="570"/>
      <c r="N87" s="570"/>
      <c r="O87" s="571"/>
      <c r="P87" s="222"/>
      <c r="Q87" s="222"/>
      <c r="R87" s="222"/>
      <c r="S87" s="222"/>
      <c r="T87" s="572"/>
      <c r="U87" s="572"/>
      <c r="V87" s="223"/>
      <c r="W87" s="222"/>
      <c r="X87" s="222"/>
      <c r="Y87" s="622">
        <v>5000000</v>
      </c>
    </row>
    <row r="88" spans="1:25" s="273" customFormat="1" ht="24" x14ac:dyDescent="0.2">
      <c r="B88" s="213" t="s">
        <v>404</v>
      </c>
      <c r="C88" s="218"/>
      <c r="D88" s="573">
        <f>+C89+C90+C92</f>
        <v>4300000</v>
      </c>
      <c r="E88" s="215"/>
      <c r="F88" s="215"/>
      <c r="G88" s="215"/>
      <c r="H88" s="215"/>
      <c r="I88" s="215"/>
      <c r="J88" s="215"/>
      <c r="K88" s="215"/>
      <c r="L88" s="215"/>
      <c r="M88" s="215"/>
      <c r="N88" s="215"/>
      <c r="O88" s="212"/>
      <c r="P88" s="213"/>
      <c r="Q88" s="213"/>
      <c r="R88" s="213"/>
      <c r="S88" s="213"/>
      <c r="T88" s="197"/>
      <c r="U88" s="197" t="e">
        <f>+U89+U90+U91+U92</f>
        <v>#REF!</v>
      </c>
      <c r="V88" s="219" t="e">
        <f>(U88/C87)*100</f>
        <v>#REF!</v>
      </c>
      <c r="W88" s="213"/>
      <c r="X88" s="213"/>
      <c r="Y88" s="215"/>
    </row>
    <row r="89" spans="1:25" s="273" customFormat="1" ht="72" x14ac:dyDescent="0.2">
      <c r="A89" s="212"/>
      <c r="B89" s="224" t="s">
        <v>149</v>
      </c>
      <c r="C89" s="538">
        <v>1620000</v>
      </c>
      <c r="D89" s="555" t="s">
        <v>363</v>
      </c>
      <c r="E89" s="215"/>
      <c r="F89" s="215"/>
      <c r="G89" s="215"/>
      <c r="H89" s="215"/>
      <c r="I89" s="215"/>
      <c r="J89" s="215"/>
      <c r="K89" s="215"/>
      <c r="L89" s="215"/>
      <c r="M89" s="215"/>
      <c r="N89" s="215"/>
      <c r="O89" s="212"/>
      <c r="P89" s="213"/>
      <c r="Q89" s="213"/>
      <c r="R89" s="213"/>
      <c r="S89" s="213"/>
      <c r="T89" s="197" t="e">
        <f>+#REF!</f>
        <v>#REF!</v>
      </c>
      <c r="U89" s="574" t="e">
        <f>+#REF!</f>
        <v>#REF!</v>
      </c>
      <c r="V89" s="219"/>
      <c r="W89" s="213"/>
      <c r="X89" s="213"/>
      <c r="Y89" s="215"/>
    </row>
    <row r="90" spans="1:25" s="273" customFormat="1" ht="72" x14ac:dyDescent="0.2">
      <c r="A90" s="212"/>
      <c r="B90" s="224" t="s">
        <v>150</v>
      </c>
      <c r="C90" s="225">
        <v>180000</v>
      </c>
      <c r="D90" s="555" t="s">
        <v>363</v>
      </c>
      <c r="E90" s="215"/>
      <c r="F90" s="215"/>
      <c r="G90" s="215"/>
      <c r="H90" s="215"/>
      <c r="I90" s="215"/>
      <c r="J90" s="215"/>
      <c r="K90" s="215"/>
      <c r="L90" s="215"/>
      <c r="M90" s="215"/>
      <c r="N90" s="215"/>
      <c r="O90" s="212"/>
      <c r="P90" s="213"/>
      <c r="Q90" s="213"/>
      <c r="R90" s="213"/>
      <c r="S90" s="213"/>
      <c r="T90" s="197" t="e">
        <f>+#REF!</f>
        <v>#REF!</v>
      </c>
      <c r="U90" s="197" t="e">
        <f>+#REF!</f>
        <v>#REF!</v>
      </c>
      <c r="V90" s="219"/>
      <c r="W90" s="213"/>
      <c r="X90" s="213"/>
      <c r="Y90" s="215"/>
    </row>
    <row r="91" spans="1:25" s="273" customFormat="1" ht="120" x14ac:dyDescent="0.2">
      <c r="A91" s="212"/>
      <c r="B91" s="224" t="s">
        <v>361</v>
      </c>
      <c r="C91" s="226">
        <v>207500</v>
      </c>
      <c r="D91" s="555" t="s">
        <v>362</v>
      </c>
      <c r="E91" s="215"/>
      <c r="F91" s="215"/>
      <c r="G91" s="215"/>
      <c r="H91" s="215"/>
      <c r="I91" s="215"/>
      <c r="J91" s="215"/>
      <c r="K91" s="215"/>
      <c r="L91" s="215"/>
      <c r="M91" s="215"/>
      <c r="N91" s="215"/>
      <c r="O91" s="212"/>
      <c r="P91" s="213"/>
      <c r="Q91" s="213"/>
      <c r="R91" s="213"/>
      <c r="S91" s="213"/>
      <c r="T91" s="197" t="e">
        <f>+#REF!</f>
        <v>#REF!</v>
      </c>
      <c r="U91" s="197"/>
      <c r="V91" s="219"/>
      <c r="W91" s="213"/>
      <c r="X91" s="213"/>
      <c r="Y91" s="215"/>
    </row>
    <row r="92" spans="1:25" s="273" customFormat="1" ht="96" x14ac:dyDescent="0.2">
      <c r="A92" s="212"/>
      <c r="B92" s="224" t="s">
        <v>360</v>
      </c>
      <c r="C92" s="538">
        <v>2500000</v>
      </c>
      <c r="D92" s="555" t="s">
        <v>364</v>
      </c>
      <c r="E92" s="215"/>
      <c r="F92" s="215"/>
      <c r="G92" s="215"/>
      <c r="H92" s="215"/>
      <c r="I92" s="215"/>
      <c r="J92" s="215"/>
      <c r="K92" s="215"/>
      <c r="L92" s="215"/>
      <c r="M92" s="215"/>
      <c r="N92" s="215"/>
      <c r="O92" s="212"/>
      <c r="P92" s="213"/>
      <c r="Q92" s="213"/>
      <c r="R92" s="213"/>
      <c r="S92" s="213"/>
      <c r="T92" s="197" t="e">
        <f>+#REF!</f>
        <v>#REF!</v>
      </c>
      <c r="U92" s="197" t="e">
        <f>+#REF!</f>
        <v>#REF!</v>
      </c>
      <c r="V92" s="219"/>
      <c r="W92" s="213"/>
      <c r="X92" s="213"/>
      <c r="Y92" s="215"/>
    </row>
    <row r="93" spans="1:25" s="235" customFormat="1" ht="37.5" customHeight="1" x14ac:dyDescent="0.2">
      <c r="A93" s="228"/>
      <c r="B93" s="229" t="s">
        <v>79</v>
      </c>
      <c r="C93" s="232">
        <f>+C7+C8+C10+C11+C13+C14+C16+C18+C19+C21+C23+C24+C25+C26+C28+C29+C30+C31+C33+C34+C35+C37+C38+C39+C40+C41+C43+C45+C46+C48+C49+C50+C52+C53+C55+C57+C59+C61+C63+C64+C66+C67+C69+C71+C72+C73+C75+C77+C78+C79+C81+C82+C83+C84+C86+C87</f>
        <v>260068200</v>
      </c>
      <c r="D93" s="556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0"/>
      <c r="Q93" s="230"/>
      <c r="R93" s="231"/>
      <c r="S93" s="231"/>
      <c r="T93" s="232"/>
      <c r="U93" s="232" t="e">
        <f>+U7+U8+U10+U11+U13+U14+U16+U18+U19+U21+U23+U24+U25+U26+U28+U29+U30+U31+U33+U34+U35+U37+U38+U39+U40+U41+U43+U45+U46+U48+U49+U50+U52+U53+U55+U57+U59+U61+U63+U64+U66+U67+U69+U71+U72+U73+U75+U77+U78+U79+U81+U82+U83+U84+U86+U88</f>
        <v>#REF!</v>
      </c>
      <c r="V93" s="233" t="e">
        <f>(U93/C93)*100</f>
        <v>#REF!</v>
      </c>
      <c r="W93" s="232">
        <f>+W7+W8+W10+W11+W13+W14+W16+W18+W19+W21+W23+W24+W25+W26+W28+W29+W30+W31+W33+W34+W35+W37+W38+W39+W40+W41+W43+W45+W46+W48+W49+W50+W52+W53+W55+W57+W59+W61+W63+W64+W66+W67+W69+W71+W72+W73+W75+W77+W78+W79+W81+W82+W83+W84+W86+W88</f>
        <v>0</v>
      </c>
      <c r="X93" s="232">
        <f>+X7+X8+X10+X11+X13+X14+X16+X18+X19+X21+X23+X24+X25+X26+X28+X29+X30+X31+X33+X34+X35+X37+X38+X39+X40+X41+X43+X45+X46+X48+X49+X50+X52+X53+X55+X57+X59+X61+X63+X64+X66+X67+X69+X71+X72+X73+X75+X77+X78+X79+X81+X82+X83+X84+X86+X88</f>
        <v>0</v>
      </c>
      <c r="Y93" s="234"/>
    </row>
    <row r="94" spans="1:25" ht="24" x14ac:dyDescent="0.2">
      <c r="A94" s="558"/>
      <c r="B94" s="227"/>
      <c r="C94" s="558"/>
      <c r="D94" s="559"/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560"/>
      <c r="P94" s="227"/>
      <c r="Q94" s="227"/>
    </row>
    <row r="95" spans="1:25" ht="24" x14ac:dyDescent="0.2">
      <c r="A95" s="558"/>
      <c r="B95" s="227"/>
      <c r="C95" s="558"/>
      <c r="D95" s="559"/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560"/>
      <c r="P95" s="227"/>
      <c r="Q95" s="227"/>
    </row>
    <row r="96" spans="1:25" ht="24" x14ac:dyDescent="0.2">
      <c r="A96" s="558"/>
      <c r="B96" s="227"/>
      <c r="C96" s="558"/>
      <c r="D96" s="559"/>
      <c r="E96" s="227"/>
      <c r="F96" s="227"/>
      <c r="G96" s="227"/>
      <c r="H96" s="227"/>
      <c r="I96" s="227"/>
      <c r="J96" s="227"/>
      <c r="K96" s="227"/>
      <c r="L96" s="227"/>
      <c r="M96" s="227"/>
      <c r="N96" s="227"/>
      <c r="O96" s="560"/>
      <c r="P96" s="227"/>
      <c r="Q96" s="227"/>
    </row>
    <row r="97" spans="1:17" ht="24" x14ac:dyDescent="0.2">
      <c r="A97" s="558"/>
      <c r="B97" s="227"/>
      <c r="C97" s="558"/>
      <c r="D97" s="559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560"/>
      <c r="P97" s="227"/>
      <c r="Q97" s="227"/>
    </row>
    <row r="98" spans="1:17" ht="24" x14ac:dyDescent="0.2">
      <c r="A98" s="558"/>
      <c r="B98" s="227"/>
      <c r="C98" s="558"/>
      <c r="D98" s="559"/>
      <c r="E98" s="227"/>
      <c r="F98" s="227"/>
      <c r="G98" s="227"/>
      <c r="H98" s="227"/>
      <c r="I98" s="227"/>
      <c r="J98" s="227"/>
      <c r="K98" s="227"/>
      <c r="L98" s="227"/>
      <c r="M98" s="227"/>
      <c r="N98" s="227"/>
      <c r="O98" s="560"/>
      <c r="P98" s="227"/>
      <c r="Q98" s="227"/>
    </row>
    <row r="99" spans="1:17" ht="24" x14ac:dyDescent="0.2">
      <c r="A99" s="558"/>
      <c r="B99" s="227"/>
      <c r="C99" s="558"/>
      <c r="D99" s="559"/>
      <c r="E99" s="227"/>
      <c r="F99" s="227"/>
      <c r="G99" s="227"/>
      <c r="H99" s="227"/>
      <c r="I99" s="227"/>
      <c r="J99" s="227"/>
      <c r="K99" s="227"/>
      <c r="L99" s="227"/>
      <c r="M99" s="227"/>
      <c r="N99" s="227"/>
      <c r="O99" s="560"/>
      <c r="P99" s="227"/>
      <c r="Q99" s="227"/>
    </row>
  </sheetData>
  <mergeCells count="38">
    <mergeCell ref="A85:Y85"/>
    <mergeCell ref="A70:Y70"/>
    <mergeCell ref="A74:Y74"/>
    <mergeCell ref="A76:Y76"/>
    <mergeCell ref="A80:Y80"/>
    <mergeCell ref="A68:Y68"/>
    <mergeCell ref="A56:Y56"/>
    <mergeCell ref="A58:Y58"/>
    <mergeCell ref="B60:Y60"/>
    <mergeCell ref="A62:Y62"/>
    <mergeCell ref="A65:Y65"/>
    <mergeCell ref="A54:Y54"/>
    <mergeCell ref="A15:Y15"/>
    <mergeCell ref="A17:Y17"/>
    <mergeCell ref="A20:Y20"/>
    <mergeCell ref="A22:Y22"/>
    <mergeCell ref="A27:Y27"/>
    <mergeCell ref="A32:Y32"/>
    <mergeCell ref="A36:Y36"/>
    <mergeCell ref="A42:Y42"/>
    <mergeCell ref="A44:Y44"/>
    <mergeCell ref="A47:Y47"/>
    <mergeCell ref="A51:Y51"/>
    <mergeCell ref="A12:Y12"/>
    <mergeCell ref="A1:Y1"/>
    <mergeCell ref="A2:Y2"/>
    <mergeCell ref="A4:A5"/>
    <mergeCell ref="B4:B5"/>
    <mergeCell ref="C4:C5"/>
    <mergeCell ref="D4:D5"/>
    <mergeCell ref="E4:E5"/>
    <mergeCell ref="O4:Q4"/>
    <mergeCell ref="R4:T4"/>
    <mergeCell ref="U4:X4"/>
    <mergeCell ref="Y4:Y5"/>
    <mergeCell ref="A6:Y6"/>
    <mergeCell ref="A9:Y9"/>
    <mergeCell ref="F4:N4"/>
  </mergeCells>
  <pageMargins left="0.15748031496062992" right="0.15748031496062992" top="0.27559055118110237" bottom="0.31496062992125984" header="0.31496062992125984" footer="0.31496062992125984"/>
  <pageSetup paperSize="9" scale="63" orientation="landscape" r:id="rId1"/>
  <rowBreaks count="8" manualBreakCount="8">
    <brk id="16" max="15" man="1"/>
    <brk id="26" max="16" man="1"/>
    <brk id="35" max="17" man="1"/>
    <brk id="43" max="15" man="1"/>
    <brk id="53" max="15" man="1"/>
    <brk id="67" max="15" man="1"/>
    <brk id="79" max="16" man="1"/>
    <brk id="86" max="1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90"/>
  <sheetViews>
    <sheetView tabSelected="1" topLeftCell="A7" workbookViewId="0">
      <selection activeCell="Y25" sqref="Y25"/>
    </sheetView>
  </sheetViews>
  <sheetFormatPr defaultColWidth="9" defaultRowHeight="20.25" x14ac:dyDescent="0.2"/>
  <cols>
    <col min="1" max="1" width="5.625" style="643" customWidth="1"/>
    <col min="2" max="2" width="22.5" style="642" customWidth="1"/>
    <col min="3" max="3" width="11.25" style="643" customWidth="1"/>
    <col min="4" max="4" width="11" style="669" customWidth="1"/>
    <col min="5" max="5" width="7.375" style="642" customWidth="1"/>
    <col min="6" max="6" width="6.625" style="642" bestFit="1" customWidth="1"/>
    <col min="7" max="8" width="6.375" style="642" customWidth="1"/>
    <col min="9" max="9" width="6.875" style="670" customWidth="1"/>
    <col min="10" max="10" width="5.75" style="642" customWidth="1"/>
    <col min="11" max="12" width="8" style="642" customWidth="1"/>
    <col min="13" max="13" width="8" style="671" customWidth="1"/>
    <col min="14" max="16" width="6.5" style="671" customWidth="1"/>
    <col min="17" max="17" width="8.875" style="671" customWidth="1"/>
    <col min="18" max="18" width="8.375" style="671" customWidth="1"/>
    <col min="19" max="19" width="7.125" style="642" customWidth="1"/>
    <col min="20" max="20" width="7.625" style="642" customWidth="1"/>
    <col min="21" max="21" width="11.625" style="642" customWidth="1"/>
    <col min="22" max="22" width="7.125" style="672" customWidth="1"/>
    <col min="23" max="16384" width="9" style="643"/>
  </cols>
  <sheetData>
    <row r="1" spans="1:22" ht="26.25" x14ac:dyDescent="0.2">
      <c r="A1" s="830" t="s">
        <v>455</v>
      </c>
      <c r="B1" s="831"/>
      <c r="C1" s="831"/>
      <c r="D1" s="831"/>
      <c r="E1" s="831"/>
      <c r="F1" s="831"/>
      <c r="G1" s="831"/>
      <c r="H1" s="831"/>
      <c r="I1" s="831"/>
      <c r="J1" s="831"/>
      <c r="K1" s="831"/>
      <c r="L1" s="831"/>
      <c r="M1" s="831"/>
      <c r="N1" s="831"/>
      <c r="O1" s="831"/>
      <c r="P1" s="831"/>
      <c r="Q1" s="831"/>
      <c r="R1" s="831"/>
      <c r="S1" s="831"/>
      <c r="T1" s="831"/>
      <c r="U1" s="831"/>
      <c r="V1" s="831"/>
    </row>
    <row r="2" spans="1:22" ht="26.25" x14ac:dyDescent="0.2">
      <c r="A2" s="830" t="s">
        <v>451</v>
      </c>
      <c r="B2" s="830"/>
      <c r="C2" s="830"/>
      <c r="D2" s="830"/>
      <c r="E2" s="830"/>
      <c r="F2" s="830"/>
      <c r="G2" s="830"/>
      <c r="H2" s="830"/>
      <c r="I2" s="830"/>
      <c r="J2" s="830"/>
      <c r="K2" s="830"/>
      <c r="L2" s="830"/>
      <c r="M2" s="830"/>
      <c r="N2" s="830"/>
      <c r="O2" s="830"/>
      <c r="P2" s="830"/>
      <c r="Q2" s="830"/>
      <c r="R2" s="830"/>
      <c r="S2" s="830"/>
      <c r="T2" s="830"/>
      <c r="U2" s="830"/>
      <c r="V2" s="830"/>
    </row>
    <row r="3" spans="1:22" ht="26.25" x14ac:dyDescent="0.2">
      <c r="A3" s="830" t="s">
        <v>456</v>
      </c>
      <c r="B3" s="830"/>
      <c r="C3" s="830"/>
      <c r="D3" s="830"/>
      <c r="E3" s="830"/>
      <c r="F3" s="830"/>
      <c r="G3" s="830"/>
      <c r="H3" s="830"/>
      <c r="I3" s="830"/>
      <c r="J3" s="830"/>
      <c r="K3" s="830"/>
      <c r="L3" s="830"/>
      <c r="M3" s="830"/>
      <c r="N3" s="830"/>
      <c r="O3" s="830"/>
      <c r="P3" s="830"/>
      <c r="Q3" s="830"/>
      <c r="R3" s="830"/>
      <c r="S3" s="830"/>
      <c r="T3" s="830"/>
      <c r="U3" s="830"/>
      <c r="V3" s="830"/>
    </row>
    <row r="4" spans="1:22" ht="25.5" customHeight="1" x14ac:dyDescent="0.2">
      <c r="A4" s="830" t="s">
        <v>452</v>
      </c>
      <c r="B4" s="831"/>
      <c r="C4" s="831"/>
      <c r="D4" s="831"/>
      <c r="E4" s="831"/>
      <c r="F4" s="831"/>
      <c r="G4" s="831"/>
      <c r="H4" s="831"/>
      <c r="I4" s="831"/>
      <c r="J4" s="831"/>
      <c r="K4" s="831"/>
      <c r="L4" s="831"/>
      <c r="M4" s="831"/>
      <c r="N4" s="831"/>
      <c r="O4" s="831"/>
      <c r="P4" s="831"/>
      <c r="Q4" s="831"/>
      <c r="R4" s="831"/>
      <c r="S4" s="831"/>
      <c r="T4" s="831"/>
      <c r="U4" s="831"/>
      <c r="V4" s="831"/>
    </row>
    <row r="5" spans="1:22" ht="18.75" x14ac:dyDescent="0.2">
      <c r="A5" s="644"/>
      <c r="B5" s="645"/>
      <c r="C5" s="644"/>
      <c r="D5" s="646"/>
      <c r="E5" s="645"/>
      <c r="F5" s="645"/>
      <c r="G5" s="645"/>
      <c r="H5" s="645"/>
      <c r="I5" s="647"/>
      <c r="J5" s="645"/>
      <c r="K5" s="645"/>
      <c r="L5" s="645"/>
      <c r="M5" s="648"/>
      <c r="N5" s="648"/>
      <c r="O5" s="648"/>
      <c r="P5" s="648"/>
      <c r="Q5" s="648"/>
      <c r="R5" s="648"/>
      <c r="S5" s="645"/>
      <c r="T5" s="645"/>
      <c r="U5" s="645"/>
      <c r="V5" s="646"/>
    </row>
    <row r="6" spans="1:22" s="649" customFormat="1" ht="19.5" x14ac:dyDescent="0.2">
      <c r="A6" s="832" t="s">
        <v>11</v>
      </c>
      <c r="B6" s="829" t="s">
        <v>450</v>
      </c>
      <c r="C6" s="829" t="s">
        <v>122</v>
      </c>
      <c r="D6" s="832" t="s">
        <v>125</v>
      </c>
      <c r="E6" s="832"/>
      <c r="F6" s="832"/>
      <c r="G6" s="832"/>
      <c r="H6" s="832"/>
      <c r="I6" s="832"/>
      <c r="J6" s="832"/>
      <c r="K6" s="829" t="s">
        <v>126</v>
      </c>
      <c r="L6" s="829"/>
      <c r="M6" s="829"/>
      <c r="N6" s="829"/>
      <c r="O6" s="829"/>
      <c r="P6" s="829"/>
      <c r="Q6" s="829" t="s">
        <v>127</v>
      </c>
      <c r="R6" s="829"/>
      <c r="S6" s="829"/>
      <c r="T6" s="829"/>
      <c r="U6" s="829"/>
      <c r="V6" s="829" t="s">
        <v>8</v>
      </c>
    </row>
    <row r="7" spans="1:22" s="652" customFormat="1" ht="75" x14ac:dyDescent="0.2">
      <c r="A7" s="832"/>
      <c r="B7" s="829"/>
      <c r="C7" s="832"/>
      <c r="D7" s="650" t="s">
        <v>431</v>
      </c>
      <c r="E7" s="650" t="s">
        <v>432</v>
      </c>
      <c r="F7" s="650" t="s">
        <v>429</v>
      </c>
      <c r="G7" s="650" t="s">
        <v>430</v>
      </c>
      <c r="H7" s="650" t="s">
        <v>446</v>
      </c>
      <c r="I7" s="673" t="s">
        <v>128</v>
      </c>
      <c r="J7" s="673" t="s">
        <v>129</v>
      </c>
      <c r="K7" s="673" t="s">
        <v>119</v>
      </c>
      <c r="L7" s="673" t="s">
        <v>120</v>
      </c>
      <c r="M7" s="651" t="s">
        <v>131</v>
      </c>
      <c r="N7" s="651" t="s">
        <v>447</v>
      </c>
      <c r="O7" s="651" t="s">
        <v>448</v>
      </c>
      <c r="P7" s="651" t="s">
        <v>449</v>
      </c>
      <c r="Q7" s="651" t="s">
        <v>132</v>
      </c>
      <c r="R7" s="673" t="s">
        <v>130</v>
      </c>
      <c r="S7" s="673" t="s">
        <v>133</v>
      </c>
      <c r="T7" s="673" t="s">
        <v>134</v>
      </c>
      <c r="U7" s="673" t="s">
        <v>135</v>
      </c>
      <c r="V7" s="829"/>
    </row>
    <row r="8" spans="1:22" s="653" customFormat="1" ht="40.5" x14ac:dyDescent="0.2">
      <c r="A8" s="654"/>
      <c r="B8" s="677" t="s">
        <v>454</v>
      </c>
      <c r="C8" s="655"/>
      <c r="D8" s="675"/>
      <c r="E8" s="675"/>
      <c r="F8" s="675"/>
      <c r="G8" s="675"/>
      <c r="H8" s="675"/>
      <c r="I8" s="675"/>
      <c r="J8" s="675"/>
      <c r="K8" s="675"/>
      <c r="L8" s="675"/>
      <c r="M8" s="675"/>
      <c r="N8" s="675"/>
      <c r="O8" s="675"/>
      <c r="P8" s="675"/>
      <c r="Q8" s="675"/>
      <c r="R8" s="675"/>
      <c r="S8" s="656"/>
      <c r="T8" s="675"/>
      <c r="U8" s="675"/>
      <c r="V8" s="675"/>
    </row>
    <row r="9" spans="1:22" s="664" customFormat="1" ht="23.25" x14ac:dyDescent="0.2">
      <c r="A9" s="654">
        <v>1</v>
      </c>
      <c r="B9" s="657"/>
      <c r="C9" s="658"/>
      <c r="D9" s="675"/>
      <c r="E9" s="674"/>
      <c r="F9" s="674"/>
      <c r="G9" s="674"/>
      <c r="H9" s="674"/>
      <c r="I9" s="659"/>
      <c r="J9" s="675"/>
      <c r="K9" s="660"/>
      <c r="L9" s="660"/>
      <c r="M9" s="661"/>
      <c r="N9" s="661"/>
      <c r="O9" s="661"/>
      <c r="P9" s="661"/>
      <c r="Q9" s="661"/>
      <c r="R9" s="661"/>
      <c r="S9" s="656"/>
      <c r="T9" s="662"/>
      <c r="U9" s="663"/>
      <c r="V9" s="674"/>
    </row>
    <row r="10" spans="1:22" s="664" customFormat="1" ht="23.25" x14ac:dyDescent="0.2">
      <c r="A10" s="654">
        <v>2</v>
      </c>
      <c r="B10" s="657"/>
      <c r="C10" s="665"/>
      <c r="D10" s="675"/>
      <c r="E10" s="674"/>
      <c r="F10" s="674"/>
      <c r="G10" s="674"/>
      <c r="H10" s="674"/>
      <c r="I10" s="659"/>
      <c r="J10" s="675"/>
      <c r="K10" s="660"/>
      <c r="L10" s="660"/>
      <c r="M10" s="661"/>
      <c r="N10" s="661"/>
      <c r="O10" s="661"/>
      <c r="P10" s="661"/>
      <c r="Q10" s="661"/>
      <c r="R10" s="661"/>
      <c r="S10" s="656"/>
      <c r="T10" s="662"/>
      <c r="U10" s="663"/>
      <c r="V10" s="674"/>
    </row>
    <row r="11" spans="1:22" s="664" customFormat="1" ht="23.25" x14ac:dyDescent="0.2">
      <c r="A11" s="654">
        <v>3</v>
      </c>
      <c r="B11" s="657"/>
      <c r="C11" s="665"/>
      <c r="D11" s="675"/>
      <c r="E11" s="674"/>
      <c r="F11" s="674"/>
      <c r="G11" s="674"/>
      <c r="H11" s="674"/>
      <c r="I11" s="659"/>
      <c r="J11" s="675"/>
      <c r="K11" s="660"/>
      <c r="L11" s="660"/>
      <c r="M11" s="661"/>
      <c r="N11" s="661"/>
      <c r="O11" s="661"/>
      <c r="P11" s="661"/>
      <c r="Q11" s="661"/>
      <c r="R11" s="661"/>
      <c r="S11" s="656"/>
      <c r="T11" s="662"/>
      <c r="U11" s="663"/>
      <c r="V11" s="674"/>
    </row>
    <row r="12" spans="1:22" s="664" customFormat="1" ht="23.25" x14ac:dyDescent="0.2">
      <c r="A12" s="654">
        <v>4</v>
      </c>
      <c r="B12" s="657"/>
      <c r="C12" s="665"/>
      <c r="D12" s="675"/>
      <c r="E12" s="674"/>
      <c r="F12" s="674"/>
      <c r="G12" s="674"/>
      <c r="H12" s="674"/>
      <c r="I12" s="659"/>
      <c r="J12" s="675"/>
      <c r="K12" s="660"/>
      <c r="L12" s="660"/>
      <c r="M12" s="661"/>
      <c r="N12" s="661"/>
      <c r="O12" s="661"/>
      <c r="P12" s="661"/>
      <c r="Q12" s="661"/>
      <c r="R12" s="661"/>
      <c r="S12" s="656"/>
      <c r="T12" s="662"/>
      <c r="U12" s="663"/>
      <c r="V12" s="674"/>
    </row>
    <row r="13" spans="1:22" s="664" customFormat="1" ht="23.25" x14ac:dyDescent="0.2">
      <c r="A13" s="654">
        <v>5</v>
      </c>
      <c r="B13" s="657"/>
      <c r="C13" s="665"/>
      <c r="D13" s="675"/>
      <c r="E13" s="674"/>
      <c r="F13" s="674"/>
      <c r="G13" s="674"/>
      <c r="H13" s="674"/>
      <c r="I13" s="659"/>
      <c r="J13" s="675"/>
      <c r="K13" s="660"/>
      <c r="L13" s="660"/>
      <c r="M13" s="661"/>
      <c r="N13" s="661"/>
      <c r="O13" s="661"/>
      <c r="P13" s="661"/>
      <c r="Q13" s="661"/>
      <c r="R13" s="661"/>
      <c r="S13" s="656"/>
      <c r="T13" s="662"/>
      <c r="U13" s="663"/>
      <c r="V13" s="674"/>
    </row>
    <row r="14" spans="1:22" s="664" customFormat="1" ht="23.25" x14ac:dyDescent="0.2">
      <c r="A14" s="654">
        <v>6</v>
      </c>
      <c r="B14" s="657"/>
      <c r="C14" s="665"/>
      <c r="D14" s="675"/>
      <c r="E14" s="674"/>
      <c r="F14" s="674"/>
      <c r="G14" s="674"/>
      <c r="H14" s="674"/>
      <c r="I14" s="659"/>
      <c r="J14" s="675"/>
      <c r="K14" s="660"/>
      <c r="L14" s="660"/>
      <c r="M14" s="661"/>
      <c r="N14" s="661"/>
      <c r="O14" s="661"/>
      <c r="P14" s="661"/>
      <c r="Q14" s="661"/>
      <c r="R14" s="661"/>
      <c r="S14" s="656"/>
      <c r="T14" s="662"/>
      <c r="U14" s="663"/>
      <c r="V14" s="674"/>
    </row>
    <row r="15" spans="1:22" ht="15.75" x14ac:dyDescent="0.2">
      <c r="A15" s="666"/>
      <c r="B15" s="641"/>
      <c r="C15" s="666"/>
      <c r="D15" s="676"/>
      <c r="E15" s="641"/>
      <c r="F15" s="641"/>
      <c r="G15" s="641"/>
      <c r="H15" s="641"/>
      <c r="I15" s="667"/>
      <c r="J15" s="641"/>
      <c r="K15" s="641"/>
      <c r="L15" s="641"/>
      <c r="M15" s="668"/>
      <c r="N15" s="668"/>
      <c r="O15" s="668"/>
      <c r="P15" s="668"/>
      <c r="Q15" s="668"/>
      <c r="R15" s="668"/>
      <c r="S15" s="641"/>
      <c r="T15" s="641"/>
      <c r="U15" s="641"/>
      <c r="V15" s="676"/>
    </row>
    <row r="16" spans="1:22" ht="40.5" customHeight="1" x14ac:dyDescent="0.2">
      <c r="A16" s="827" t="s">
        <v>453</v>
      </c>
      <c r="B16" s="827"/>
      <c r="C16" s="827"/>
      <c r="D16" s="827"/>
      <c r="E16" s="827"/>
      <c r="F16" s="827"/>
      <c r="G16" s="827"/>
      <c r="H16" s="827"/>
      <c r="I16" s="827"/>
      <c r="J16" s="827"/>
      <c r="K16" s="827"/>
      <c r="L16" s="827"/>
      <c r="M16" s="827"/>
      <c r="N16" s="668"/>
      <c r="O16" s="668"/>
      <c r="P16" s="668"/>
      <c r="Q16" s="668"/>
      <c r="R16" s="668"/>
      <c r="S16" s="828"/>
      <c r="T16" s="828"/>
      <c r="U16" s="828"/>
      <c r="V16" s="828"/>
    </row>
    <row r="17" spans="1:22" x14ac:dyDescent="0.2">
      <c r="A17" s="666"/>
      <c r="B17" s="827" t="s">
        <v>458</v>
      </c>
      <c r="C17" s="827"/>
      <c r="D17" s="827"/>
      <c r="E17" s="827"/>
      <c r="F17" s="827"/>
      <c r="G17" s="827"/>
      <c r="H17" s="827"/>
      <c r="I17" s="827"/>
      <c r="J17" s="827"/>
      <c r="K17" s="827"/>
      <c r="L17" s="827"/>
      <c r="M17" s="827"/>
      <c r="N17" s="827"/>
      <c r="O17" s="668"/>
      <c r="P17" s="668"/>
      <c r="Q17" s="668"/>
      <c r="R17" s="668"/>
      <c r="S17" s="828"/>
      <c r="T17" s="828"/>
      <c r="U17" s="828"/>
      <c r="V17" s="828"/>
    </row>
    <row r="18" spans="1:22" x14ac:dyDescent="0.2">
      <c r="A18" s="666"/>
      <c r="B18" s="827" t="s">
        <v>457</v>
      </c>
      <c r="C18" s="827"/>
      <c r="D18" s="827"/>
      <c r="E18" s="827"/>
      <c r="F18" s="827"/>
      <c r="G18" s="827"/>
      <c r="H18" s="827"/>
      <c r="I18" s="827"/>
      <c r="J18" s="827"/>
      <c r="K18" s="827"/>
      <c r="L18" s="827"/>
      <c r="M18" s="827"/>
      <c r="N18" s="827"/>
      <c r="O18" s="827"/>
      <c r="P18" s="668"/>
      <c r="Q18" s="668"/>
      <c r="R18" s="668"/>
      <c r="S18" s="828"/>
      <c r="T18" s="828"/>
      <c r="U18" s="828"/>
      <c r="V18" s="828"/>
    </row>
    <row r="19" spans="1:22" ht="15.75" x14ac:dyDescent="0.2">
      <c r="A19" s="666"/>
      <c r="B19" s="641"/>
      <c r="C19" s="666"/>
      <c r="D19" s="676"/>
      <c r="E19" s="641"/>
      <c r="F19" s="641"/>
      <c r="G19" s="641"/>
      <c r="H19" s="641"/>
      <c r="I19" s="667"/>
      <c r="J19" s="641"/>
      <c r="K19" s="641"/>
      <c r="L19" s="641"/>
      <c r="M19" s="668"/>
      <c r="N19" s="668"/>
      <c r="O19" s="668"/>
      <c r="P19" s="668"/>
      <c r="Q19" s="668"/>
      <c r="R19" s="668"/>
      <c r="S19" s="828"/>
      <c r="T19" s="828"/>
      <c r="U19" s="828"/>
      <c r="V19" s="828"/>
    </row>
    <row r="20" spans="1:22" ht="15.75" x14ac:dyDescent="0.2">
      <c r="A20" s="666"/>
      <c r="B20" s="641"/>
      <c r="C20" s="666"/>
      <c r="D20" s="676"/>
      <c r="E20" s="641"/>
      <c r="F20" s="641"/>
      <c r="G20" s="641"/>
      <c r="H20" s="641"/>
      <c r="I20" s="667"/>
      <c r="J20" s="641"/>
      <c r="K20" s="641"/>
      <c r="L20" s="641"/>
      <c r="M20" s="668"/>
      <c r="N20" s="668"/>
      <c r="O20" s="668"/>
      <c r="P20" s="668"/>
      <c r="Q20" s="668"/>
      <c r="R20" s="668"/>
      <c r="S20" s="828"/>
      <c r="T20" s="828"/>
      <c r="U20" s="828"/>
      <c r="V20" s="828"/>
    </row>
    <row r="21" spans="1:22" ht="15.75" x14ac:dyDescent="0.2">
      <c r="A21" s="666"/>
      <c r="B21" s="641"/>
      <c r="C21" s="666"/>
      <c r="D21" s="676"/>
      <c r="E21" s="641"/>
      <c r="F21" s="641"/>
      <c r="G21" s="641"/>
      <c r="H21" s="641"/>
      <c r="I21" s="667"/>
      <c r="J21" s="641"/>
      <c r="K21" s="641"/>
      <c r="L21" s="641"/>
      <c r="M21" s="668"/>
      <c r="N21" s="668"/>
      <c r="O21" s="668"/>
      <c r="P21" s="668"/>
      <c r="Q21" s="668"/>
      <c r="R21" s="668"/>
      <c r="S21" s="828"/>
      <c r="T21" s="828"/>
      <c r="U21" s="828"/>
      <c r="V21" s="828"/>
    </row>
    <row r="22" spans="1:22" ht="15.75" x14ac:dyDescent="0.2">
      <c r="A22" s="666"/>
      <c r="B22" s="641"/>
      <c r="C22" s="666"/>
      <c r="D22" s="676"/>
      <c r="E22" s="641"/>
      <c r="F22" s="641"/>
      <c r="G22" s="641"/>
      <c r="H22" s="641"/>
      <c r="I22" s="667"/>
      <c r="J22" s="641"/>
      <c r="K22" s="641"/>
      <c r="L22" s="641"/>
      <c r="M22" s="668"/>
      <c r="N22" s="668"/>
      <c r="O22" s="668"/>
      <c r="P22" s="668"/>
      <c r="Q22" s="668"/>
      <c r="R22" s="668"/>
      <c r="S22" s="828"/>
      <c r="T22" s="828"/>
      <c r="U22" s="828"/>
      <c r="V22" s="828"/>
    </row>
    <row r="23" spans="1:22" ht="15.75" x14ac:dyDescent="0.2">
      <c r="A23" s="666"/>
      <c r="B23" s="641"/>
      <c r="C23" s="666"/>
      <c r="D23" s="676"/>
      <c r="E23" s="641"/>
      <c r="F23" s="641"/>
      <c r="G23" s="641"/>
      <c r="H23" s="641"/>
      <c r="I23" s="667"/>
      <c r="J23" s="641"/>
      <c r="K23" s="641"/>
      <c r="L23" s="641"/>
      <c r="M23" s="668"/>
      <c r="N23" s="668"/>
      <c r="O23" s="668"/>
      <c r="P23" s="668"/>
      <c r="Q23" s="668"/>
      <c r="R23" s="668"/>
      <c r="S23" s="828"/>
      <c r="T23" s="828"/>
      <c r="U23" s="828"/>
      <c r="V23" s="828"/>
    </row>
    <row r="24" spans="1:22" ht="15.75" x14ac:dyDescent="0.2">
      <c r="A24" s="666"/>
      <c r="B24" s="641"/>
      <c r="C24" s="666"/>
      <c r="D24" s="676"/>
      <c r="E24" s="641"/>
      <c r="F24" s="641"/>
      <c r="G24" s="641"/>
      <c r="H24" s="641"/>
      <c r="I24" s="667"/>
      <c r="J24" s="641"/>
      <c r="K24" s="641"/>
      <c r="L24" s="641"/>
      <c r="M24" s="668"/>
      <c r="N24" s="668"/>
      <c r="O24" s="668"/>
      <c r="P24" s="668"/>
      <c r="Q24" s="668"/>
      <c r="R24" s="668"/>
      <c r="S24" s="828"/>
      <c r="T24" s="828"/>
      <c r="U24" s="828"/>
      <c r="V24" s="828"/>
    </row>
    <row r="25" spans="1:22" ht="15.75" x14ac:dyDescent="0.2">
      <c r="A25" s="666"/>
      <c r="B25" s="641"/>
      <c r="C25" s="666"/>
      <c r="D25" s="676"/>
      <c r="E25" s="641"/>
      <c r="F25" s="641"/>
      <c r="G25" s="641"/>
      <c r="H25" s="641"/>
      <c r="I25" s="667"/>
      <c r="J25" s="641"/>
      <c r="K25" s="641"/>
      <c r="L25" s="641"/>
      <c r="M25" s="668"/>
      <c r="N25" s="668"/>
      <c r="O25" s="668"/>
      <c r="P25" s="668"/>
      <c r="Q25" s="668"/>
      <c r="R25" s="668"/>
      <c r="S25" s="828"/>
      <c r="T25" s="828"/>
      <c r="U25" s="828"/>
      <c r="V25" s="828"/>
    </row>
    <row r="26" spans="1:22" ht="15.75" x14ac:dyDescent="0.2">
      <c r="A26" s="666"/>
      <c r="B26" s="641"/>
      <c r="C26" s="666"/>
      <c r="D26" s="676"/>
      <c r="E26" s="641"/>
      <c r="F26" s="641"/>
      <c r="G26" s="641"/>
      <c r="H26" s="641"/>
      <c r="I26" s="667"/>
      <c r="J26" s="641"/>
      <c r="K26" s="641"/>
      <c r="L26" s="641"/>
      <c r="M26" s="668"/>
      <c r="N26" s="668"/>
      <c r="O26" s="668"/>
      <c r="P26" s="668"/>
      <c r="Q26" s="668"/>
      <c r="R26" s="668"/>
      <c r="S26" s="828"/>
      <c r="T26" s="828"/>
      <c r="U26" s="828"/>
      <c r="V26" s="828"/>
    </row>
    <row r="27" spans="1:22" ht="15.75" x14ac:dyDescent="0.2">
      <c r="A27" s="666"/>
      <c r="B27" s="641"/>
      <c r="C27" s="666"/>
      <c r="D27" s="676"/>
      <c r="E27" s="641"/>
      <c r="F27" s="641"/>
      <c r="G27" s="641"/>
      <c r="H27" s="641"/>
      <c r="I27" s="667"/>
      <c r="J27" s="641"/>
      <c r="K27" s="641"/>
      <c r="L27" s="641"/>
      <c r="M27" s="668"/>
      <c r="N27" s="668"/>
      <c r="O27" s="668"/>
      <c r="P27" s="668"/>
      <c r="Q27" s="668"/>
      <c r="R27" s="668"/>
      <c r="S27" s="641"/>
      <c r="T27" s="641"/>
      <c r="U27" s="641"/>
      <c r="V27" s="676"/>
    </row>
    <row r="28" spans="1:22" ht="15.75" x14ac:dyDescent="0.2">
      <c r="A28" s="666"/>
      <c r="B28" s="641"/>
      <c r="C28" s="666"/>
      <c r="D28" s="676"/>
      <c r="E28" s="641"/>
      <c r="F28" s="641"/>
      <c r="G28" s="641"/>
      <c r="H28" s="641"/>
      <c r="I28" s="667"/>
      <c r="J28" s="641"/>
      <c r="K28" s="641"/>
      <c r="L28" s="641"/>
      <c r="M28" s="668"/>
      <c r="N28" s="668"/>
      <c r="O28" s="668"/>
      <c r="P28" s="668"/>
      <c r="Q28" s="668"/>
      <c r="R28" s="668"/>
      <c r="S28" s="641"/>
      <c r="T28" s="641"/>
      <c r="U28" s="641"/>
      <c r="V28" s="676"/>
    </row>
    <row r="29" spans="1:22" ht="15.75" x14ac:dyDescent="0.2">
      <c r="A29" s="666"/>
      <c r="B29" s="641"/>
      <c r="C29" s="666"/>
      <c r="D29" s="676"/>
      <c r="E29" s="641"/>
      <c r="F29" s="641"/>
      <c r="G29" s="641"/>
      <c r="H29" s="641"/>
      <c r="I29" s="667"/>
      <c r="J29" s="641"/>
      <c r="K29" s="641"/>
      <c r="L29" s="641"/>
      <c r="M29" s="668"/>
      <c r="N29" s="668"/>
      <c r="O29" s="668"/>
      <c r="P29" s="668"/>
      <c r="Q29" s="668"/>
      <c r="R29" s="668"/>
      <c r="S29" s="641"/>
      <c r="T29" s="641"/>
      <c r="U29" s="641"/>
      <c r="V29" s="676"/>
    </row>
    <row r="30" spans="1:22" ht="15.75" x14ac:dyDescent="0.2">
      <c r="A30" s="666"/>
      <c r="B30" s="641"/>
      <c r="C30" s="666"/>
      <c r="D30" s="676"/>
      <c r="E30" s="641"/>
      <c r="F30" s="641"/>
      <c r="G30" s="641"/>
      <c r="H30" s="641"/>
      <c r="I30" s="667"/>
      <c r="J30" s="641"/>
      <c r="K30" s="641"/>
      <c r="L30" s="641"/>
      <c r="M30" s="668"/>
      <c r="N30" s="668"/>
      <c r="O30" s="668"/>
      <c r="P30" s="668"/>
      <c r="Q30" s="668"/>
      <c r="R30" s="668"/>
      <c r="S30" s="641"/>
      <c r="T30" s="641"/>
      <c r="U30" s="641"/>
      <c r="V30" s="676"/>
    </row>
    <row r="31" spans="1:22" ht="15.75" x14ac:dyDescent="0.2">
      <c r="A31" s="666"/>
      <c r="B31" s="641"/>
      <c r="C31" s="666"/>
      <c r="D31" s="676"/>
      <c r="E31" s="641"/>
      <c r="F31" s="641"/>
      <c r="G31" s="641"/>
      <c r="H31" s="641"/>
      <c r="I31" s="667"/>
      <c r="J31" s="641"/>
      <c r="K31" s="641"/>
      <c r="L31" s="641"/>
      <c r="M31" s="668"/>
      <c r="N31" s="668"/>
      <c r="O31" s="668"/>
      <c r="P31" s="668"/>
      <c r="Q31" s="668"/>
      <c r="R31" s="668"/>
      <c r="S31" s="641"/>
      <c r="T31" s="641"/>
      <c r="U31" s="641"/>
      <c r="V31" s="676"/>
    </row>
    <row r="32" spans="1:22" ht="15.75" hidden="1" x14ac:dyDescent="0.2">
      <c r="A32" s="666"/>
      <c r="B32" s="641"/>
      <c r="C32" s="666"/>
      <c r="D32" s="676"/>
      <c r="E32" s="641"/>
      <c r="F32" s="641"/>
      <c r="G32" s="641"/>
      <c r="H32" s="641"/>
      <c r="I32" s="667"/>
      <c r="J32" s="641"/>
      <c r="K32" s="641"/>
      <c r="L32" s="641"/>
      <c r="M32" s="668"/>
      <c r="N32" s="668"/>
      <c r="O32" s="668"/>
      <c r="P32" s="668"/>
      <c r="Q32" s="668"/>
      <c r="R32" s="668"/>
      <c r="S32" s="641"/>
      <c r="T32" s="641"/>
      <c r="U32" s="641"/>
      <c r="V32" s="676"/>
    </row>
    <row r="33" spans="1:22" ht="15.75" x14ac:dyDescent="0.2">
      <c r="A33" s="666"/>
      <c r="B33" s="641"/>
      <c r="C33" s="666"/>
      <c r="D33" s="676"/>
      <c r="E33" s="641"/>
      <c r="F33" s="641"/>
      <c r="G33" s="641"/>
      <c r="H33" s="641"/>
      <c r="I33" s="667"/>
      <c r="J33" s="641"/>
      <c r="K33" s="641"/>
      <c r="L33" s="641"/>
      <c r="M33" s="668"/>
      <c r="N33" s="668"/>
      <c r="O33" s="668"/>
      <c r="P33" s="668"/>
      <c r="Q33" s="668"/>
      <c r="R33" s="668"/>
      <c r="S33" s="641"/>
      <c r="T33" s="641"/>
      <c r="U33" s="641"/>
      <c r="V33" s="676"/>
    </row>
    <row r="34" spans="1:22" ht="15.75" x14ac:dyDescent="0.2">
      <c r="A34" s="666"/>
      <c r="B34" s="641"/>
      <c r="C34" s="666"/>
      <c r="D34" s="676"/>
      <c r="E34" s="641"/>
      <c r="F34" s="641"/>
      <c r="G34" s="641"/>
      <c r="H34" s="641"/>
      <c r="I34" s="667"/>
      <c r="J34" s="641"/>
      <c r="K34" s="641"/>
      <c r="L34" s="641"/>
      <c r="M34" s="668"/>
      <c r="N34" s="668"/>
      <c r="O34" s="668"/>
      <c r="P34" s="668"/>
      <c r="Q34" s="668"/>
      <c r="R34" s="668"/>
      <c r="S34" s="641"/>
      <c r="T34" s="641"/>
      <c r="U34" s="641"/>
      <c r="V34" s="676"/>
    </row>
    <row r="35" spans="1:22" ht="15.75" x14ac:dyDescent="0.2">
      <c r="A35" s="666"/>
      <c r="B35" s="641"/>
      <c r="C35" s="666"/>
      <c r="D35" s="676"/>
      <c r="E35" s="641"/>
      <c r="F35" s="641"/>
      <c r="G35" s="641"/>
      <c r="H35" s="641"/>
      <c r="I35" s="667"/>
      <c r="J35" s="641"/>
      <c r="K35" s="641"/>
      <c r="L35" s="641"/>
      <c r="M35" s="668"/>
      <c r="N35" s="668"/>
      <c r="O35" s="668"/>
      <c r="P35" s="668"/>
      <c r="Q35" s="668"/>
      <c r="R35" s="668"/>
      <c r="S35" s="641"/>
      <c r="T35" s="641"/>
      <c r="U35" s="641"/>
      <c r="V35" s="676"/>
    </row>
    <row r="36" spans="1:22" ht="15.75" x14ac:dyDescent="0.2">
      <c r="A36" s="666"/>
      <c r="B36" s="641"/>
      <c r="C36" s="666"/>
      <c r="D36" s="676"/>
      <c r="E36" s="641"/>
      <c r="F36" s="641"/>
      <c r="G36" s="641"/>
      <c r="H36" s="641"/>
      <c r="I36" s="667"/>
      <c r="J36" s="641"/>
      <c r="K36" s="641"/>
      <c r="L36" s="641"/>
      <c r="M36" s="668"/>
      <c r="N36" s="668"/>
      <c r="O36" s="668"/>
      <c r="P36" s="668"/>
      <c r="Q36" s="668"/>
      <c r="R36" s="668"/>
      <c r="S36" s="641"/>
      <c r="T36" s="641"/>
      <c r="U36" s="641"/>
      <c r="V36" s="676"/>
    </row>
    <row r="37" spans="1:22" ht="15.75" x14ac:dyDescent="0.2">
      <c r="A37" s="666"/>
      <c r="B37" s="641"/>
      <c r="C37" s="666"/>
      <c r="D37" s="676"/>
      <c r="E37" s="641"/>
      <c r="F37" s="641"/>
      <c r="G37" s="641"/>
      <c r="H37" s="641"/>
      <c r="I37" s="667"/>
      <c r="J37" s="641"/>
      <c r="K37" s="641"/>
      <c r="L37" s="641"/>
      <c r="M37" s="668"/>
      <c r="N37" s="668"/>
      <c r="O37" s="668"/>
      <c r="P37" s="668"/>
      <c r="Q37" s="668"/>
      <c r="R37" s="668"/>
      <c r="S37" s="641"/>
      <c r="T37" s="641"/>
      <c r="U37" s="641"/>
      <c r="V37" s="676"/>
    </row>
    <row r="38" spans="1:22" ht="15.75" x14ac:dyDescent="0.2">
      <c r="A38" s="666"/>
      <c r="B38" s="641"/>
      <c r="C38" s="666"/>
      <c r="D38" s="676"/>
      <c r="E38" s="641"/>
      <c r="F38" s="641"/>
      <c r="G38" s="641"/>
      <c r="H38" s="641"/>
      <c r="I38" s="667"/>
      <c r="J38" s="641"/>
      <c r="K38" s="641"/>
      <c r="L38" s="641"/>
      <c r="M38" s="668"/>
      <c r="N38" s="668"/>
      <c r="O38" s="668"/>
      <c r="P38" s="668"/>
      <c r="Q38" s="668"/>
      <c r="R38" s="668"/>
      <c r="S38" s="641"/>
      <c r="T38" s="641"/>
      <c r="U38" s="641"/>
      <c r="V38" s="676"/>
    </row>
    <row r="39" spans="1:22" ht="15.75" x14ac:dyDescent="0.2">
      <c r="A39" s="666"/>
      <c r="B39" s="641"/>
      <c r="C39" s="666"/>
      <c r="D39" s="676"/>
      <c r="E39" s="641"/>
      <c r="F39" s="641"/>
      <c r="G39" s="641"/>
      <c r="H39" s="641"/>
      <c r="I39" s="667"/>
      <c r="J39" s="641"/>
      <c r="K39" s="641"/>
      <c r="L39" s="641"/>
      <c r="M39" s="668"/>
      <c r="N39" s="668"/>
      <c r="O39" s="668"/>
      <c r="P39" s="668"/>
      <c r="Q39" s="668"/>
      <c r="R39" s="668"/>
      <c r="S39" s="641"/>
      <c r="T39" s="641"/>
      <c r="U39" s="641"/>
      <c r="V39" s="676"/>
    </row>
    <row r="40" spans="1:22" ht="15.75" x14ac:dyDescent="0.2">
      <c r="A40" s="666"/>
      <c r="B40" s="641"/>
      <c r="C40" s="666"/>
      <c r="D40" s="676"/>
      <c r="E40" s="641"/>
      <c r="F40" s="641"/>
      <c r="G40" s="641"/>
      <c r="H40" s="641"/>
      <c r="I40" s="667"/>
      <c r="J40" s="641"/>
      <c r="K40" s="641"/>
      <c r="L40" s="641"/>
      <c r="M40" s="668"/>
      <c r="N40" s="668"/>
      <c r="O40" s="668"/>
      <c r="P40" s="668"/>
      <c r="Q40" s="668"/>
      <c r="R40" s="668"/>
      <c r="S40" s="641"/>
      <c r="T40" s="641"/>
      <c r="U40" s="641"/>
      <c r="V40" s="676"/>
    </row>
    <row r="41" spans="1:22" ht="15.75" x14ac:dyDescent="0.2">
      <c r="A41" s="666"/>
      <c r="B41" s="641"/>
      <c r="C41" s="666"/>
      <c r="D41" s="676"/>
      <c r="E41" s="641"/>
      <c r="F41" s="641"/>
      <c r="G41" s="641"/>
      <c r="H41" s="641"/>
      <c r="I41" s="667"/>
      <c r="J41" s="641"/>
      <c r="K41" s="641"/>
      <c r="L41" s="641"/>
      <c r="M41" s="668"/>
      <c r="N41" s="668"/>
      <c r="O41" s="668"/>
      <c r="P41" s="668"/>
      <c r="Q41" s="668"/>
      <c r="R41" s="668"/>
      <c r="S41" s="641"/>
      <c r="T41" s="641"/>
      <c r="U41" s="641"/>
      <c r="V41" s="676"/>
    </row>
    <row r="42" spans="1:22" ht="15.75" x14ac:dyDescent="0.2">
      <c r="A42" s="666"/>
      <c r="B42" s="641"/>
      <c r="C42" s="666"/>
      <c r="D42" s="676"/>
      <c r="E42" s="641"/>
      <c r="F42" s="641"/>
      <c r="G42" s="641"/>
      <c r="H42" s="641"/>
      <c r="I42" s="667"/>
      <c r="J42" s="641"/>
      <c r="K42" s="641"/>
      <c r="L42" s="641"/>
      <c r="M42" s="668"/>
      <c r="N42" s="668"/>
      <c r="O42" s="668"/>
      <c r="P42" s="668"/>
      <c r="Q42" s="668"/>
      <c r="R42" s="668"/>
      <c r="S42" s="641"/>
      <c r="T42" s="641"/>
      <c r="U42" s="641"/>
      <c r="V42" s="676"/>
    </row>
    <row r="43" spans="1:22" ht="15.75" x14ac:dyDescent="0.2">
      <c r="A43" s="666"/>
      <c r="B43" s="641"/>
      <c r="C43" s="666"/>
      <c r="D43" s="676"/>
      <c r="E43" s="641"/>
      <c r="F43" s="641"/>
      <c r="G43" s="641"/>
      <c r="H43" s="641"/>
      <c r="I43" s="667"/>
      <c r="J43" s="641"/>
      <c r="K43" s="641"/>
      <c r="L43" s="641"/>
      <c r="M43" s="668"/>
      <c r="N43" s="668"/>
      <c r="O43" s="668"/>
      <c r="P43" s="668"/>
      <c r="Q43" s="668"/>
      <c r="R43" s="668"/>
      <c r="S43" s="641"/>
      <c r="T43" s="641"/>
      <c r="U43" s="641"/>
      <c r="V43" s="676"/>
    </row>
    <row r="44" spans="1:22" ht="15.75" x14ac:dyDescent="0.2">
      <c r="A44" s="666"/>
      <c r="B44" s="641"/>
      <c r="C44" s="666"/>
      <c r="D44" s="676"/>
      <c r="E44" s="641"/>
      <c r="F44" s="641"/>
      <c r="G44" s="641"/>
      <c r="H44" s="641"/>
      <c r="I44" s="667"/>
      <c r="J44" s="641"/>
      <c r="K44" s="641"/>
      <c r="L44" s="641"/>
      <c r="M44" s="668"/>
      <c r="N44" s="668"/>
      <c r="O44" s="668"/>
      <c r="P44" s="668"/>
      <c r="Q44" s="668"/>
      <c r="R44" s="668"/>
      <c r="S44" s="641"/>
      <c r="T44" s="641"/>
      <c r="U44" s="641"/>
      <c r="V44" s="676"/>
    </row>
    <row r="45" spans="1:22" ht="15.75" x14ac:dyDescent="0.2">
      <c r="A45" s="666"/>
      <c r="B45" s="641"/>
      <c r="C45" s="666"/>
      <c r="D45" s="676"/>
      <c r="E45" s="641"/>
      <c r="F45" s="641"/>
      <c r="G45" s="641"/>
      <c r="H45" s="641"/>
      <c r="I45" s="667"/>
      <c r="J45" s="641"/>
      <c r="K45" s="641"/>
      <c r="L45" s="641"/>
      <c r="M45" s="668"/>
      <c r="N45" s="668"/>
      <c r="O45" s="668"/>
      <c r="P45" s="668"/>
      <c r="Q45" s="668"/>
      <c r="R45" s="668"/>
      <c r="S45" s="641"/>
      <c r="T45" s="641"/>
      <c r="U45" s="641"/>
      <c r="V45" s="676"/>
    </row>
    <row r="46" spans="1:22" ht="15.75" x14ac:dyDescent="0.2">
      <c r="A46" s="666"/>
      <c r="B46" s="641"/>
      <c r="C46" s="666"/>
      <c r="D46" s="676"/>
      <c r="E46" s="641"/>
      <c r="F46" s="641"/>
      <c r="G46" s="641"/>
      <c r="H46" s="641"/>
      <c r="I46" s="667"/>
      <c r="J46" s="641"/>
      <c r="K46" s="641"/>
      <c r="L46" s="641"/>
      <c r="M46" s="668"/>
      <c r="N46" s="668"/>
      <c r="O46" s="668"/>
      <c r="P46" s="668"/>
      <c r="Q46" s="668"/>
      <c r="R46" s="668"/>
      <c r="S46" s="641"/>
      <c r="T46" s="641"/>
      <c r="U46" s="641"/>
      <c r="V46" s="676"/>
    </row>
    <row r="47" spans="1:22" ht="15.75" x14ac:dyDescent="0.2">
      <c r="A47" s="666"/>
      <c r="B47" s="641"/>
      <c r="C47" s="666"/>
      <c r="D47" s="676"/>
      <c r="E47" s="641"/>
      <c r="F47" s="641"/>
      <c r="G47" s="641"/>
      <c r="H47" s="641"/>
      <c r="I47" s="667"/>
      <c r="J47" s="641"/>
      <c r="K47" s="641"/>
      <c r="L47" s="641"/>
      <c r="M47" s="668"/>
      <c r="N47" s="668"/>
      <c r="O47" s="668"/>
      <c r="P47" s="668"/>
      <c r="Q47" s="668"/>
      <c r="R47" s="668"/>
      <c r="S47" s="641"/>
      <c r="T47" s="641"/>
      <c r="U47" s="641"/>
      <c r="V47" s="676"/>
    </row>
    <row r="48" spans="1:22" ht="15.75" x14ac:dyDescent="0.2">
      <c r="A48" s="666"/>
      <c r="B48" s="641"/>
      <c r="C48" s="666"/>
      <c r="D48" s="676"/>
      <c r="E48" s="641"/>
      <c r="F48" s="641"/>
      <c r="G48" s="641"/>
      <c r="H48" s="641"/>
      <c r="I48" s="667"/>
      <c r="J48" s="641"/>
      <c r="K48" s="641"/>
      <c r="L48" s="641"/>
      <c r="M48" s="668"/>
      <c r="N48" s="668"/>
      <c r="O48" s="668"/>
      <c r="P48" s="668"/>
      <c r="Q48" s="668"/>
      <c r="R48" s="668"/>
      <c r="S48" s="641"/>
      <c r="T48" s="641"/>
      <c r="U48" s="641"/>
      <c r="V48" s="676"/>
    </row>
    <row r="49" spans="1:22" ht="15.75" x14ac:dyDescent="0.2">
      <c r="A49" s="666"/>
      <c r="B49" s="641"/>
      <c r="C49" s="666"/>
      <c r="D49" s="676"/>
      <c r="E49" s="641"/>
      <c r="F49" s="641"/>
      <c r="G49" s="641"/>
      <c r="H49" s="641"/>
      <c r="I49" s="667"/>
      <c r="J49" s="641"/>
      <c r="K49" s="641"/>
      <c r="L49" s="641"/>
      <c r="M49" s="668"/>
      <c r="N49" s="668"/>
      <c r="O49" s="668"/>
      <c r="P49" s="668"/>
      <c r="Q49" s="668"/>
      <c r="R49" s="668"/>
      <c r="S49" s="641"/>
      <c r="T49" s="641"/>
      <c r="U49" s="641"/>
      <c r="V49" s="676"/>
    </row>
    <row r="50" spans="1:22" ht="15.75" x14ac:dyDescent="0.2">
      <c r="A50" s="666"/>
      <c r="B50" s="641"/>
      <c r="C50" s="666"/>
      <c r="D50" s="676"/>
      <c r="E50" s="641"/>
      <c r="F50" s="641"/>
      <c r="G50" s="641"/>
      <c r="H50" s="641"/>
      <c r="I50" s="667"/>
      <c r="J50" s="641"/>
      <c r="K50" s="641"/>
      <c r="L50" s="641"/>
      <c r="M50" s="668"/>
      <c r="N50" s="668"/>
      <c r="O50" s="668"/>
      <c r="P50" s="668"/>
      <c r="Q50" s="668"/>
      <c r="R50" s="668"/>
      <c r="S50" s="641"/>
      <c r="T50" s="641"/>
      <c r="U50" s="641"/>
      <c r="V50" s="676"/>
    </row>
    <row r="51" spans="1:22" ht="15.75" x14ac:dyDescent="0.2">
      <c r="A51" s="666"/>
      <c r="B51" s="641"/>
      <c r="C51" s="666"/>
      <c r="D51" s="676"/>
      <c r="E51" s="641"/>
      <c r="F51" s="641"/>
      <c r="G51" s="641"/>
      <c r="H51" s="641"/>
      <c r="I51" s="667"/>
      <c r="J51" s="641"/>
      <c r="K51" s="641"/>
      <c r="L51" s="641"/>
      <c r="M51" s="668"/>
      <c r="N51" s="668"/>
      <c r="O51" s="668"/>
      <c r="P51" s="668"/>
      <c r="Q51" s="668"/>
      <c r="R51" s="668"/>
      <c r="S51" s="641"/>
      <c r="T51" s="641"/>
      <c r="U51" s="641"/>
      <c r="V51" s="676"/>
    </row>
    <row r="52" spans="1:22" ht="15.75" x14ac:dyDescent="0.2">
      <c r="A52" s="666"/>
      <c r="B52" s="641"/>
      <c r="C52" s="666"/>
      <c r="D52" s="676"/>
      <c r="E52" s="641"/>
      <c r="F52" s="641"/>
      <c r="G52" s="641"/>
      <c r="H52" s="641"/>
      <c r="I52" s="667"/>
      <c r="J52" s="641"/>
      <c r="K52" s="641"/>
      <c r="L52" s="641"/>
      <c r="M52" s="668"/>
      <c r="N52" s="668"/>
      <c r="O52" s="668"/>
      <c r="P52" s="668"/>
      <c r="Q52" s="668"/>
      <c r="R52" s="668"/>
      <c r="S52" s="641"/>
      <c r="T52" s="641"/>
      <c r="U52" s="641"/>
      <c r="V52" s="676"/>
    </row>
    <row r="53" spans="1:22" ht="15.75" x14ac:dyDescent="0.2">
      <c r="A53" s="666"/>
      <c r="B53" s="641"/>
      <c r="C53" s="666"/>
      <c r="D53" s="676"/>
      <c r="E53" s="641"/>
      <c r="F53" s="641"/>
      <c r="G53" s="641"/>
      <c r="H53" s="641"/>
      <c r="I53" s="667"/>
      <c r="J53" s="641"/>
      <c r="K53" s="641"/>
      <c r="L53" s="641"/>
      <c r="M53" s="668"/>
      <c r="N53" s="668"/>
      <c r="O53" s="668"/>
      <c r="P53" s="668"/>
      <c r="Q53" s="668"/>
      <c r="R53" s="668"/>
      <c r="S53" s="641"/>
      <c r="T53" s="641"/>
      <c r="U53" s="641"/>
      <c r="V53" s="676"/>
    </row>
    <row r="54" spans="1:22" ht="15.75" x14ac:dyDescent="0.2">
      <c r="A54" s="666"/>
      <c r="B54" s="641"/>
      <c r="C54" s="666"/>
      <c r="D54" s="676"/>
      <c r="E54" s="641"/>
      <c r="F54" s="641"/>
      <c r="G54" s="641"/>
      <c r="H54" s="641"/>
      <c r="I54" s="667"/>
      <c r="J54" s="641"/>
      <c r="K54" s="641"/>
      <c r="L54" s="641"/>
      <c r="M54" s="668"/>
      <c r="N54" s="668"/>
      <c r="O54" s="668"/>
      <c r="P54" s="668"/>
      <c r="Q54" s="668"/>
      <c r="R54" s="668"/>
      <c r="S54" s="641"/>
      <c r="T54" s="641"/>
      <c r="U54" s="641"/>
      <c r="V54" s="676"/>
    </row>
    <row r="55" spans="1:22" ht="15.75" x14ac:dyDescent="0.2">
      <c r="A55" s="666"/>
      <c r="B55" s="641"/>
      <c r="C55" s="666"/>
      <c r="D55" s="676"/>
      <c r="E55" s="641"/>
      <c r="F55" s="641"/>
      <c r="G55" s="641"/>
      <c r="H55" s="641"/>
      <c r="I55" s="667"/>
      <c r="J55" s="641"/>
      <c r="K55" s="641"/>
      <c r="L55" s="641"/>
      <c r="M55" s="668"/>
      <c r="N55" s="668"/>
      <c r="O55" s="668"/>
      <c r="P55" s="668"/>
      <c r="Q55" s="668"/>
      <c r="R55" s="668"/>
      <c r="S55" s="641"/>
      <c r="T55" s="641"/>
      <c r="U55" s="641"/>
      <c r="V55" s="676"/>
    </row>
    <row r="56" spans="1:22" ht="15.75" x14ac:dyDescent="0.2">
      <c r="A56" s="666"/>
      <c r="B56" s="641"/>
      <c r="C56" s="666"/>
      <c r="D56" s="676"/>
      <c r="E56" s="641"/>
      <c r="F56" s="641"/>
      <c r="G56" s="641"/>
      <c r="H56" s="641"/>
      <c r="I56" s="667"/>
      <c r="J56" s="641"/>
      <c r="K56" s="641"/>
      <c r="L56" s="641"/>
      <c r="M56" s="668"/>
      <c r="N56" s="668"/>
      <c r="O56" s="668"/>
      <c r="P56" s="668"/>
      <c r="Q56" s="668"/>
      <c r="R56" s="668"/>
      <c r="S56" s="641"/>
      <c r="T56" s="641"/>
      <c r="U56" s="641"/>
      <c r="V56" s="676"/>
    </row>
    <row r="57" spans="1:22" ht="15.75" x14ac:dyDescent="0.2">
      <c r="A57" s="666"/>
      <c r="B57" s="641"/>
      <c r="C57" s="666"/>
      <c r="D57" s="676"/>
      <c r="E57" s="641"/>
      <c r="F57" s="641"/>
      <c r="G57" s="641"/>
      <c r="H57" s="641"/>
      <c r="I57" s="667"/>
      <c r="J57" s="641"/>
      <c r="K57" s="641"/>
      <c r="L57" s="641"/>
      <c r="M57" s="668"/>
      <c r="N57" s="668"/>
      <c r="O57" s="668"/>
      <c r="P57" s="668"/>
      <c r="Q57" s="668"/>
      <c r="R57" s="668"/>
      <c r="S57" s="641"/>
      <c r="T57" s="641"/>
      <c r="U57" s="641"/>
      <c r="V57" s="676"/>
    </row>
    <row r="58" spans="1:22" ht="15.75" x14ac:dyDescent="0.2">
      <c r="A58" s="666"/>
      <c r="B58" s="641"/>
      <c r="C58" s="666"/>
      <c r="D58" s="676"/>
      <c r="E58" s="641"/>
      <c r="F58" s="641"/>
      <c r="G58" s="641"/>
      <c r="H58" s="641"/>
      <c r="I58" s="667"/>
      <c r="J58" s="641"/>
      <c r="K58" s="641"/>
      <c r="L58" s="641"/>
      <c r="M58" s="668"/>
      <c r="N58" s="668"/>
      <c r="O58" s="668"/>
      <c r="P58" s="668"/>
      <c r="Q58" s="668"/>
      <c r="R58" s="668"/>
      <c r="S58" s="641"/>
      <c r="T58" s="641"/>
      <c r="U58" s="641"/>
      <c r="V58" s="676"/>
    </row>
    <row r="59" spans="1:22" ht="15.75" x14ac:dyDescent="0.2">
      <c r="A59" s="666"/>
      <c r="B59" s="641"/>
      <c r="C59" s="666"/>
      <c r="D59" s="676"/>
      <c r="E59" s="641"/>
      <c r="F59" s="641"/>
      <c r="G59" s="641"/>
      <c r="H59" s="641"/>
      <c r="I59" s="667"/>
      <c r="J59" s="641"/>
      <c r="K59" s="641"/>
      <c r="L59" s="641"/>
      <c r="M59" s="668"/>
      <c r="N59" s="668"/>
      <c r="O59" s="668"/>
      <c r="P59" s="668"/>
      <c r="Q59" s="668"/>
      <c r="R59" s="668"/>
      <c r="S59" s="641"/>
      <c r="T59" s="641"/>
      <c r="U59" s="641"/>
      <c r="V59" s="676"/>
    </row>
    <row r="60" spans="1:22" ht="15.75" x14ac:dyDescent="0.2">
      <c r="A60" s="666"/>
      <c r="B60" s="641"/>
      <c r="C60" s="666"/>
      <c r="D60" s="676"/>
      <c r="E60" s="641"/>
      <c r="F60" s="641"/>
      <c r="G60" s="641"/>
      <c r="H60" s="641"/>
      <c r="I60" s="667"/>
      <c r="J60" s="641"/>
      <c r="K60" s="641"/>
      <c r="L60" s="641"/>
      <c r="M60" s="668"/>
      <c r="N60" s="668"/>
      <c r="O60" s="668"/>
      <c r="P60" s="668"/>
      <c r="Q60" s="668"/>
      <c r="R60" s="668"/>
      <c r="S60" s="641"/>
      <c r="T60" s="641"/>
      <c r="U60" s="641"/>
      <c r="V60" s="676"/>
    </row>
    <row r="61" spans="1:22" ht="15.75" x14ac:dyDescent="0.2">
      <c r="A61" s="666"/>
      <c r="B61" s="641"/>
      <c r="C61" s="666"/>
      <c r="D61" s="676"/>
      <c r="E61" s="641"/>
      <c r="F61" s="641"/>
      <c r="G61" s="641"/>
      <c r="H61" s="641"/>
      <c r="I61" s="667"/>
      <c r="J61" s="641"/>
      <c r="K61" s="641"/>
      <c r="L61" s="641"/>
      <c r="M61" s="668"/>
      <c r="N61" s="668"/>
      <c r="O61" s="668"/>
      <c r="P61" s="668"/>
      <c r="Q61" s="668"/>
      <c r="R61" s="668"/>
      <c r="S61" s="641"/>
      <c r="T61" s="641"/>
      <c r="U61" s="641"/>
      <c r="V61" s="676"/>
    </row>
    <row r="62" spans="1:22" ht="15.75" x14ac:dyDescent="0.2">
      <c r="A62" s="666"/>
      <c r="B62" s="641"/>
      <c r="C62" s="666"/>
      <c r="D62" s="676"/>
      <c r="E62" s="641"/>
      <c r="F62" s="641"/>
      <c r="G62" s="641"/>
      <c r="H62" s="641"/>
      <c r="I62" s="667"/>
      <c r="J62" s="641"/>
      <c r="K62" s="641"/>
      <c r="L62" s="641"/>
      <c r="M62" s="668"/>
      <c r="N62" s="668"/>
      <c r="O62" s="668"/>
      <c r="P62" s="668"/>
      <c r="Q62" s="668"/>
      <c r="R62" s="668"/>
      <c r="S62" s="641"/>
      <c r="T62" s="641"/>
      <c r="U62" s="641"/>
      <c r="V62" s="676"/>
    </row>
    <row r="63" spans="1:22" ht="15.75" x14ac:dyDescent="0.2">
      <c r="A63" s="666"/>
      <c r="B63" s="641"/>
      <c r="C63" s="666"/>
      <c r="D63" s="676"/>
      <c r="E63" s="641"/>
      <c r="F63" s="641"/>
      <c r="G63" s="641"/>
      <c r="H63" s="641"/>
      <c r="I63" s="667"/>
      <c r="J63" s="641"/>
      <c r="K63" s="641"/>
      <c r="L63" s="641"/>
      <c r="M63" s="668"/>
      <c r="N63" s="668"/>
      <c r="O63" s="668"/>
      <c r="P63" s="668"/>
      <c r="Q63" s="668"/>
      <c r="R63" s="668"/>
      <c r="S63" s="641"/>
      <c r="T63" s="641"/>
      <c r="U63" s="641"/>
      <c r="V63" s="676"/>
    </row>
    <row r="64" spans="1:22" ht="15.75" x14ac:dyDescent="0.2">
      <c r="A64" s="666"/>
      <c r="B64" s="641"/>
      <c r="C64" s="666"/>
      <c r="D64" s="676"/>
      <c r="E64" s="641"/>
      <c r="F64" s="641"/>
      <c r="G64" s="641"/>
      <c r="H64" s="641"/>
      <c r="I64" s="667"/>
      <c r="J64" s="641"/>
      <c r="K64" s="641"/>
      <c r="L64" s="641"/>
      <c r="M64" s="668"/>
      <c r="N64" s="668"/>
      <c r="O64" s="668"/>
      <c r="P64" s="668"/>
      <c r="Q64" s="668"/>
      <c r="R64" s="668"/>
      <c r="S64" s="641"/>
      <c r="T64" s="641"/>
      <c r="U64" s="641"/>
      <c r="V64" s="676"/>
    </row>
    <row r="65" spans="1:22" ht="15.75" x14ac:dyDescent="0.2">
      <c r="A65" s="666"/>
      <c r="B65" s="641"/>
      <c r="C65" s="666"/>
      <c r="D65" s="676"/>
      <c r="E65" s="641"/>
      <c r="F65" s="641"/>
      <c r="G65" s="641"/>
      <c r="H65" s="641"/>
      <c r="I65" s="667"/>
      <c r="J65" s="641"/>
      <c r="K65" s="641"/>
      <c r="L65" s="641"/>
      <c r="M65" s="668"/>
      <c r="N65" s="668"/>
      <c r="O65" s="668"/>
      <c r="P65" s="668"/>
      <c r="Q65" s="668"/>
      <c r="R65" s="668"/>
      <c r="S65" s="641"/>
      <c r="T65" s="641"/>
      <c r="U65" s="641"/>
      <c r="V65" s="676"/>
    </row>
    <row r="66" spans="1:22" ht="15.75" x14ac:dyDescent="0.2">
      <c r="A66" s="666"/>
      <c r="B66" s="641"/>
      <c r="C66" s="666"/>
      <c r="D66" s="676"/>
      <c r="E66" s="641"/>
      <c r="F66" s="641"/>
      <c r="G66" s="641"/>
      <c r="H66" s="641"/>
      <c r="I66" s="667"/>
      <c r="J66" s="641"/>
      <c r="K66" s="641"/>
      <c r="L66" s="641"/>
      <c r="M66" s="668"/>
      <c r="N66" s="668"/>
      <c r="O66" s="668"/>
      <c r="P66" s="668"/>
      <c r="Q66" s="668"/>
      <c r="R66" s="668"/>
      <c r="S66" s="641"/>
      <c r="T66" s="641"/>
      <c r="U66" s="641"/>
      <c r="V66" s="676"/>
    </row>
    <row r="67" spans="1:22" ht="15.75" x14ac:dyDescent="0.2">
      <c r="A67" s="666"/>
      <c r="B67" s="641"/>
      <c r="C67" s="666"/>
      <c r="D67" s="676"/>
      <c r="E67" s="641"/>
      <c r="F67" s="641"/>
      <c r="G67" s="641"/>
      <c r="H67" s="641"/>
      <c r="I67" s="667"/>
      <c r="J67" s="641"/>
      <c r="K67" s="641"/>
      <c r="L67" s="641"/>
      <c r="M67" s="668"/>
      <c r="N67" s="668"/>
      <c r="O67" s="668"/>
      <c r="P67" s="668"/>
      <c r="Q67" s="668"/>
      <c r="R67" s="668"/>
      <c r="S67" s="641"/>
      <c r="T67" s="641"/>
      <c r="U67" s="641"/>
      <c r="V67" s="676"/>
    </row>
    <row r="68" spans="1:22" ht="15.75" x14ac:dyDescent="0.2">
      <c r="A68" s="666"/>
      <c r="B68" s="641"/>
      <c r="C68" s="666"/>
      <c r="D68" s="676"/>
      <c r="E68" s="641"/>
      <c r="F68" s="641"/>
      <c r="G68" s="641"/>
      <c r="H68" s="641"/>
      <c r="I68" s="667"/>
      <c r="J68" s="641"/>
      <c r="K68" s="641"/>
      <c r="L68" s="641"/>
      <c r="M68" s="668"/>
      <c r="N68" s="668"/>
      <c r="O68" s="668"/>
      <c r="P68" s="668"/>
      <c r="Q68" s="668"/>
      <c r="R68" s="668"/>
      <c r="S68" s="641"/>
      <c r="T68" s="641"/>
      <c r="U68" s="641"/>
      <c r="V68" s="676"/>
    </row>
    <row r="69" spans="1:22" ht="15.75" x14ac:dyDescent="0.2">
      <c r="A69" s="666"/>
      <c r="B69" s="641"/>
      <c r="C69" s="666"/>
      <c r="D69" s="676"/>
      <c r="E69" s="641"/>
      <c r="F69" s="641"/>
      <c r="G69" s="641"/>
      <c r="H69" s="641"/>
      <c r="I69" s="667"/>
      <c r="J69" s="641"/>
      <c r="K69" s="641"/>
      <c r="L69" s="641"/>
      <c r="M69" s="668"/>
      <c r="N69" s="668"/>
      <c r="O69" s="668"/>
      <c r="P69" s="668"/>
      <c r="Q69" s="668"/>
      <c r="R69" s="668"/>
      <c r="S69" s="641"/>
      <c r="T69" s="641"/>
      <c r="U69" s="641"/>
      <c r="V69" s="676"/>
    </row>
    <row r="70" spans="1:22" ht="15.75" x14ac:dyDescent="0.2">
      <c r="A70" s="666"/>
      <c r="B70" s="641"/>
      <c r="C70" s="666"/>
      <c r="D70" s="676"/>
      <c r="E70" s="641"/>
      <c r="F70" s="641"/>
      <c r="G70" s="641"/>
      <c r="H70" s="641"/>
      <c r="I70" s="667"/>
      <c r="J70" s="641"/>
      <c r="K70" s="641"/>
      <c r="L70" s="641"/>
      <c r="M70" s="668"/>
      <c r="N70" s="668"/>
      <c r="O70" s="668"/>
      <c r="P70" s="668"/>
      <c r="Q70" s="668"/>
      <c r="R70" s="668"/>
      <c r="S70" s="641"/>
      <c r="T70" s="641"/>
      <c r="U70" s="641"/>
      <c r="V70" s="676"/>
    </row>
    <row r="71" spans="1:22" ht="15.75" x14ac:dyDescent="0.2">
      <c r="A71" s="666"/>
      <c r="B71" s="641"/>
      <c r="C71" s="666"/>
      <c r="D71" s="676"/>
      <c r="E71" s="641"/>
      <c r="F71" s="641"/>
      <c r="G71" s="641"/>
      <c r="H71" s="641"/>
      <c r="I71" s="667"/>
      <c r="J71" s="641"/>
      <c r="K71" s="641"/>
      <c r="L71" s="641"/>
      <c r="M71" s="668"/>
      <c r="N71" s="668"/>
      <c r="O71" s="668"/>
      <c r="P71" s="668"/>
      <c r="Q71" s="668"/>
      <c r="R71" s="668"/>
      <c r="S71" s="641"/>
      <c r="T71" s="641"/>
      <c r="U71" s="641"/>
      <c r="V71" s="676"/>
    </row>
    <row r="72" spans="1:22" ht="15.75" x14ac:dyDescent="0.2">
      <c r="A72" s="666"/>
      <c r="B72" s="641"/>
      <c r="C72" s="666"/>
      <c r="D72" s="676"/>
      <c r="E72" s="641"/>
      <c r="F72" s="641"/>
      <c r="G72" s="641"/>
      <c r="H72" s="641"/>
      <c r="I72" s="667"/>
      <c r="J72" s="641"/>
      <c r="K72" s="641"/>
      <c r="L72" s="641"/>
      <c r="M72" s="668"/>
      <c r="N72" s="668"/>
      <c r="O72" s="668"/>
      <c r="P72" s="668"/>
      <c r="Q72" s="668"/>
      <c r="R72" s="668"/>
      <c r="S72" s="641"/>
      <c r="T72" s="641"/>
      <c r="U72" s="641"/>
      <c r="V72" s="676"/>
    </row>
    <row r="73" spans="1:22" ht="15.75" x14ac:dyDescent="0.2">
      <c r="A73" s="666"/>
      <c r="B73" s="641"/>
      <c r="C73" s="666"/>
      <c r="D73" s="676"/>
      <c r="E73" s="641"/>
      <c r="F73" s="641"/>
      <c r="G73" s="641"/>
      <c r="H73" s="641"/>
      <c r="I73" s="667"/>
      <c r="J73" s="641"/>
      <c r="K73" s="641"/>
      <c r="L73" s="641"/>
      <c r="M73" s="668"/>
      <c r="N73" s="668"/>
      <c r="O73" s="668"/>
      <c r="P73" s="668"/>
      <c r="Q73" s="668"/>
      <c r="R73" s="668"/>
      <c r="S73" s="641"/>
      <c r="T73" s="641"/>
      <c r="U73" s="641"/>
      <c r="V73" s="676"/>
    </row>
    <row r="74" spans="1:22" ht="15.75" x14ac:dyDescent="0.2">
      <c r="A74" s="666"/>
      <c r="B74" s="641"/>
      <c r="C74" s="666"/>
      <c r="D74" s="676"/>
      <c r="E74" s="641"/>
      <c r="F74" s="641"/>
      <c r="G74" s="641"/>
      <c r="H74" s="641"/>
      <c r="I74" s="667"/>
      <c r="J74" s="641"/>
      <c r="K74" s="641"/>
      <c r="L74" s="641"/>
      <c r="M74" s="668"/>
      <c r="N74" s="668"/>
      <c r="O74" s="668"/>
      <c r="P74" s="668"/>
      <c r="Q74" s="668"/>
      <c r="R74" s="668"/>
      <c r="S74" s="641"/>
      <c r="T74" s="641"/>
      <c r="U74" s="641"/>
      <c r="V74" s="676"/>
    </row>
    <row r="75" spans="1:22" ht="15.75" x14ac:dyDescent="0.2">
      <c r="A75" s="666"/>
      <c r="B75" s="641"/>
      <c r="C75" s="666"/>
      <c r="D75" s="676"/>
      <c r="E75" s="641"/>
      <c r="F75" s="641"/>
      <c r="G75" s="641"/>
      <c r="H75" s="641"/>
      <c r="I75" s="667"/>
      <c r="J75" s="641"/>
      <c r="K75" s="641"/>
      <c r="L75" s="641"/>
      <c r="M75" s="668"/>
      <c r="N75" s="668"/>
      <c r="O75" s="668"/>
      <c r="P75" s="668"/>
      <c r="Q75" s="668"/>
      <c r="R75" s="668"/>
      <c r="S75" s="641"/>
      <c r="T75" s="641"/>
      <c r="U75" s="641"/>
      <c r="V75" s="676"/>
    </row>
    <row r="76" spans="1:22" ht="15.75" x14ac:dyDescent="0.2">
      <c r="A76" s="666"/>
      <c r="B76" s="641"/>
      <c r="C76" s="666"/>
      <c r="D76" s="676"/>
      <c r="E76" s="641"/>
      <c r="F76" s="641"/>
      <c r="G76" s="641"/>
      <c r="H76" s="641"/>
      <c r="I76" s="667"/>
      <c r="J76" s="641"/>
      <c r="K76" s="641"/>
      <c r="L76" s="641"/>
      <c r="M76" s="668"/>
      <c r="N76" s="668"/>
      <c r="O76" s="668"/>
      <c r="P76" s="668"/>
      <c r="Q76" s="668"/>
      <c r="R76" s="668"/>
      <c r="S76" s="641"/>
      <c r="T76" s="641"/>
      <c r="U76" s="641"/>
      <c r="V76" s="676"/>
    </row>
    <row r="77" spans="1:22" ht="15.75" x14ac:dyDescent="0.2">
      <c r="A77" s="666"/>
      <c r="B77" s="641"/>
      <c r="C77" s="666"/>
      <c r="D77" s="676"/>
      <c r="E77" s="641"/>
      <c r="F77" s="641"/>
      <c r="G77" s="641"/>
      <c r="H77" s="641"/>
      <c r="I77" s="667"/>
      <c r="J77" s="641"/>
      <c r="K77" s="641"/>
      <c r="L77" s="641"/>
      <c r="M77" s="668"/>
      <c r="N77" s="668"/>
      <c r="O77" s="668"/>
      <c r="P77" s="668"/>
      <c r="Q77" s="668"/>
      <c r="R77" s="668"/>
      <c r="S77" s="641"/>
      <c r="T77" s="641"/>
      <c r="U77" s="641"/>
      <c r="V77" s="676"/>
    </row>
    <row r="78" spans="1:22" ht="15.75" x14ac:dyDescent="0.2">
      <c r="A78" s="666"/>
      <c r="B78" s="641"/>
      <c r="C78" s="666"/>
      <c r="D78" s="676"/>
      <c r="E78" s="641"/>
      <c r="F78" s="641"/>
      <c r="G78" s="641"/>
      <c r="H78" s="641"/>
      <c r="I78" s="667"/>
      <c r="J78" s="641"/>
      <c r="K78" s="641"/>
      <c r="L78" s="641"/>
      <c r="M78" s="668"/>
      <c r="N78" s="668"/>
      <c r="O78" s="668"/>
      <c r="P78" s="668"/>
      <c r="Q78" s="668"/>
      <c r="R78" s="668"/>
      <c r="S78" s="641"/>
      <c r="T78" s="641"/>
      <c r="U78" s="641"/>
      <c r="V78" s="676"/>
    </row>
    <row r="79" spans="1:22" ht="15.75" x14ac:dyDescent="0.2">
      <c r="A79" s="666"/>
      <c r="B79" s="641"/>
      <c r="C79" s="666"/>
      <c r="D79" s="676"/>
      <c r="E79" s="641"/>
      <c r="F79" s="641"/>
      <c r="G79" s="641"/>
      <c r="H79" s="641"/>
      <c r="I79" s="667"/>
      <c r="J79" s="641"/>
      <c r="K79" s="641"/>
      <c r="L79" s="641"/>
      <c r="M79" s="668"/>
      <c r="N79" s="668"/>
      <c r="O79" s="668"/>
      <c r="P79" s="668"/>
      <c r="Q79" s="668"/>
      <c r="R79" s="668"/>
      <c r="S79" s="641"/>
      <c r="T79" s="641"/>
      <c r="U79" s="641"/>
      <c r="V79" s="676"/>
    </row>
    <row r="80" spans="1:22" ht="15.75" x14ac:dyDescent="0.2">
      <c r="A80" s="666"/>
      <c r="B80" s="641"/>
      <c r="C80" s="666"/>
      <c r="D80" s="676"/>
      <c r="E80" s="641"/>
      <c r="F80" s="641"/>
      <c r="G80" s="641"/>
      <c r="H80" s="641"/>
      <c r="I80" s="667"/>
      <c r="J80" s="641"/>
      <c r="K80" s="641"/>
      <c r="L80" s="641"/>
      <c r="M80" s="668"/>
      <c r="N80" s="668"/>
      <c r="O80" s="668"/>
      <c r="P80" s="668"/>
      <c r="Q80" s="668"/>
      <c r="R80" s="668"/>
      <c r="S80" s="641"/>
      <c r="T80" s="641"/>
      <c r="U80" s="641"/>
      <c r="V80" s="676"/>
    </row>
    <row r="81" spans="1:22" ht="15.75" x14ac:dyDescent="0.2">
      <c r="A81" s="666"/>
      <c r="B81" s="641"/>
      <c r="C81" s="666"/>
      <c r="D81" s="676"/>
      <c r="E81" s="641"/>
      <c r="F81" s="641"/>
      <c r="G81" s="641"/>
      <c r="H81" s="641"/>
      <c r="I81" s="667"/>
      <c r="J81" s="641"/>
      <c r="K81" s="641"/>
      <c r="L81" s="641"/>
      <c r="M81" s="668"/>
      <c r="N81" s="668"/>
      <c r="O81" s="668"/>
      <c r="P81" s="668"/>
      <c r="Q81" s="668"/>
      <c r="R81" s="668"/>
      <c r="S81" s="641"/>
      <c r="T81" s="641"/>
      <c r="U81" s="641"/>
      <c r="V81" s="676"/>
    </row>
    <row r="82" spans="1:22" ht="15.75" x14ac:dyDescent="0.2">
      <c r="A82" s="666"/>
      <c r="B82" s="641"/>
      <c r="C82" s="666"/>
      <c r="D82" s="676"/>
      <c r="E82" s="641"/>
      <c r="F82" s="641"/>
      <c r="G82" s="641"/>
      <c r="H82" s="641"/>
      <c r="I82" s="667"/>
      <c r="J82" s="641"/>
      <c r="K82" s="641"/>
      <c r="L82" s="641"/>
      <c r="M82" s="668"/>
      <c r="N82" s="668"/>
      <c r="O82" s="668"/>
      <c r="P82" s="668"/>
      <c r="Q82" s="668"/>
      <c r="R82" s="668"/>
      <c r="S82" s="641"/>
      <c r="T82" s="641"/>
      <c r="U82" s="641"/>
      <c r="V82" s="676"/>
    </row>
    <row r="83" spans="1:22" ht="15.75" x14ac:dyDescent="0.2">
      <c r="A83" s="666"/>
      <c r="B83" s="641"/>
      <c r="C83" s="666"/>
      <c r="D83" s="676"/>
      <c r="E83" s="641"/>
      <c r="F83" s="641"/>
      <c r="G83" s="641"/>
      <c r="H83" s="641"/>
      <c r="I83" s="667"/>
      <c r="J83" s="641"/>
      <c r="K83" s="641"/>
      <c r="L83" s="641"/>
      <c r="M83" s="668"/>
      <c r="N83" s="668"/>
      <c r="O83" s="668"/>
      <c r="P83" s="668"/>
      <c r="Q83" s="668"/>
      <c r="R83" s="668"/>
      <c r="S83" s="641"/>
      <c r="T83" s="641"/>
      <c r="U83" s="641"/>
      <c r="V83" s="676"/>
    </row>
    <row r="84" spans="1:22" ht="15.75" x14ac:dyDescent="0.2">
      <c r="A84" s="666"/>
      <c r="B84" s="641"/>
      <c r="C84" s="666"/>
      <c r="D84" s="676"/>
      <c r="E84" s="641"/>
      <c r="F84" s="641"/>
      <c r="G84" s="641"/>
      <c r="H84" s="641"/>
      <c r="I84" s="667"/>
      <c r="J84" s="641"/>
      <c r="K84" s="641"/>
      <c r="L84" s="641"/>
      <c r="M84" s="668"/>
      <c r="N84" s="668"/>
      <c r="O84" s="668"/>
      <c r="P84" s="668"/>
      <c r="Q84" s="668"/>
      <c r="R84" s="668"/>
      <c r="S84" s="641"/>
      <c r="T84" s="641"/>
      <c r="U84" s="641"/>
      <c r="V84" s="676"/>
    </row>
    <row r="85" spans="1:22" ht="15.75" x14ac:dyDescent="0.2">
      <c r="A85" s="666"/>
      <c r="B85" s="641"/>
      <c r="C85" s="666"/>
      <c r="D85" s="676"/>
      <c r="E85" s="641"/>
      <c r="F85" s="641"/>
      <c r="G85" s="641"/>
      <c r="H85" s="641"/>
      <c r="I85" s="667"/>
      <c r="J85" s="641"/>
      <c r="K85" s="641"/>
      <c r="L85" s="641"/>
      <c r="M85" s="668"/>
      <c r="N85" s="668"/>
      <c r="O85" s="668"/>
      <c r="P85" s="668"/>
      <c r="Q85" s="668"/>
      <c r="R85" s="668"/>
      <c r="S85" s="641"/>
      <c r="T85" s="641"/>
      <c r="U85" s="641"/>
      <c r="V85" s="676"/>
    </row>
    <row r="86" spans="1:22" ht="15.75" x14ac:dyDescent="0.2">
      <c r="A86" s="666"/>
      <c r="B86" s="641"/>
      <c r="C86" s="666"/>
      <c r="D86" s="676"/>
      <c r="E86" s="641"/>
      <c r="F86" s="641"/>
      <c r="G86" s="641"/>
      <c r="H86" s="641"/>
      <c r="I86" s="667"/>
      <c r="J86" s="641"/>
      <c r="K86" s="641"/>
      <c r="L86" s="641"/>
      <c r="M86" s="668"/>
      <c r="N86" s="668"/>
      <c r="O86" s="668"/>
      <c r="P86" s="668"/>
      <c r="Q86" s="668"/>
      <c r="R86" s="668"/>
      <c r="S86" s="641"/>
      <c r="T86" s="641"/>
      <c r="U86" s="641"/>
      <c r="V86" s="676"/>
    </row>
    <row r="90" spans="1:22" hidden="1" x14ac:dyDescent="0.2"/>
  </sheetData>
  <mergeCells count="15">
    <mergeCell ref="A1:V1"/>
    <mergeCell ref="A2:V2"/>
    <mergeCell ref="A4:V4"/>
    <mergeCell ref="A6:A7"/>
    <mergeCell ref="B6:B7"/>
    <mergeCell ref="C6:C7"/>
    <mergeCell ref="D6:J6"/>
    <mergeCell ref="K6:P6"/>
    <mergeCell ref="Q6:U6"/>
    <mergeCell ref="A3:V3"/>
    <mergeCell ref="A16:M16"/>
    <mergeCell ref="S16:V26"/>
    <mergeCell ref="B17:N17"/>
    <mergeCell ref="B18:O18"/>
    <mergeCell ref="V6:V7"/>
  </mergeCells>
  <pageMargins left="0.31496062992125984" right="0.31496062992125984" top="0.74803149606299213" bottom="0.74803149606299213" header="0.31496062992125984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ทะเบียนคุมเงินงบประมาณ 61</vt:lpstr>
      <vt:lpstr>งบลงทุน</vt:lpstr>
      <vt:lpstr>สรุปรวม</vt:lpstr>
      <vt:lpstr>Sheet2</vt:lpstr>
      <vt:lpstr>งบลงทุน!Print_Area</vt:lpstr>
      <vt:lpstr>สรุปรวม!Print_Area</vt:lpstr>
      <vt:lpstr>งบลงทุน!Print_Titles</vt:lpstr>
      <vt:lpstr>'ทะเบียนคุมเงินงบประมาณ 61'!Print_Titles</vt:lpstr>
      <vt:lpstr>สรุปรวม!Print_Titles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Windows 10</cp:lastModifiedBy>
  <cp:lastPrinted>2021-01-21T02:35:36Z</cp:lastPrinted>
  <dcterms:created xsi:type="dcterms:W3CDTF">2016-10-17T08:22:17Z</dcterms:created>
  <dcterms:modified xsi:type="dcterms:W3CDTF">2021-01-21T04:40:58Z</dcterms:modified>
</cp:coreProperties>
</file>