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1840" windowHeight="13140" activeTab="1"/>
  </bookViews>
  <sheets>
    <sheet name="1" sheetId="3" r:id="rId1"/>
    <sheet name="2" sheetId="4" r:id="rId2"/>
    <sheet name="3" sheetId="5" r:id="rId3"/>
  </sheets>
  <definedNames>
    <definedName name="_xlnm.Print_Titles" localSheetId="0">'1'!$3:$5</definedName>
    <definedName name="_xlnm.Print_Titles" localSheetId="1">'2'!$3:$5</definedName>
    <definedName name="_xlnm.Print_Titles" localSheetId="2">'3'!$3:$5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1" i="4" l="1"/>
  <c r="G101" i="4"/>
  <c r="H27" i="4"/>
  <c r="G27" i="4"/>
  <c r="H15" i="4"/>
  <c r="G15" i="4"/>
  <c r="H10" i="4"/>
  <c r="G10" i="4"/>
  <c r="H6" i="4"/>
  <c r="G6" i="4"/>
  <c r="H51" i="3"/>
  <c r="G51" i="3"/>
  <c r="H48" i="3"/>
  <c r="G48" i="3"/>
  <c r="H40" i="3"/>
  <c r="G40" i="3"/>
  <c r="H31" i="3"/>
  <c r="G31" i="3"/>
  <c r="H30" i="3"/>
  <c r="G30" i="3"/>
</calcChain>
</file>

<file path=xl/sharedStrings.xml><?xml version="1.0" encoding="utf-8"?>
<sst xmlns="http://schemas.openxmlformats.org/spreadsheetml/2006/main" count="1296" uniqueCount="611">
  <si>
    <t>กลยุทธ์</t>
  </si>
  <si>
    <t>โครงการ</t>
  </si>
  <si>
    <t>งบประมาณ</t>
  </si>
  <si>
    <t>แหล่งงบประมาณ</t>
  </si>
  <si>
    <t>และทำลายเชื้อโรคตามเกณฑ์มาตรฐาน</t>
  </si>
  <si>
    <t xml:space="preserve"> - จำนวนตัวอย่างที่ได้รับการตรวจวิเคราะห์</t>
  </si>
  <si>
    <t xml:space="preserve">   - จำนวนสถานที่เลี้ยงที่ได้รับการเฝ้าระวัง</t>
  </si>
  <si>
    <t xml:space="preserve"> - บริการผสมเทียม โค-กระบือ</t>
  </si>
  <si>
    <t>ประเด็นยุทธศาสตร์ที่...1.... สร้างความเข้มแข็งให้กับเกษตรกรและสถาบันเกษตรกร</t>
  </si>
  <si>
    <t>2.ส่งเสริมและพัฒนาเกษตรกร
สู่ความเป็นมืออาชีพ (Smart Farmer)</t>
  </si>
  <si>
    <t xml:space="preserve"> 1. ส่งเสริมการเลี้ยงสัตว์ในสถานีพัฒนา
เกษตรพื้นที่สูง</t>
  </si>
  <si>
    <t xml:space="preserve">ประเด็นยุทธศาสตร์ที่...3...บริหารจัดการทรัพยากรทางการเกษตรได้อย่างมีประสิทธิภาพ คุ้มค่าอนุรักษ์ ฟื้นฟูอย่างสมดุล และยั่งยืน สอดคล้องกับ SDGs (Sustainable Development Goals) </t>
  </si>
  <si>
    <t>2. โครงการเพิ่มขีด ความสามารถในการแข่งขันของสหกรณ์ภาคการเกษตร และกลุ่มเกษตรกร</t>
  </si>
  <si>
    <t>ค่าบำรุงรักษาหัวงานและคลองส่งน้ำ โครงการชลประทานกำแพงเพชร</t>
  </si>
  <si>
    <t>-</t>
  </si>
  <si>
    <t>คป.กำแพงเพชร</t>
  </si>
  <si>
    <t>ค่ากำจัดวัชพืช</t>
  </si>
  <si>
    <t>ค่าปรับปรุงที่ทำการบ้านพัก</t>
  </si>
  <si>
    <t>ก่อสร้างสะพานคอนกรีตเสริมเหล็กคลองส่งน้ำสาย 3R-MC  กม.16+409  โครงการวังบัว</t>
  </si>
  <si>
    <t>ก่อสร้างสะพานคอนกรีตเสริมเหล็กคลองส่งน้ำสาย 3R-MC  กม.17+320  โครงการวังบัว</t>
  </si>
  <si>
    <t>ก่อสร้างสะพานคอนกรีตเสริมเหล็กคลองส่งน้ำสาย 2R-MC  กม.14+350  โครงการวังบัว</t>
  </si>
  <si>
    <t>โครงการส่งเสริมการดำเนินงานอันเนื่องมาจากพระราชดำริ</t>
  </si>
  <si>
    <t>ปรับปรุงอาคารรับน้ำป่า อ่างเก็บน้ำคลองมดแดงฯ อันเนื่องมาจากพระราชดำริ</t>
  </si>
  <si>
    <t>ปรับปรุงอ่างคลองน้ำไหล 3  อันเนื่องมาจากพระราชดำริ</t>
  </si>
  <si>
    <t>ปรับปรุงระบบส่งน้ำฝายคลองสวนหมาก</t>
  </si>
  <si>
    <t>ปรับปรุงอ่างเก็บน้ำบ้านอุดมทรัพย์</t>
  </si>
  <si>
    <t>ปรับปรุงฝายบ้านบึงหล่ม</t>
  </si>
  <si>
    <t>ปรับปรุงท่อลอดถนน กม.5+000 (มอตาทึ้ง) คลองส่งน้ำฝั่งขวา 
โครงการฝายคลองสวนหมาก อันเนื่องมาจากพระราชดำริ</t>
  </si>
  <si>
    <t>ปรับปรุงบึงหล่ม</t>
  </si>
  <si>
    <t>ปรับปรุงท่อลอดถนน กม.1+500 คลองส่งน้ำสายใหญ่ อ่างเก็บน้ำคลองมดแดง 
อันเนื่องมาจากพระราชดำริ</t>
  </si>
  <si>
    <t xml:space="preserve">ค่าซ่อมแซมโครงการชลประทานอันเนื่องมาจากพระราชดำริ </t>
  </si>
  <si>
    <t>ซ่อมแซมดาดคอนกรีตคลองส่งน้ำสาย 1L-MC ฝายคลองสวนหมาก</t>
  </si>
  <si>
    <t>ซ่อมแซมระบบส่งน้ำโครงการสถานีพัฒนาเกษตรที่สูงตามพระราชดำริ ป่าคา</t>
  </si>
  <si>
    <t>ซ่อมแซมดาดคอนกรีตคลองส่งน้ำสาย 1R-MC ฝายคลองสวนหมาก</t>
  </si>
  <si>
    <t>ซ่อมแซมระบบระบายน้ำบึงหล่ม</t>
  </si>
  <si>
    <t>โครงการปรับปรุงงานชลประทาน</t>
  </si>
  <si>
    <t>ค่าปรับปรุงแหล่งน้ำ (ปรับปรุงเฉพาะจุด)</t>
  </si>
  <si>
    <t>ค่าซ่อมแซมเพิ่มประสิทธิภาพโครงการชลประทาน</t>
  </si>
  <si>
    <t>ขุดลอกคลองโดยรถขุด จ้างเหมา</t>
  </si>
  <si>
    <t>ขุดลอกคลองโดยรถขุด ดำเนินการเอง</t>
  </si>
  <si>
    <t>ขุดลอกคลองโดยเรือขุด ดำเนินการเอง</t>
  </si>
  <si>
    <t>ขุดลอกอ่างเก็บน้ำ จ้างเหมา</t>
  </si>
  <si>
    <t>การจัดการงานก่อสร้างโครงการเพื่อเพิ่มพื้นที่ชลประทาน (ก่อสร้างโครงการขนาดกลาง)</t>
  </si>
  <si>
    <t>ฝายชั่วคราวกั้นแม่น้ำปิงหนองวัวดำ</t>
  </si>
  <si>
    <t>ก่อสร้างแหล่งน้ำและระบบส่งน้ำเพื่อชุมชน/ชนบท (ชป.เล็ก)</t>
  </si>
  <si>
    <t>ก่อสร้างแหล่งน้ำและระบบส่งน้ำเพื่อชุมชน/ชนบท (ปชด.)</t>
  </si>
  <si>
    <t>สถานีสูบน้ำด้วยไฟฟ้าพร้อมระบบส่งน้ำบ้านใหม่คลองเมือง 2 
 (ระยะที่ 2)</t>
  </si>
  <si>
    <t>สถานีสูบน้ำด้วยไฟฟ้าพร้อมระบบส่งน้ำบ้านเกาะน้ำโจน</t>
  </si>
  <si>
    <t>แก้มลิงคลองแขยง</t>
  </si>
  <si>
    <t>แก้มลิงวังขอน พร้อมอาคารประกอบ</t>
  </si>
  <si>
    <t xml:space="preserve">แก้มลิงโนนใหญ่ พร้อมอาคารประกอบ  </t>
  </si>
  <si>
    <t xml:space="preserve">แก้มลิงบึงกระพัง พร้อมอาคารประกอบ  </t>
  </si>
  <si>
    <t xml:space="preserve">แก้มลิงคลองใน พร้อมอาคารประกอบ </t>
  </si>
  <si>
    <t>แก้มลิงคลองสวนหมาก พร้อมอาคารประกอบ</t>
  </si>
  <si>
    <t xml:space="preserve">โครงการป้องกันและบรรเทาภัยจากน้ำ </t>
  </si>
  <si>
    <t>ระบบระบายน้ำคลองพร้าวพร้อมอาคารประกอบ ระยะที่ 2</t>
  </si>
  <si>
    <t>ระบบระบายน้ำคลองขลุง</t>
  </si>
  <si>
    <t>ระบบระบายน้ำคลองหนองวัวดำ พร้อมอาคารประกอบ</t>
  </si>
  <si>
    <t>โครงการปรับปรุงคลองหลอดพร้อมอาคารประกอบ ระยะที่ 2</t>
  </si>
  <si>
    <t>ปรับปรุงคลองส่งน้ำสายใหญ่โครงการวังบัว ระยะที่ 2</t>
  </si>
  <si>
    <t xml:space="preserve">ปรับปรุงระบบระบายน้ำ ในเขตเทศบาลตำบลปากดง ไตรตรึงษ์ </t>
  </si>
  <si>
    <t xml:space="preserve">ปรับปรุงระบบระบายน้ำคลองสวนหมาก ในเขตตำบลนครชุม </t>
  </si>
  <si>
    <t>การจัดการด้านความปลอดภัยเขื่อน</t>
  </si>
  <si>
    <t xml:space="preserve">3. โครงการส่งเสริมยุวเกษตรกรตามแนว
เศรษฐกิจพอเพียง </t>
  </si>
  <si>
    <t xml:space="preserve"> 1.โครงการพัฒนาเกษตรกรปราดเปรื่อง 
 (  Smart Farmer )</t>
  </si>
  <si>
    <t xml:space="preserve">  - กิจกรรม ด้านประมง</t>
  </si>
  <si>
    <t>2. โครงการศูนย์เรียนรู้การเพีมประสิทธิภาพการผลิตสินค้าเกษตร</t>
  </si>
  <si>
    <t>4. โครงการธนาคารสินค้าเกษตร</t>
  </si>
  <si>
    <t>5. โครงการส่งเสริมและพัฒนา
วิสาหกิจชุมชน</t>
  </si>
  <si>
    <t>กษจ.กพ</t>
  </si>
  <si>
    <t>หน่วยงาน
ดำเนินการ</t>
  </si>
  <si>
    <t xml:space="preserve">  - กิจกรรมด้านข้าว</t>
  </si>
  <si>
    <t>ศมข.กพ</t>
  </si>
  <si>
    <t>สปก.กพ</t>
  </si>
  <si>
    <t>ปศจ.กพ</t>
  </si>
  <si>
    <t>สกจ.กพ</t>
  </si>
  <si>
    <t>สกจ,กษจ,ปม,
ปศจ.สปก.กข.กยท.</t>
  </si>
  <si>
    <t xml:space="preserve">  - กิจกรรม พัฒนาเกษตรกรในเขตปฏิรูปที่ดิน</t>
  </si>
  <si>
    <t>7. โครงการส่งเสริมยุวเกษตกร</t>
  </si>
  <si>
    <t>กษ.กพ</t>
  </si>
  <si>
    <t>8. โครงการส่งเสริมการใช้เครื่อจักรกล
ทดแทนแรงงานเกษตร</t>
  </si>
  <si>
    <t>9. โครงการพัฒนาศักยภาพการดำเนิน
ธุรกิจสินค้าเกษตรในสหกรณ์และกลุ่มเกษตรกร</t>
  </si>
  <si>
    <t xml:space="preserve"> - ปศุสัตว์</t>
  </si>
  <si>
    <t xml:space="preserve"> - ประมง</t>
  </si>
  <si>
    <t xml:space="preserve"> - ด้านพืชอื่นๆ </t>
  </si>
  <si>
    <t>กสส,กสก,กวก</t>
  </si>
  <si>
    <t>ปศจ,สหกรณ์</t>
  </si>
  <si>
    <t>กสก,ศมข</t>
  </si>
  <si>
    <t>ปม,ศวจ</t>
  </si>
  <si>
    <t>10 อบรมหมอดินอาสาประจำหมู่บ้าน</t>
  </si>
  <si>
    <t>11. อบรมหมอดินอาสาประจำตำบล</t>
  </si>
  <si>
    <t>12. เผยแพร่ประชาสัมพันธ์ในส่วนของ
สถานีพัฒนาที่ดินกำแพงเพชร</t>
  </si>
  <si>
    <t>13. ศูนย์ถ่ายทอดเทคโนโลยีการพัฒนา
ที่ดิน (ศูนย์ใหม่)</t>
  </si>
  <si>
    <t>14.ศูนย์ถ่ายทอดเทคโนโลยีการพัฒนา
ที่ดิน (ศูนย์ต่อยอด)</t>
  </si>
  <si>
    <t>15. หมอดินน้อยในโรงเรียน (โรงเรียน)</t>
  </si>
  <si>
    <t>อินทรีย์ (ราย)</t>
  </si>
  <si>
    <t>พื้นที่นิคมมันสำปะหลัง (ไร่)</t>
  </si>
  <si>
    <t>พัฒนาเกษตรกรของกลุ่มเดิมที่เข้ม</t>
  </si>
  <si>
    <t>แข็ง ส่งเสริมการใช้สารอินทรีย์ลด</t>
  </si>
  <si>
    <t>การใช้สารเคมี (ครัวไทยสู่ครัวโลก)</t>
  </si>
  <si>
    <t xml:space="preserve">  - จัดหาจากเกษตรกร</t>
  </si>
  <si>
    <t>บำรุงดิน (ไร่)</t>
  </si>
  <si>
    <t>เกษตรอินทรีย์</t>
  </si>
  <si>
    <t>การพัฒนาเกษตรอินทรีย์</t>
  </si>
  <si>
    <t>1.2.หลักสูตร "การประสานงานการรับ</t>
  </si>
  <si>
    <t>รองเกษตรอินทรีย์แบบมีส่วนร่วม " (ราย)</t>
  </si>
  <si>
    <t>1.3.หลักสูตร "การตรวจเยี่ยมฟาร์มเพื่อน</t>
  </si>
  <si>
    <t>ในกระบวนการรับรองแบบมีส่วนร่วม</t>
  </si>
  <si>
    <t>มาตราฐานเกษตรอินทรีย์</t>
  </si>
  <si>
    <t xml:space="preserve">   กิจกรรมหลัก  จัดตั้งธนาคารปุ๋ยอินทรีย์</t>
  </si>
  <si>
    <t>และพัฒนาเครือข่ายเกษตรกรเพื่อพัฒนา</t>
  </si>
  <si>
    <t>ขบวนการผลิตเข้าสู่การรับรองมาตราฐาน</t>
  </si>
  <si>
    <t>เกษตรอินทรีย์  (ตำบล)</t>
  </si>
  <si>
    <t>แหล่งงบ
ประมาณ</t>
  </si>
  <si>
    <t>สพด.กพ</t>
  </si>
  <si>
    <t xml:space="preserve">  - ผลิตน้ำหมักชีวภาพ (ขวด)</t>
  </si>
  <si>
    <t xml:space="preserve"> - ส่งเสริมการปรับปรุงพื้นที่ดินกรด (ไร่)</t>
  </si>
  <si>
    <t>ลดการใช้สารเคมีทางการเกษตร(กลุ่ม)</t>
  </si>
  <si>
    <t xml:space="preserve">  - ส่งเสริมการปลูกพืชปุ๋ยสดปรับปรุง</t>
  </si>
  <si>
    <t xml:space="preserve"> - ส่งเสริมการผลิตปุ๋ยหมักคุณภาพสูง(ตัน)</t>
  </si>
  <si>
    <t xml:space="preserve">   3) จัดทำระบบอนุรักษ์ดินและน้ำ</t>
  </si>
  <si>
    <t xml:space="preserve">   4) ส่งเสริมการปรับปรุงพื้นที่ดินกรด(ไร่)</t>
  </si>
  <si>
    <t xml:space="preserve">   1) ผลิตจัดหาเมล็ดพันธุ์ (ตัน)</t>
  </si>
  <si>
    <t xml:space="preserve">   5)โครงการส่งเสริมการใช้สารอินทรีย์</t>
  </si>
  <si>
    <t>สนง.กษจ.กพ
สวพ.2 พล.</t>
  </si>
  <si>
    <t>ปมจ.ศวจ.กพ</t>
  </si>
  <si>
    <t>เกษตรพื้นที่สูง (ไร่)</t>
  </si>
  <si>
    <t>ความวิกฤตต่อการสูญเสียหน้าดิน (ไร่)</t>
  </si>
  <si>
    <t>ปลูกไม้ยืนต้นโตเร็ว (ไร่)</t>
  </si>
  <si>
    <t xml:space="preserve">  -  ผลิตหญ้าแฝกเพื่อปลูก (กล้า)</t>
  </si>
  <si>
    <t xml:space="preserve"> - ผลิตหญ้าแฝกเพื่อแจกจ่าย (กล้า)</t>
  </si>
  <si>
    <t>3.จัดทำระบบอนุรักษ์ดินและน้ำ</t>
  </si>
  <si>
    <t>4.นุรักษ์ดินและน้ำในพื้นที่เกษตรที่มี</t>
  </si>
  <si>
    <t>5.จัดทำระบบอนุรักษ์ดินและน้ำพร้อม</t>
  </si>
  <si>
    <t>6.รณรงค์ไถกลบตอซังเพื่อบรรเทา</t>
  </si>
  <si>
    <t>2.ส่งเสริมการผลิตสินค้าเกษตรตามความเหมาะสมของพื้นที่ (Zoning By Agri-map)</t>
  </si>
  <si>
    <t>3. ส่งเสริมการดำเนินชีวิตตามหลักปรัชญาของเศรษฐกิจพอเพียง</t>
  </si>
  <si>
    <t>ปมจ.กพ</t>
  </si>
  <si>
    <t>ศมข</t>
  </si>
  <si>
    <t xml:space="preserve">  - พัฒนาฐานเรียนรู้ด้านปศุสัตว์</t>
  </si>
  <si>
    <t xml:space="preserve">  - สนับสนุนปัจจัยการผลิตในการพัฒนาฐานเรียนรู้ และ แปลงเรียนรู้ และการพัฒนาต่อยอด/เสริม/บริการความรู้และข้อมูลข่าวสาร ในเขต สปก.</t>
  </si>
  <si>
    <t xml:space="preserve">  -  พัฒนาฐานเรียนรุ้ด้านข้าว/สนับสนุนสื่อการเรียนรู้</t>
  </si>
  <si>
    <t xml:space="preserve">  - ส่งเสริมการใช้น้ำอย่างรู้คุณค่า</t>
  </si>
  <si>
    <t>ชป.กพ/
ท่อทองแดง</t>
  </si>
  <si>
    <t xml:space="preserve"> 3. พัฒนาพื้นที่โครงการหลวง</t>
  </si>
  <si>
    <t xml:space="preserve"> 5. โครงการพัฒนาศูนย์เครือข่ายปราชญ์ชาวบ้าน</t>
  </si>
  <si>
    <t xml:space="preserve"> 6. โครงการส่งเสริมการเกษตรทฤษฎีใหม่
ตามแนวพระราชดำริ</t>
  </si>
  <si>
    <t>7. โครงการพัฒนาเกษตรกรตามแนวทาง
ปรัชญาเศรษฐกิจพอเพียง</t>
  </si>
  <si>
    <t>8. โครงการเศรษฐกิจพอเพียงชนบท</t>
  </si>
  <si>
    <t>อบจ.กพ</t>
  </si>
  <si>
    <t>ตรวจบัญชี กพ</t>
  </si>
  <si>
    <t xml:space="preserve"> - .ฐานเรียนรู้ด้านเทคโนโลยีการจัดการดิน</t>
  </si>
  <si>
    <t>1.เพิ่มพื้นที่ชลประทานและระบบกระจายน้ำอย่างเป็นระบบ</t>
  </si>
  <si>
    <t>1. สร้างความเข้มแข็งใน
สถาบันเกษตรกร</t>
  </si>
  <si>
    <t>3.เพิ่มมูลค่าสินค้าและ
เพิ่มช่องทางการตลาด</t>
  </si>
  <si>
    <t>กิจกรรม เพิ่มประสิทธิภาพการผลิตพืชเศรษฐกิจเพื่อการแข่งขัน (ข้าว/ มันสำปะหลัง)</t>
  </si>
  <si>
    <t>1.โครงการเพิ่มผลิตด้านการเกษตร</t>
  </si>
  <si>
    <t>2. โครงการเพิ่มขีดความสามารถทางการตลาด</t>
  </si>
  <si>
    <t xml:space="preserve">   - พัฒนาศักยภาพสินค้า/ผู้ประกอบการและ
สร้างเครือข่ายธุรกิจ</t>
  </si>
  <si>
    <t xml:space="preserve">   - ขยายช่องทางการตลาดเกษตรปลอดภัย</t>
  </si>
  <si>
    <t>พณ.กพ</t>
  </si>
  <si>
    <t xml:space="preserve">    - จัดตั้งธนาคารเมล็ดพันธุ์ข้าว</t>
  </si>
  <si>
    <t>ปมจ.</t>
  </si>
  <si>
    <t xml:space="preserve">    - จัดตั้งธนาคารโค-กระบือ</t>
  </si>
  <si>
    <t xml:space="preserve">    - จัดตั้งธนาคารประมง</t>
  </si>
  <si>
    <t xml:space="preserve">6. โครงการพัฒนาความเข้มแข็งของสหกรณ์และกลุ่มเกษตรกร </t>
  </si>
  <si>
    <t xml:space="preserve"> - ส่งเสริมสหกรณ์และกลุ่มเกษตรกรให้ผ่าน
มาตรฐาน</t>
  </si>
  <si>
    <t>8. โครงการหลวงคลองลาน</t>
  </si>
  <si>
    <t xml:space="preserve">     - กิจกรรมพัฒนาอาชีพประมง</t>
  </si>
  <si>
    <t xml:space="preserve">  - กิจกรรม ด้านพืช </t>
  </si>
  <si>
    <t>7. ระบบส่งเสริมเกษตรแบบแปลงใหญ่</t>
  </si>
  <si>
    <t>8. บริหารจัดการควบคุมการประมง</t>
  </si>
  <si>
    <t xml:space="preserve"> - ผลิตน้ำหมักชีวภาพ (ลิตร)</t>
  </si>
  <si>
    <t xml:space="preserve">  - .ส่งเสริมการปรับปรุงพื้นที่ดินกรด (ไร่)</t>
  </si>
  <si>
    <t xml:space="preserve">  - จัดหาปูนเพื่อการเกษตร (โดโลไมท์)</t>
  </si>
  <si>
    <t xml:space="preserve"> - ผลิต จัดหาเมล็ดพันธุ์พืชปุ๋ยสด (ตัน)</t>
  </si>
  <si>
    <t xml:space="preserve">  - ไถกลบตอซัง งดเผาฟางและตอซังพืช</t>
  </si>
  <si>
    <t xml:space="preserve"> - ปรับนาเป็นอ้อยโรงงาน</t>
  </si>
  <si>
    <t xml:space="preserve"> - ปรับนาเป็นประมง</t>
  </si>
  <si>
    <t>กษจ.กพ,
สพด.กพ</t>
  </si>
  <si>
    <t>4. โครงการบริหารจัดการเขตเศรษฐิจสำหรับ
สินค้าที่สำคัญ( Zoning By Agrimap)</t>
  </si>
  <si>
    <t>3. โครงการเพิมมูลค่าและลดต้นทุนการผลิต
ด้วยพลังงานทดแทน</t>
  </si>
  <si>
    <t>พลังงาน จ.กพ</t>
  </si>
  <si>
    <t>9. โครงการส่งเสริมเทคโนโลยีเพื่อการสูบน้ำ
โดยใช้พลังงานแสงอาทิตย์</t>
  </si>
  <si>
    <t>อุตสหกรรม กพ</t>
  </si>
  <si>
    <t>ศพจ.กพ</t>
  </si>
  <si>
    <t xml:space="preserve"> - ปรับนาเป็นเกษตรผสมผสาน</t>
  </si>
  <si>
    <t>ปมจ.กพ
ประมงน้ำจืด</t>
  </si>
  <si>
    <t>เกษตรอินทรีย์ (บ่อ)</t>
  </si>
  <si>
    <t xml:space="preserve">    - จัดตั้งธนาคารปุ๋ยอินทรีย์</t>
  </si>
  <si>
    <t>กษ.กพ.ศพจ.กพ</t>
  </si>
  <si>
    <t>1.โครงการเพิ่มพื้นที่ระบบชลประทาน</t>
  </si>
  <si>
    <t>2.ส่งเสริมการมีส่วนร่วมในการอนุรักษ์ พัฒนา ฟื้นฟูทรัพยากรการเกษตร</t>
  </si>
  <si>
    <t>5.จัดตลาดประมูลยางพาราระดับท้องถิ่น</t>
  </si>
  <si>
    <t>กยท.กพ</t>
  </si>
  <si>
    <t xml:space="preserve">ประเด็นยุทธศาสตร์ที่...2...เพิ่มประสิทธิภาพการผลิตสินค้าเกษตรและยกระดับสู่มาตรฐาน </t>
  </si>
  <si>
    <t xml:space="preserve">  </t>
  </si>
  <si>
    <t>10. จัดตั้งศูนย์ฝึกอาชีพอาชีวเกษตรตามแนว
เศรษฐกิจพอเพียง</t>
  </si>
  <si>
    <t>วษท.กพ</t>
  </si>
  <si>
    <t>11. โครงการพระราชดำริ</t>
  </si>
  <si>
    <t xml:space="preserve"> 2. โครงการเกษตรทฤษฎีใหม่(5 ประสาน)</t>
  </si>
  <si>
    <t xml:space="preserve"> - ส่งเสริมการปลูกปุ๋ยพืชสดปรับปรุงบำรุงดิน (ไร่)</t>
  </si>
  <si>
    <t>ภาวะโลกร้อน,งดเผาฟางและตอซังพืช (แปลง)</t>
  </si>
  <si>
    <t>กษจ.กพ
สวพ.2 พล.</t>
  </si>
  <si>
    <t>ศมม.ตก</t>
  </si>
  <si>
    <t>13. โครงการพัฒนาชนบทเชิงพื้นที่ประยุกต์
ตามแนวพระราชดำริ</t>
  </si>
  <si>
    <t>9. โครงการสถานีพัฒนาการเกษตรที่สุงป่าคา</t>
  </si>
  <si>
    <t>1. โครงการตลาดเกษตรกร</t>
  </si>
  <si>
    <t>สกจ.กพ
กษจ.กพ</t>
  </si>
  <si>
    <t xml:space="preserve">  - ตรวจประเมินฟาร์มใหม่(SL)</t>
  </si>
  <si>
    <t xml:space="preserve"> - ตรวจติดตามฟาร์มเดิม(SL)</t>
  </si>
  <si>
    <t xml:space="preserve">  - ตรวจต่ออายุ(SL)</t>
  </si>
  <si>
    <t xml:space="preserve">  - ตรวจรับรอง GAP</t>
  </si>
  <si>
    <t>12. โครงการขยายผลเกษตรที่สูงตามพระราชดำริ(ป่าคา)</t>
  </si>
  <si>
    <t>หมายเหตุ    แหล่งงบประมาณ  1 งบปกติของหน่วยงาน 2. งบจังหวัด 3. งบกลุ่มจังหวัด  4.งบอื่นๆ (งบองค์กรปกครองส่วนท้องถิ่น)</t>
  </si>
  <si>
    <t>ค่าครุภัณฑ์เครื่องจักรกล ,ค่าบำรุงรักษาและบริหารการส่งน้ำโครงการชลประทาน</t>
  </si>
  <si>
    <t>ค่าบริหารการส่งน้ำ โครงการชลประทานกำแพงเพชร</t>
  </si>
  <si>
    <t>ส่วนเครื่องกล สชป.4</t>
  </si>
  <si>
    <t>กำจัดวัชพืช โครงการชลประทานกำพงเพชร</t>
  </si>
  <si>
    <t>ค่าปรับปรุงทางสะพาน</t>
  </si>
  <si>
    <t>บำรุงรักษาทางลำเลียงใหญ่ โครงการชลประทานกำแพงเพชร</t>
  </si>
  <si>
    <t>ค่าก่อสร้างแหล่งน้ำสนับสนุโครงการอันเนื่องมาจากพระราชดำริ</t>
  </si>
  <si>
    <t>ซ่อมแซมบำรุงรักษาระบบชลประทานตามข้อเสนอของเกษตรกรผู้ใช้น้ำชลประทาน จำนวน 12 รายการ</t>
  </si>
  <si>
    <t>ปรับปรุงระบบสาธารณูปโภค โครงการชลประทานกำแพงเพชร</t>
  </si>
  <si>
    <t>ปรับปรุงระบบส่งน้ำ คลองส่งน้ำสายใหญ่ฝั่งซ้าย ฝายคลองสวนหมาก</t>
  </si>
  <si>
    <t>ปรับปรุงท่อลอดถนนอัดน้ำกลางคลอง กม23+134 โครงการหินชะโงก</t>
  </si>
  <si>
    <t>ปรับปรุงท่อลอดถนน กม.24+134 โครงการหินชะโงก</t>
  </si>
  <si>
    <t>ซ่อมแซมระบบส่งน้ำ อ่างเก็บน้ำห้วยป่าบง</t>
  </si>
  <si>
    <t>ซ่อมแซมดาดคอนกรีต คลองระบายน้ำอ่างเก็บน้ำห้วยป่าบง</t>
  </si>
  <si>
    <t>ซ่อมแซมหินเรียงหน้า-ท้ายทรบ.ปากคลองลาน</t>
  </si>
  <si>
    <t>ซ่อมแซมอาคารแบ่งน้ำคลองสวนหมาก</t>
  </si>
  <si>
    <t>ซ่อมแซมคลองดาดคอนกรีต คลอง 1R-MC ฝายคลองสวนหมาก</t>
  </si>
  <si>
    <t>ซ่อมแซมดาดคอนกรีตแยกซอยฝั่งซ้าย อ่างเก็บน้ำคลองน้ำไหล</t>
  </si>
  <si>
    <t>ซ่อมแซมดาดคอนกรีตแยกซอยฝั่งขวา ฝายมอตะเคียน</t>
  </si>
  <si>
    <t>ซ่อมแซม ทรบ.ปากคลอง กม.0+000 MC โครงการวังไทร</t>
  </si>
  <si>
    <t>ซ่อมแซมคันคลองฝั่งขวา กม.0+278 MC โครงการวังไทร</t>
  </si>
  <si>
    <t>ซ่อมแซมคันคลองฝั่งขวา กม.0+460 MC โครงการวังไทร</t>
  </si>
  <si>
    <t>ซ่อมแซมคันคลองฝั่งซ้าย กม.1+017 MC โครงการวังไทร</t>
  </si>
  <si>
    <t>ซ่อมแซมคันคลองฝั่งขวา กม.1+074 MC โครงการวังไทร</t>
  </si>
  <si>
    <t>ซ่อมแซมถนนคันคลองส่งน้ำสายใหญ่ กม.2+700 โครงการวังไทร</t>
  </si>
  <si>
    <t>ซ่อมแซมถนนคันคลองส่งน้ำสายใหญ่ กม.3+900 โครงการวังไทร</t>
  </si>
  <si>
    <t>ซ่อมแซมถนนคันคลองส่งน้ำสายใหญ่ กม.5+300 โครงการวังไทร</t>
  </si>
  <si>
    <t>ซ่อมแซมถนนคันคลองส่งน้ำสายใหญ่ กม.6+300 โครงการวังไทร</t>
  </si>
  <si>
    <t>ซ่อมแซมถนนคันคลองส่งน้ำสายใหญ่ กม.6+700 โครงการวังไทร</t>
  </si>
  <si>
    <t>ซ่อมแซมดินและหินเรียงคลองส่งน้ำสายใหญ่ กม.8+900 โครงการวังไทร</t>
  </si>
  <si>
    <t>ขุดตะกอนทรายหน้า ฝายยาง</t>
  </si>
  <si>
    <t>ก่อสร้างแหล่งน้ำและระบบส่งน้ำเพื่อชุมชน/ชนบท(สถานีสูบน้ำด้วยไฟฟ้า</t>
  </si>
  <si>
    <t>สถานีสูบน้ำด้วยไฟฟ้า พร้อมระบบส่งน้ำบ้านใหม่สุขสมบูรณ์</t>
  </si>
  <si>
    <t>สถานีสูบน้ำโซล่าเซลล์ บ้านนาบ่อคำ พร้อมระบบส่งน้ำ</t>
  </si>
  <si>
    <t>ก่อสร้างแหล่งน้ำในเขตพื้นที่รับน้ำ</t>
  </si>
  <si>
    <t>แก้มลิงแผปลงเกษตรแห่งที่ 1 ในพื้นที่ สปก.อ่างทอง หมู่ที่ 7 บ.สันติสุข ต.อ่างทอง อ.เมือง</t>
  </si>
  <si>
    <t>แก้มลิงแผปลงเกษตรแห่งที่ 2 ในพื้นที่ สปก.อ่างทอง หมู่ที่ 7 บ.สันติสุข ต.อ่างทอง อ.เมือง</t>
  </si>
  <si>
    <t>แก้มลิงแผปลงเกษตรแห่งที่ 3 ในพื้นที่ สปก.อ่างทอง หมู่ที่ 7 บ.สันติสุข ต.อ่างทอง อ.เมือง</t>
  </si>
  <si>
    <t>แก้มลิง หมู่ที่ 4 บ.วังล้อม ต.วังหามแห อ.ขาณุวรลักษบุรี จ.กำแพงเพชร</t>
  </si>
  <si>
    <t>แก้มลิง หมู่ที่ 6 บ.ใหม่พัฒนา ต.เพชรชมภู อ.โกสัมพีนคร จ.กำแพงเพชร</t>
  </si>
  <si>
    <t>ป้องกันตลิ่ง ปตร.บ้านคลองน้ำอุ่น</t>
  </si>
  <si>
    <t>ซ่อมแซมทำนบดิน อ่างเก็บน้ำคลองมดแดง</t>
  </si>
  <si>
    <t>ซ่อมแซมทำนบดิน อ่างเก็บน้ำคลองคลองน้ำไหล</t>
  </si>
  <si>
    <t>ค่าบำรุงรักษาหัวงานและคลองส่งน้ำ โครงการส่งน้ำและบำรุงรักษาวังบัว</t>
  </si>
  <si>
    <t>คบ.วังบัว</t>
  </si>
  <si>
    <t>ค่าบริหารการส่งน้ำ โครงการส่งน้ำและบำรุงรักษาวังบัว</t>
  </si>
  <si>
    <t>ค่าบริหารการส่งน้ำ โครงกาส่งน้ำและบำรุงรักษาวังบัว</t>
  </si>
  <si>
    <t>กำจัดวัชพืช โครงการส่งน้ำและบำรุงรักษา</t>
  </si>
  <si>
    <t>ซ่อมแซมบ้านพัก โครงการส่งน้ำและบำรุงรักษาวังบัว</t>
  </si>
  <si>
    <t>บำรุงรักษาทางลำเลียงใหญ่ โครงการส่งน้ำและบำรุงรักษาวังบัว</t>
  </si>
  <si>
    <t>ก่อสร้างสะพานคอนกรีตเสริมเหล็กคลองส่งน้ำสาย 3R-MC  กม.16+409 โครงการวังบัว</t>
  </si>
  <si>
    <t>ปรับปรุงระบบสาธารณูปโภค โครงการวังบัว</t>
  </si>
  <si>
    <t>เพิ่มประสิทธิภาพระบบส่งน้ำคลองวังบัว ระยะที่ 1</t>
  </si>
  <si>
    <t>ปรับปรุงอาคารบังคับน้ำกลางคลองส่งน้ำสาย 3R-MC กม.25+320 โครงการวังบัว</t>
  </si>
  <si>
    <t>ซ่อมแซมถนนคันคลองส่งน้ำสาย 2R-MC กม.0+000 - กม.5+000</t>
  </si>
  <si>
    <t>ซ่อมแซมถนนคันคลองส่งน้ำสาย 3R-MC กม.0+000 - กม.5+000</t>
  </si>
  <si>
    <t>ซ่อมแซมหินเรียง หน้า - ท้าย ทรบ.กลางคลอง กม.13+237 คลองส่งน้ำสาย 1L-MC โครงการวังบัว</t>
  </si>
  <si>
    <t>ซ่อมแซมหินเรียง หน้า - ท้าย ท่อลอดถนน กม.2+750 คลองส่งน้ำสาย 2R-MC โครงการวังบัว</t>
  </si>
  <si>
    <t>ซ่อมแซมหินเรียง หน้า - ท้าย ท่อลอดถนน กม.1+514 คลองส่งน้ำสาย 2R-MC โครงการวังบัว</t>
  </si>
  <si>
    <t>ซ่อมแซมหินเรียง หน้า - ท้าย ทรบ.กลางคลอง กม.7+200 คลองส่งน้ำสายใหญ่ โครงการวังบัว</t>
  </si>
  <si>
    <t>ซ่อมแซมหินเรียง หน้า - ท้าย ทรบ.ไทรงามใต้ กม.5+382 คลองส่งน้ำสาย1L-MC โครงการวังบัว</t>
  </si>
  <si>
    <t>ซ่อมแซมดาดคอนกรีตคลองส่งน้ำสายใหญ่ MC วังบัว กม.0+030 โครงการวังบัว</t>
  </si>
  <si>
    <t>ซ่อมแซมดาดคอนกรีตคลองส่งน้ำสายใหญ่ MC วังบัว กม.0+700 โครงการวังบัว</t>
  </si>
  <si>
    <t>ซ่อมแซมดาดคอนกรีตคลองส่งน้ำสายใหญ่ กม.64+200-64+500 โครงการวังบัว</t>
  </si>
  <si>
    <t>ซ่อมแซมหินเรียง หน้า - ท้าย สะพาน กม.19+500 คลองส่งน้ำสายใหญ่ โครงการวังบัว</t>
  </si>
  <si>
    <t>ซ่อมแซมท่อลอดถนนมาบน้ำลึก กม.0+950 คลองส่งน้ำมาบน้ำลึก</t>
  </si>
  <si>
    <t>ซ่อมแซมถนนคันคลอง กม.34+000 - 63+000 คลองส่งน้ำสายใหญ่ โครงการวังบัว</t>
  </si>
  <si>
    <t>ซ่อมแซมหินเรียงท้าย ทรบ.หนองไผ่ล้อม คลองส่งน้ำสาย 1L-MC โครงการวังบัว</t>
  </si>
  <si>
    <t>ซ่อมแซมหินเรียง หน้า - ท้าย ทรบ.ปากคลองเวทนา โครงการวังบัว</t>
  </si>
  <si>
    <t>ซ่อมแซมหินเรียง หน้า - ท้าย ทรบ.ไร่นาขวัญ กม.51+676</t>
  </si>
  <si>
    <t>ค่าบำรุงรักษาหัวงานและคลองส่งน้ำ โครงการส่งน้ำและบำรุงรักษาวังยาง หนองขวัญ</t>
  </si>
  <si>
    <t>คบ.วังยางหนองขวัญ</t>
  </si>
  <si>
    <t>ค่าบริหารการส่งน้ำ โครงการส่งน้ำและบำรุงรักษาวังยาง หนองขวัญ</t>
  </si>
  <si>
    <t>ค่าบริหารการส่งน้ำ โครงกาส่งน้ำและบำรุงรักษาวังยาง หนองขวัญ</t>
  </si>
  <si>
    <t>กำจัดวัชพืช โครงการส่งน้ำและบำรุงรักษาวังยาง หนองขวัญ</t>
  </si>
  <si>
    <t>ซ่อมแซมบ้านพัก โครงการส่งน้ำและบำรุงรักษาวังยาง หนองขวัญ</t>
  </si>
  <si>
    <t>ซ่อมแซมที่ทำการ โครงการส่งน้ำและบำรุงรักษาวังยาง หนองขวัญ</t>
  </si>
  <si>
    <t>ซ่อมแซมรั้วและเสาธง โครงการส่งน้ำและบำรุงรักษาวังยาง หนองขวัญ</t>
  </si>
  <si>
    <t>บำรุงรักษาทางลำเลียงใหญ่ โครงการส่งน้ำและบำรุงรักษาวังยาง หนองขวัญ</t>
  </si>
  <si>
    <t>ปรับปรุงระบบสาธารณูปโภค โครงการส่งน้ำและบำรุงรักษาวังยาง หนองขวัญ</t>
  </si>
  <si>
    <t>โครงการปรับปรุงคลองส่งน้ำ 4R-MC วังยาง</t>
  </si>
  <si>
    <t>โครงการอาคารบังคับน้ำกลางคลองเจริญ</t>
  </si>
  <si>
    <t>ซ่อมแซมคลองส่งน้ำ 4R-MC โครงการวังยาง</t>
  </si>
  <si>
    <t>ซ่อมแซมตลิ่งคันคลองส่งน้ำสายซอย 3L-2R-MC วังยาง(คลองห้วยโรง)</t>
  </si>
  <si>
    <t>ซ่อมแซมตลิ่งคันคลองส่งน้ำสายซอย 2R-MC วังยาง(คลองวังเจ้า) กม.38+500</t>
  </si>
  <si>
    <t>ซ่อมแซมดินและหินเรียงท้ายคลองส่งน้ำสายใหญ่ กม.12+336 โครงการวังยาง</t>
  </si>
  <si>
    <t>ซ่อมแซมดินและหินเรียงหน้า - ท้ายคลองส่งน้ำสายซอย 2R-MC วังยาง กม.0+235 โครงการวังยาง</t>
  </si>
  <si>
    <t>ซ่อมแซมตลิ่งคันคลองส่งน้ำสายใหญ่ กม.3+500 โครงการวังยาง</t>
  </si>
  <si>
    <t>ซ่อมแซมดินและหินเรียงท้ายคลองส่งน้ำสายใหญ่ กม.26+240 โครงการวังยาง</t>
  </si>
  <si>
    <t>ซ่อมแซมคันคลองส่งน้ำสาย MC หนองขวัญ กม.29+380</t>
  </si>
  <si>
    <t>ซ่อมแซมดินและหินเรียงท้ายคลองส่งน้ำสายซอย 4R-MC วังยาง กม.5+600</t>
  </si>
  <si>
    <t>ซ่อมแซมดินและหินเรียงท้ายคลองส่งน้ำสายซอย 5R-MC วังยาง กม.11+150</t>
  </si>
  <si>
    <t>ซ่อมแซมดินและหินเรียงท้ายคลองส่งน้ำสายซอย 2R-MC หนองขวัญ กม.3+090</t>
  </si>
  <si>
    <t>ซ่อมแซมคันคลองส่งน้ำสายซอย 2R-MC วังยาง กม.6+000</t>
  </si>
  <si>
    <t>ซ่อมแซมคันคลองส่งน้ำสาย MC หนองขวัญ กม.15+900</t>
  </si>
  <si>
    <t>การทบทวนโครงการภายใต้ประเด็นยุทธศาสตร์ตามแผนพัฒนาการเกษตรและสหกรณ์ของจังหวัดกำแพงเพชร ปีงบประมาณ 2563</t>
  </si>
  <si>
    <t>1.โครงการรณรงค์และส่งเสริมการปลูกหญ้าแฝก</t>
  </si>
  <si>
    <t>2.จัดระบบอนุรักษ์ดินและน้ำพื้นที่ลุ่ม-ดอน (ไร่)</t>
  </si>
  <si>
    <t xml:space="preserve"> - กิจกรรม  ถ่ายทอดองค์ความรู้และเทคโนโลยีด้านปศุสัตว์</t>
  </si>
  <si>
    <t xml:space="preserve">  - พัฒนาองค์ความรู้เกษตรกรต้นแบบ/จัดงาน Filed Day</t>
  </si>
  <si>
    <t xml:space="preserve">  - พัฒนาองค์ความรู้และจัดทำฐานเรียนรุ้ด้านประมง</t>
  </si>
  <si>
    <t xml:space="preserve">    - จำนวนสัตว์ที่ได้รับบริการเสริมสร้างภูมิคุ้มกันโรคสัตว์</t>
  </si>
  <si>
    <t xml:space="preserve">   2)ส่งเสริมการปลูกพืชปุ๋ยสดปรับปรุงบำรุงดิน (ไร่)</t>
  </si>
  <si>
    <t xml:space="preserve">   6) ผลิต จัดหาเมล็ดพันธุ์พืชปุ๋ยสดตามนโยบาย</t>
  </si>
  <si>
    <t xml:space="preserve"> - ปุ๋ยหมักสูตรพระราชทาน </t>
  </si>
  <si>
    <t>สมเด็จพระเทพรัตนราชสุดาฯ (ตัน)</t>
  </si>
  <si>
    <t>1.โครงการฝึกอบรมด้านการพัฒนาเกษตรอินทรีย์</t>
  </si>
  <si>
    <t>1.1หลักสูตร "การผลิตในระบบเกษตรอินทรีย์"  (ราย)</t>
  </si>
  <si>
    <t xml:space="preserve">2.โครงการจัดตั้งศูนย์เรียนรู้เกษตรอินทรีย์ PGS </t>
  </si>
  <si>
    <t>2.1 จัดตั้งศูนย์เรียนรู้เกษตรอินทรีย์PGS (แห่ง)</t>
  </si>
  <si>
    <t>2.1 ตรวจเยี่ยมให้คำแนะนำและติดตามประเมินผล</t>
  </si>
  <si>
    <t>ศูนย์เรียนรู้เกษตรอินทรีย์PGS (แห่ง)</t>
  </si>
  <si>
    <t>3.โครงการผลิตสื่อประชาสัมพันธ์ องค์ความรู้ด้านการผลิต</t>
  </si>
  <si>
    <t>ในระบบเกษตรอินทรีย์ (โครงการ)</t>
  </si>
  <si>
    <t>4. พัฒนากลุ่มเกษตรกรสู่การรับรองมาตราฐาน</t>
  </si>
  <si>
    <t>เกษตรอินทรีย์ (กลุ่มใหม่) (กลุ่ม)</t>
  </si>
  <si>
    <t>4.1 พัฒนากลุ่มเกษตรกรสู่การรับรองมาตราฐาน</t>
  </si>
  <si>
    <t>4.2 พัฒนากลุ่มเกษตรกรสู่การรับรองมาตราฐาน</t>
  </si>
  <si>
    <t>เกษตรอินทรีย์ ต่อยอดสู่ PGS(กลุ่มเดิม)</t>
  </si>
  <si>
    <t>4.3 โครงการจัดทำเขตเกษตรอินทรีย์(Organic Zoning)</t>
  </si>
  <si>
    <t>กิจกรรม ส่งเสริมการผลิตสินค้าที่เหมะสมกับศักยภาพ
ของพื้นที่ (อ้อยโรงงาน/มันสำปะหลัง</t>
  </si>
  <si>
    <t>ของพื้นที่ (Zoning)</t>
  </si>
  <si>
    <t>2. โครงการวางแผนจัดการดินให้เหมาะสมกับศักยภาพ</t>
  </si>
  <si>
    <t>ที่ดินรายแปลง (อำเภอ)</t>
  </si>
  <si>
    <t xml:space="preserve">  กิจกรรมหลัก สำรวจและจัดทำข้อมูลการใช้ประโยชน์</t>
  </si>
  <si>
    <t>ปลอดภัยและพืชพลังงานทดแทน</t>
  </si>
  <si>
    <t>3. โครงการพัฒนาคุณภาพดินรองรับด้านการเกษตร</t>
  </si>
  <si>
    <t>4. โครงการพัฒนาบรรจุภัณฑ์จากเกษตรปลอดภัย</t>
  </si>
  <si>
    <t xml:space="preserve">  - พัฒนาฐานเรียนรู้ด้านบัญชี/พัฒนาครูบัญชี/ส่งเสริมและให้บริการความรู้ด้านการจัดทำบัญชี</t>
  </si>
  <si>
    <t xml:space="preserve">     - พัฒนาครูบัญชี</t>
  </si>
  <si>
    <t xml:space="preserve">     - อบรมเกษตรกร</t>
  </si>
  <si>
    <t>- พัฒนาครูบัญชี</t>
  </si>
  <si>
    <t>- อบรมเกษตรกร</t>
  </si>
  <si>
    <t xml:space="preserve">  - นาแปลงใหญ่ *กรมการข้าวอนุมัติงบประมาณเพื่อส่งเสริมนาแปลงใหญ่ ปี 64 จำนวนไม่เกิน 2 แปลง</t>
  </si>
  <si>
    <t xml:space="preserve"> - ส่งเสริมและพัฒนายกระดับชั้นสหกรณ์ </t>
  </si>
  <si>
    <t xml:space="preserve">           - ปอเทือง  (ตัน)</t>
  </si>
  <si>
    <t xml:space="preserve"> - ผลิตปุ๋ยหมัก พด. (ตัน)</t>
  </si>
  <si>
    <t xml:space="preserve">1.โครงการส่งเสริมและพัฒนาวิสาหกิจชุมชน
</t>
  </si>
  <si>
    <t xml:space="preserve"> 4. สนับสนุนโครงการอันเนื่องมา
จากพระราชดำริ                                                                - บริการผ่าตัดทำหมันภายใต้โครงการสัตว์ปลอดโรคคนปลอดภัย</t>
  </si>
  <si>
    <t xml:space="preserve">      - จำนวนเกษตรกรที่ได้รับการบริการภายใต้โครงการอันเนื่องมาจากพระราชดำริ</t>
  </si>
  <si>
    <t xml:space="preserve"> 1. เฝ้าระวังควบคุมป้องกันบำบัดและชันสูตรโรคสัตว์</t>
  </si>
  <si>
    <t>4. โครงการพัฒนาคุณภาพสินค้าเกษตร
สู่มาตรฐาน (ด้านข้าว)</t>
  </si>
  <si>
    <t xml:space="preserve">5. โครงการพัฒนาคุณภาพสินค้าเกษตร
สู่มาตรฐาน (ด้านพืชผัก,ไม้ผล) </t>
  </si>
  <si>
    <t>6. โครงการพัฒนาคุณภาพสินค้าเกษตร
สู่มาตรฐานด้านประมง)</t>
  </si>
  <si>
    <t>7. โครงการพัฒนาคุณภาพสินค้าเกษตรสู่มาตรฐาน</t>
  </si>
  <si>
    <t>8.โครงการส่งเสริมการเกษตรรูปแบบ
แปลงใหญ่</t>
  </si>
  <si>
    <t>9. โครงการส่งเสริมการเกษตรแบบ
แปลงใหญ่ครบวงจร</t>
  </si>
  <si>
    <t>10. โครงการส่งเสริมการผลิตและการใช้สาร</t>
  </si>
  <si>
    <t>11. สร้างนิคมการเกษตร</t>
  </si>
  <si>
    <t>12.โครงการ เกษตรอินทรีย์</t>
  </si>
  <si>
    <t>13. โครงการพัฒนากลุ่มผู้ปลูกผักปลอดภัย
แบบฟาร์มอัจฉริยะ</t>
  </si>
  <si>
    <t>14. จัดตั้งศูนย์เพาะเลี้ยงเนื้อเยื่อพืชเศรษฐกิจ
จังหวัดกำแพงเพชร</t>
  </si>
  <si>
    <t>15.โครงการพัฒนาขบวนการผลิตเข้าสู่การรับรอง</t>
  </si>
  <si>
    <t>16. โครงการส่งเสริมและพัฒนกล้วยไข่
กำแพงเพชร</t>
  </si>
  <si>
    <t>17. โครงการส่งเสริมการปลูกกล้วยไข่อนุรักษ์</t>
  </si>
  <si>
    <t>18. โครงการเพิ่มประสิทธิภาพการผลิตข้าว</t>
  </si>
  <si>
    <t>19. โครงการส่งเสริมการปลูกข้าวอินทรีย์</t>
  </si>
  <si>
    <t>20. โครงการพัฒนาเกษตรอินทรีย์ในพื้นที่
นิคมสหกรณ์ (โคเนื้อ,ไก่พื้นเมือง)</t>
  </si>
  <si>
    <t>1. ส่งเสริมและเกษตร</t>
  </si>
  <si>
    <t>พัฒนาการผลิตสินค้า</t>
  </si>
  <si>
    <t>สู่มาตรฐาน GAP และ</t>
  </si>
  <si>
    <t>2. ตรวจรับรองคุณภาพสินค้าปศุสัตว์</t>
  </si>
  <si>
    <t>คุณภาพสินค้าปศุสัตว์ตามเกณฑ์มาตรฐานการตรวจติดตาม</t>
  </si>
  <si>
    <t xml:space="preserve"> -จำนวนสถานประกอบการด้านปศุสัตว์ที่ได้รับบริการ</t>
  </si>
  <si>
    <t xml:space="preserve">3. พัฒนาการผลิตปศุสัตว์ </t>
  </si>
  <si>
    <t xml:space="preserve"> - ปรับนาเป็นพืชอาหารสัตว์</t>
  </si>
  <si>
    <t>16.  พัฒนาครูบัญชีอาสา</t>
  </si>
  <si>
    <t>17.การส่งเสริมและพัฒนาศักยภาพองค์กรหลักระดับอำเภอ (1 สหกรณ์ 1 อำเภอ)</t>
  </si>
  <si>
    <t>3. โครงการสร้างทายาทหม่อนไหม</t>
  </si>
  <si>
    <t>กษ.กพ, กษจ.กพ
,ปศ.</t>
  </si>
  <si>
    <t>ซ่อมแซมอาคารสำนักงานและบ้านพัก โครงการชลประทานกำแพงเพชร</t>
  </si>
  <si>
    <t>ค่าบำรุงรักษาโครงการส่งน้ำและบำรุงรักษาท่อทองแดง พื้นที่ 550,688.00 ไร่</t>
  </si>
  <si>
    <t>ค่าบริหารการส่งน้ำ พื้นที่ชลประทาน 550,688.00 ไร่ 
โครงการส่งน้ำและบำรุงรักษาท่อทองแดง</t>
  </si>
  <si>
    <t>กำจัดวัชพืช (ด้วยแรงคน) ปริมาณ 180.00 ไร่ โครงการส่งน้ำและบำรุงรักษาท่อทองแดง</t>
  </si>
  <si>
    <t>ปรับปรุงระบบไฟฟ้าภายในโครงการฯ</t>
  </si>
  <si>
    <t>ปรับปรุง ทรบ. คุยประดู่ (คลอง 2L-MC กม.35+900)</t>
  </si>
  <si>
    <t>ปรับปรุง ทรบ. ห้วยน้ำใส (คลอง 2L-MC กม.34+357)</t>
  </si>
  <si>
    <t>ปรับปรุงระบบเกียร์มอเตอร์ อาคาร ทรบ.ปากคลอง 2L-MC กม. 0+000</t>
  </si>
  <si>
    <t>ซ่อมดาดคอนกรีตคลองส่งน้ำสาย 2L - MC กม. 1+700</t>
  </si>
  <si>
    <t>ซ่อมแซมท่อลอดถนน คลอง2R-1R-2L-MC กม.2+440</t>
  </si>
  <si>
    <t>ซ่อมแซมท่อลอดถนน คลองแม่ฝายสายล่าง กม.2+612</t>
  </si>
  <si>
    <t>ซ่อมแซมคันดินหินเรียง ทรบ.ปากคลองส่งน้ำสาย 3R-MC กม. 0+000</t>
  </si>
  <si>
    <t>ซ่อมแซมป้องกันการกัดเซาะคันคลองส่งน้ำสาย MC กม.55+870</t>
  </si>
  <si>
    <t>ซ่อมแซมท่อลอดถนน คลองแม่ฝายสายบน กม.22+389</t>
  </si>
  <si>
    <t xml:space="preserve">ซ่อมแซมเครื่องกว้านบานระบายและระบบเกียร์มอเตอร์ อาคาร ทรบ.กลางคลอง MC กม. 5+870 </t>
  </si>
  <si>
    <t xml:space="preserve"> ซ่อมแซมคอนกรีตดาดคลองส่งน้ำสาย 1L-MC กม.2+750</t>
  </si>
  <si>
    <t>ซ่อมแซมสะพาน คลอง 1R-2L-MC กม.5+074</t>
  </si>
  <si>
    <t>ซ่อมแซมคันดินหินเรียง ทรบ.กลางคลองส่งน้ำสาย 3R-MC กม.14+850</t>
  </si>
  <si>
    <t xml:space="preserve">ซ่อมแซมเครื่องกว้านบานระบาย ทรบ.ปลายคลอง 2R-MC </t>
  </si>
  <si>
    <t>ซ่อมแซมเสริมคันคลองฝั่งซ้าย คลอง 2L-MC กม.2+762 ถึง 4+938</t>
  </si>
  <si>
    <t>ซ่อมแซมท่อลอดถนน คลอง2R-1R-2L-MC กม.3+033</t>
  </si>
  <si>
    <t>ซ่อมแซมท่อลอดถนน คลองแม่ฝายสายบน กม.16+417</t>
  </si>
  <si>
    <t>ซ่อมแซมเสริมคันคลองฝั่งซ้าย คลอง 2L-MC กม.4+938 ถึง 7+389</t>
  </si>
  <si>
    <t>ซ่อมแซมและบำรุงรักษาเครื่องกว้านบานระบายในเขตพื้นที่ฝ่ายส่งน้ำและบำรุงรักษาที่1</t>
  </si>
  <si>
    <t xml:space="preserve"> ซ่อมแซมคันคลองชักน้ำ กม. 4+300</t>
  </si>
  <si>
    <t>ซ่อมแซมคันดินหินเรียง ทรบ.กลางคลองส่งน้ำสาย MC กม.78+365</t>
  </si>
  <si>
    <t>ซ่อมแซมคันดินหินเรียง ทรบ.กลางคลองส่งน้ำสาย MC กม.43+635</t>
  </si>
  <si>
    <t>ซ่อมแซมท้ายฝาย คลองแม่ฝายสายบน กม.23+305</t>
  </si>
  <si>
    <t>ซ่อมแซมและบำรุงรักษาเครื่องกว้านบานระบายในเขตพื้นที่ฝ่ายส่งน้ำและบำรุงรักษาที่2</t>
  </si>
  <si>
    <t>ซ่อมแซมท่อลอดถนน คลองแม่ฝายสายล่าง กม.6+843</t>
  </si>
  <si>
    <t>ซ่อมแซมคันดินหินเรียง ทรบ.กลางคลองส่งน้ำสาย MC กม.73+610</t>
  </si>
  <si>
    <t>ซ่อมแซมเสริมคันคลอง 1L-MC กม.16+000 ถึง 20+865</t>
  </si>
  <si>
    <t>ซ่อมแซมและบำรุงรักษาเครื่องกว้านบานระบายในเขตพื้นที่ฝ่ายส่งน้ำและบำรุงรักษาที่3</t>
  </si>
  <si>
    <t xml:space="preserve"> ซ่อมแซมคันดินหินเรียงคลองส่งน้ำสาย 1L-1R-2L-MC กม.2+600</t>
  </si>
  <si>
    <t>ซ่อมแซมท่อลอดถนน คลอง2R-1R-2L-MC กม.10+172</t>
  </si>
  <si>
    <t>ซ่อมแซมคันดินหินเรียง ทรบ.กลางคลองส่งน้ำสาย MC กม.59+555</t>
  </si>
  <si>
    <t>ซ่อมแซมท่อลอดถนน คลอง2R-1R-2L-MC กม.10+700</t>
  </si>
  <si>
    <t>ซ่อมแซมคอนกรีตดาดคลองส่งน้ำสาย MC กม.5+870 ถึง กม.16+440</t>
  </si>
  <si>
    <t>ซ่อมแซมท่อลอดถนน คลองแม่ฝายสายล่าง กม.11+400</t>
  </si>
  <si>
    <t>ซ่อมแซมคันดินหินเรียงท่อลอดถนนกลางคลองส่งน้ำสาย MC กม.74+075</t>
  </si>
  <si>
    <t>ซ่อมแซมท่อลอดถนน คลอง1L-1R-1R-2L-MC (แม่ฝาย-บึงช้าง) กม.1+972</t>
  </si>
  <si>
    <t>ซ่อมแซมคันดินหินเรียง ทรบ.กลางคลองส่งน้ำสาย MC กม.69+660</t>
  </si>
  <si>
    <t>ซ่อมแซมเสริมคันคลองพระร่วง กม.0+000 ถึง 3+450</t>
  </si>
  <si>
    <t>ซ่อมดาดคอนกรีตคลองส่งน้ำลำแม่ฝาย กม.10+500</t>
  </si>
  <si>
    <t>ซ่อมแซมเสริมคันคลอง 1L-MC กม.23+963 ถึง 29+600</t>
  </si>
  <si>
    <t>ขุดลอกตะกอนดินด้วยแรงคน คลองส่งน้ำสาย 2R-MC กม.1+608 ถึง 
กม.3+890</t>
  </si>
  <si>
    <t>ซ่อมแซมท่อลอดบ้านลำมะโกรก กม.16+000</t>
  </si>
  <si>
    <t>ซ่อมแซมหินเรียงทรบ.กลางคลอง 2L-MC กม.4+938</t>
  </si>
  <si>
    <t>ซ่อมแซมคันดินหินเรียง ทรบ.กลางคลองส่งน้ำสาย 1L-2R-MC กม.3+220</t>
  </si>
  <si>
    <t>ซ่อมแซมท่อลอดคลอง 1R-2L-MC กม.21+240</t>
  </si>
  <si>
    <t>ซ่อมแซมหินเรียงทรบ.กลางคลอง 2L-MC กม.23+413</t>
  </si>
  <si>
    <t>ซ่อมแซมป้องกันการกัดเซาะคันคลองส่งน้ำสาย MC กม.75+095</t>
  </si>
  <si>
    <t>ซ่อมแซมท่อลอดคลอง 1R-2L-MC กม.20+050</t>
  </si>
  <si>
    <t>ซ่อมแซมหินเรียงทรบ.กลางคลอง 2L-MC กม.26+021</t>
  </si>
  <si>
    <t>ซ่อมแซมป้องกันการกัดเซาะคันคลองส่งน้ำสาย MC กม.65+275</t>
  </si>
  <si>
    <t>ซ่อมแซมหินเรียงทรบ.กลางคลอง 2L-MC กม.27+668</t>
  </si>
  <si>
    <t>ซ่อมแซมหินเรียงทรบ.ไร่ปรือ กม. 28+980</t>
  </si>
  <si>
    <t>ซ่อมแซมหินเรียงทรบ.กลางคลอง 1L-MC กม.4+720</t>
  </si>
  <si>
    <t>ซ่อมแซมหินเรียงทรบ.น้ำหัก กม.0+000</t>
  </si>
  <si>
    <t>ซ่อมแซมบำรุงรักษาระบบชลประทาน ตามข้อเสนอเกษตรกรผู้ใช้น้ำชลประทาน จำนวน 10 รายการ โครงการส่งน้ำและบำรุงรักษาท่อทองแดง</t>
  </si>
  <si>
    <t>ซ่อมแซมหินเรียง ทรบ.กลางคลอง 2L-MC กม.26+021 โครงการส่งน้ำและบำรุงรักษาท่อทองแดง</t>
  </si>
  <si>
    <t xml:space="preserve">ขุดลอกคลอง 2L-MC ท้าย ทรบ. ห้วยน้ำใส   </t>
  </si>
  <si>
    <t>ขุดลอกคลอง 2L-MC กม.16+988</t>
  </si>
  <si>
    <t xml:space="preserve">ขุดลอกคลองแม่พาย </t>
  </si>
  <si>
    <t>ขุดลอกคลอง 1L-MC กม.7+000</t>
  </si>
  <si>
    <t xml:space="preserve">ขุดลอกตะกอนฝายท่อทองแดง </t>
  </si>
  <si>
    <t xml:space="preserve">งบประมาณ </t>
  </si>
  <si>
    <t xml:space="preserve">           กรมชลประทาน หน่วยงบประมาณ ล้านบาท</t>
  </si>
  <si>
    <t>คบ.ท่อทองแดง</t>
  </si>
  <si>
    <t>ก่อสร้างอาคารบ้านพักเจ้าหน้าที่ พร้อมป้ายที่ทำการฝ่ายส่งน้ำและ
บำรุงรักษาที่ 2</t>
  </si>
  <si>
    <t xml:space="preserve">ปรับปรุงฝายท่อทองแดง  โครงการส่งน้ำและบำรุงรักษาท่อทองแดง </t>
  </si>
  <si>
    <t xml:space="preserve">ปรับปรุงระบบเกียร์มอเตอร์อาคาร ทรบ.ปากคลอง 1L-MC กม. 0+000 </t>
  </si>
  <si>
    <t xml:space="preserve">ปรับปรุงระบบเกียร์มอเตอร์อาคาร ทรบ.ปากคลอง 1R-2L-MC กม. 0+240 </t>
  </si>
  <si>
    <t>ปรับปรุง ทรบ. ปากคลองดงขวัญ กม.0+000</t>
  </si>
  <si>
    <t>ดาดคอนกรีตคลองส่งน้ำสาย 2L-MC กม. 3+200 ถึง กม.4+000</t>
  </si>
  <si>
    <t>ซ่อมแซมเครื่องกว้านบานระบายในเขตพื้นที่ฝ่ายส่งน้ำและบำรุงรักษาที่ 1 โครงการส่งน้ำและบำรุงรักษาท่อทองแดง</t>
  </si>
  <si>
    <t>ซ่อมแซมปากคลอง1R-2L-MC กม.0+000  โครงการส่งน้ำและบำรุงรักษาท่อทองแดง</t>
  </si>
  <si>
    <t>ซ่อมแซม ทรบ.กลางคลอง MC กม.31+367 โครงการส่งน้ำและบำรุงรักษาท่อทองแดง</t>
  </si>
  <si>
    <t>ซ่อมแซมท่อลอดถนน คลองบึงนก กม.5+300 โครงการส่งน้ำและบำรุงรักษาท่อทองแดง</t>
  </si>
  <si>
    <t>ซ่อมแซมท่อลอดถนน คลอง1R-1L-1R-2L-MC กม.4+500 โครงการส่งน้ำและบำรุงรักษาท่อทองแดง</t>
  </si>
  <si>
    <t>ซ่อมแซมท่อลอดถนนคลอง MC กม.46+026 โครงการส่งน้ำและบำรุงรักษาท่อทองแดง</t>
  </si>
  <si>
    <t>ซ่อมแซมท่อลอดถนน บ้านหนองทอง กม.7+932 โครงการส่งน้ำและบำรุงรักษาท่อทองแดง</t>
  </si>
  <si>
    <t>ซ่อมแซมดาดคอนกรีตคลองส่งน้ำสาย 2L - MC จำนวน 3,800 ตร.ม. โครงการส่งน้ำและบำรุงรักษาท่อทองแดง</t>
  </si>
  <si>
    <t>ซ่อมแซมเครื่องกว้านบานระบายในเขตพื้นที่ฝ่ายส่งน้ำและบำรุงรักษาที่ 2 โครงการส่งน้ำและบำรุงรักษาท่อทองแดง</t>
  </si>
  <si>
    <t>ซ่อมแซมท่อลอดถนน บ้านหนองทอง กม.8+988 โครงการส่งน้ำและบำรุงรักษาท่อทองแดง</t>
  </si>
  <si>
    <t>ซ่อมแซม ทรบ.กลางคลอง 3R-MC กม.40+730 โครงการส่งน้ำและบำรุงรักษาท่อทองแดง</t>
  </si>
  <si>
    <t>ซ่อมแซมหินเรียง ทรบ.นาป่าแดง โครงการส่งน้ำและบำรุงรักษาท่อทองแดง</t>
  </si>
  <si>
    <t>ซ่อมแซมหินเรียง ทรบ.ปากคลองสามพวง โครงการส่งน้ำและบำรุงรักษาท่อทองแดง</t>
  </si>
  <si>
    <t>ซ่อมแซม ทรบ.บ้านลำมะโกรก กม.17+970 โครงการส่งน้ำและบำรุงรักษาท่อทองแดง</t>
  </si>
  <si>
    <t>งานซ่อมแซมเครื่องกว้านบานระบายในเขตพื้นที่ฝ่ายส่งน้ำและบำรุงรักษาที่ 3 โครงการส่งน้ำและบำรุงรักษาท่อทองแดง</t>
  </si>
  <si>
    <t>ซ่อมแซม ทรบ.เกสกาสร คลองมาบไทร โครงการส่งน้ำและบำรุงรักษาท่อทองแดง</t>
  </si>
  <si>
    <t>ซ่อมแซม ทรบ.กลางคลอง MC กม.55+692 โครงการส่งน้ำและบำรุงรักษาท่อทองแดง</t>
  </si>
  <si>
    <t>ซ่อมแซมหินเรียง ทรบ.หร่ายหมาตาย โครงการส่งน้ำและบำรุงรักษาท่อทองแดง</t>
  </si>
  <si>
    <t>ซ่อมแซมหินเรียง ท่อลอดถนนกลางคลองพระร่วง โครงการส่งน้ำและบำรุงรักษาท่อทองแดง</t>
  </si>
  <si>
    <t>ซ่อมแซมหินเรียง ทรบ.กลางคลองพระร่วง โครงการส่งน้ำและบำรุงรักษาท่อทองแดง</t>
  </si>
  <si>
    <t>ซ่อมแซมท่อลอดถนน คลองแม่ฝายสายล่าง กม.1+555 โครงการส่งน้ำและบำรุงรักษาท่อทองแดง</t>
  </si>
  <si>
    <t>ซ่อมแซมหินเรียง ท่อลอดถนนกลางคลอง 1L-MC กม.29+600 โครงการส่งน้ำและบำรุงรักษาท่อทองแดง</t>
  </si>
  <si>
    <t>ซ่อมแซมหินเรียง ทรบ.กลางคลอง 2L-MC กม.11+450 โครงการส่งน้ำและบำรุงรักษาท่อทองแดง</t>
  </si>
  <si>
    <t>ซ่อมแซมท่อลอดถนนคลอง 3R-MC กม.44+375 โครงการส่งน้ำและบำรุงรักษาท่อทองแดง</t>
  </si>
  <si>
    <t>ซ่อมแซมหินเรียง ทรบ.กลางคลอง 2L-MC กม.12+574 โครงการส่งน้ำและบำรุงรักษาท่อทองแดง</t>
  </si>
  <si>
    <t>ซ่อมแซมท่อลอดถนนบ้านบึงนก คลองบึงนก กม.3+500 โครงการส่งน้ำและบำรุงรักษาท่อทองแดง</t>
  </si>
  <si>
    <t>ซ่อมแซม ทรบ.กลางคลอง MC กม.47+500 โครงการส่งน้ำและบำรุงรักษาท่อทองแดง</t>
  </si>
  <si>
    <t>ซ่อมแซมหินเรียง ทรบ.กลางคลอง 2L-MC กม.20+480 โครงการส่งน้ำและบำรุงรักษาท่อทองแดง</t>
  </si>
  <si>
    <t>ซ่อมแซมเสริมคันคลองฝั่งขวาคลอง 1L-MC กม.29+600 ถึง กม.31+750 โครงการส่งน้ำและบำรุงรักษาท่อทองแดง</t>
  </si>
  <si>
    <t>ซ่อมแซมคอนกรีตดาดคลอง MC กม.16+440 ถึง กม.16+760 โครงการส่งน้ำและบำรุงรักษาท่อทองแดง</t>
  </si>
  <si>
    <t>ซ่อมแซมคันคลอง MC ฝั่งซ้าย กม.15+410 ถึง กม.16+440 โครงการส่งน้ำและบำรุงรักษาท่อทองแดง</t>
  </si>
  <si>
    <t>ซ่อมแซมท่อลอดถนน คลอง1R-2L-MC กม.11+696 โครงการส่งน้ำและบำรุงรักษาท่อทองแดง</t>
  </si>
  <si>
    <t>ซ่อมแซมเสริมคันคลองฝั่งซ้ายคลอง 2L-MC กม.18+059 ถึง กม.20+480 โครงการส่งน้ำและบำรุงรักษาท่อทองแดง</t>
  </si>
  <si>
    <t>ซ่อมแซมท่อลอดถนนคลอง MC กม.70+857 โครงการส่งน้ำและบำรุงรักษาท่อทองแดง</t>
  </si>
  <si>
    <t>ซ่อมแซมท่อลอดถนน บ้านหนองโสน กม.12+485 โครงการส่งน้ำและบำรุงรักษาท่อทองแดง</t>
  </si>
  <si>
    <t>ซ่อมแซมเสริมคันคลองฝั่งขวาคลอง 2L-MC กม.32+790 ถึง กม.35+900 โครงการส่งน้ำและบำรุงรักษาท่อทองแดง</t>
  </si>
  <si>
    <t>ซ่อมแซมคอนกรีตดาดและขุดลอกตะกอนดินคลอง MC กม.16+930 ถึง 
กม.18+980 โครงการส่งน้ำและบำรุงรักษาท่อทองแดง</t>
  </si>
  <si>
    <t>ซ่อมแซมท่อลอดถนน คลอง1R-2L-MC กม.13+036 โครงการส่งน้ำและบำรุงรักษาท่อทองแดง</t>
  </si>
  <si>
    <t>ซ่อมแซมเสริมคันคลองฝั่งขวาคลอง 1L-MC กม.2+800 ถึง กม.4+720 โครงการส่งน้ำและบำรุงรักษาท่อทองแดง</t>
  </si>
  <si>
    <t>ซ่อมแซม ทรบ.กลางคลอง 1R-MC กม.5+900 โครงการส่งน้ำและบำรุงรักษาท่อทองแดง</t>
  </si>
  <si>
    <t>ซ่อมแซมท่อลอดถนน บ้านหนองตะเข้ กม.13+838 โครงการส่งน้ำและบำรุงรักษาท่อทองแดง</t>
  </si>
  <si>
    <t>ซ่อมแซมท่อลอดถนนคลอง MC กม.80+310 โครงการส่งน้ำและบำรุงรักษาท่อทองแดง</t>
  </si>
  <si>
    <t>ซ่อมแซมเสริมคันคลองฝั่งซ้ายคลอง 1L-MC กม.16+200 ถึง กม.20+386 โครงการส่งน้ำและบำรุงรักษาท่อทองแดง</t>
  </si>
  <si>
    <t>ซ่อมแซมท่อลอดถนน คลองแม่ฝายสายบน กม.9+500 โครงการส่งน้ำและบำรุงรักษาท่อทองแดง</t>
  </si>
  <si>
    <t>ซ่อมแซมท่อลอดถนน คลองแม่ฝาย-บึงช้าง กม.3+368 โครงการส่งน้ำและบำรุงรักษาท่อทองแดง</t>
  </si>
  <si>
    <t>ซ่อมแซมท่อลอดถนนคลอง MC กม.80+653 โครงการส่งน้ำและบำรุงรักษาท่อทองแดง</t>
  </si>
  <si>
    <t>ซ่อมแซมเสริมคันคลองฝั่งขวาคลอง 1L-MC กม.20+386 ถึง กม.23+413 โครงการส่งน้ำและบำรุงรักษาท่อทองแดง</t>
  </si>
  <si>
    <t>ซ่อมแซมท่อลอดถนน คลองแม่ฝาย-บึงช้าง กม.5+795 โครงการส่งน้ำและบำรุงรักษาท่อทองแดง</t>
  </si>
  <si>
    <t>ซ่อมแซมคันคลอง MC ฝั่งซ้าย กม.18+980 ถึง กม.20+265
โครงการส่งน้ำและบำรุงรักษาท่อทองแดง</t>
  </si>
  <si>
    <t>ซ่อมแซมคันคลอง ปากคลองแม่ฝายสายบน โครงการส่งน้ำและบำรุงรักษาท่อทองแดง</t>
  </si>
  <si>
    <t>ซ่อมแซม ทรบ.ปากคลอง 1R-MC กม.0+000 โครงการส่งน้ำและบำรุงรักษาท่อทองแดง</t>
  </si>
  <si>
    <t>ซ่อมแซมคันคลอง ปากคลองลำแม่พาย โครงการส่งน้ำและบำรุงรักษาท่อทองแดง</t>
  </si>
  <si>
    <t>ขุดลอกคลองแม่ฝายสายบน หน้าท่อลอดถนน กม.5+898</t>
  </si>
  <si>
    <t>ขุดลอกคลอง 1R-2L-MC หน้าทรบ. กม.6+600</t>
  </si>
  <si>
    <t xml:space="preserve">ขุดลอกคลองแม่ฝายสายบนหน้าฝาย กม.23+305 </t>
  </si>
  <si>
    <t>ขุดลอกคลองแม่ฝาย-บึงช้างหน้าท่อลอดถนน กม.1+045</t>
  </si>
  <si>
    <t>ขุดลอกคลองแม่ฝาย-บึงช้างหน้าทรบ.ประดาเจ็ดรัง กม.4+512</t>
  </si>
  <si>
    <t>ขุดลอกคลองแม่ฝายสายล่าง หน้าฝาย กม.17+516</t>
  </si>
  <si>
    <t>ขุดลอกคลองมาบไทร หน้าทรบ.ตาปรก กม.7+200</t>
  </si>
  <si>
    <t>ขุดลอกคลอง 1L-MC ท้าย ท่อลอดถนน กม.8+030</t>
  </si>
  <si>
    <t>ขุดลอกคลอง 1L-MC ท้าย ท่อลอดถนน กม.17+571</t>
  </si>
  <si>
    <t>ขุดลอกคลอง 1L-MC ท้าย ท่อลอดถนน กม.29+600</t>
  </si>
  <si>
    <t>ขุดลอกคลอง 1L-MC ท้าย ฝาย กม.31+751</t>
  </si>
  <si>
    <t>ขุดลอกคลอง 2L-MC ท้าย ทรบ.กลางคลอง กม.11+450</t>
  </si>
  <si>
    <t>ขุดลอกคลอง 2L-MC ท้าย ทรบ.กลางคลอง กม.28+081</t>
  </si>
  <si>
    <t>ขุดลอกคลอง 2L-MC หน้า ทรบ.กลางคลอง กม.34+357</t>
  </si>
  <si>
    <t>ขุดลอกคลองแม่ฝายสายบน หน้าท่อลอดถนน กม.8+036</t>
  </si>
  <si>
    <t>ขุดลอกคลอง 1R-2L-MC หน้าทรบ. กม.20+003</t>
  </si>
  <si>
    <t xml:space="preserve">ขุดลอกคลองมาบไทร หน้าฝาย กม.15+113 </t>
  </si>
  <si>
    <t>ขุดลอกคลองแม่ฝาย-บึงช้าง หน้าสะพาน กม.4+530</t>
  </si>
  <si>
    <t>ขุดลอกคลองแม่ฝาย หน้าท่อลอดถนน กม.6+696</t>
  </si>
  <si>
    <t>ขุดลอกคลองแม่ฝายสายบน หน้าฝาย กม.16+103</t>
  </si>
  <si>
    <t>ขุดลอกคลองแม่ฝายสายล่าง หน้าฝาย กม.12+050</t>
  </si>
  <si>
    <t>ขุดลอกคลอง 1L-MC ท้าย ทรบ.กลางคลอง กม.23+963</t>
  </si>
  <si>
    <t>ขุดลอกคลอง 1L-MC กม.34+500</t>
  </si>
  <si>
    <t>ขุดลอกคลอง 2L-MC ท้าย ทรบ.กลางคลอง กม.16+988</t>
  </si>
  <si>
    <t>ขุดลอกคลอง 2L-MC ท้าย ทรบ.กลางคลอง กม.20+480</t>
  </si>
  <si>
    <t>ขุดลอกคลอง 2L-MC ท้าย ทรบ.กลางคลอง กม.23+413</t>
  </si>
  <si>
    <t>ขุดลอกคลอง 2L-MC หน้า ทรบ.กลางคลอง กม.27+500</t>
  </si>
  <si>
    <t>ขุดลอกคลอง 2L-MC หน้า ทรบ.กลางคลอง กม.35+900</t>
  </si>
  <si>
    <t>ขุดลอกคลอง 2L-MC หน้า ทรบ.กลางคลอง กม.11+450</t>
  </si>
  <si>
    <t>ขุดลอกคลอง 2L-MC ท้าย ทรบ.กลางคลอง กม.12+574</t>
  </si>
  <si>
    <t>ขุดลอกคลองลำแม่พาย กม. 11+400 ถึง 14+900 โครงการส่งน้ำและบำรุงรักษาท่อทองแดง</t>
  </si>
  <si>
    <t>ขุดลอกคลองโดยเรือขุด ดำเนินการเอง ตะกอนฝายท่อทองแดง</t>
  </si>
  <si>
    <t>แก้มลิงคลองสระบัวลอยพร้อมอาคารประกอบ ความจุเก็บกัก 500,000 ลบ.ม.</t>
  </si>
  <si>
    <t>ก่อสร้างสะพานข้ามคลองลำแม่พาย บ้านหนองทอง  กม.1+000</t>
  </si>
  <si>
    <t>สะพานรถยนต์ คสล.กว้าง 4 เมตร คลองส่งน้ำสาย 1L-MC โครงการส่งน้ำและบำรุงรักษาท่อทองแดง</t>
  </si>
  <si>
    <t>ก่อสร้างสะพานข้ามคลอง 1L-MC กม.29+600</t>
  </si>
  <si>
    <t xml:space="preserve">ปรับปรุงอาคารที่ทำการ จำนวน 1 แห่ง โครงการส่งน้ำและบำรุงรักษาท่อทองแดง </t>
  </si>
  <si>
    <t>ปรับปรุงบ้านพักข้าราชการระดับ 5-6 จำนวน 1 หลัง  โครงการส่งน้ำและบำรุงรักษาท่อทองแดง</t>
  </si>
  <si>
    <t>บ้านพักข้าราชการระดับ 7-8  จำนวน 1 หลัง โครงการส่งน้ำและบำรุงรักษาท่อทองแดง</t>
  </si>
  <si>
    <t>บ้านพักข้าราชการระดับ 5-6 จำนวน 1 หลัง  โครงการส่งน้ำและบำรุงรักษาท่อทองแดง</t>
  </si>
  <si>
    <t>ซ่อมแซมที่ทำการฝ่ายส่งน้ำและบำรุงรักษาที่ 2</t>
  </si>
  <si>
    <t>อาคารที่ทำการฝ่ายส่งน้ำและบำรุงรักษาที่ 1  จำนวน 1 หลัง  โครงการส่งน้ำและบำรุงรักษาท่อทองแดง</t>
  </si>
  <si>
    <t>ก่อสร้างอาคารเอนกประสงค์ ภายในที่ทำการฝ่ายส่งน้ำและบำรุงรักษาที่ 1 โครงการส่งน้ำและบำรุงรักษาท่อทองแดง</t>
  </si>
  <si>
    <t>อาคารที่ทำการฝ่ายส่งน้ำและบำรุงรักษาที่ 3  จำนวน 1 หลัง  
โครงการส่งน้ำและบำรุงรักษาท่อทองแดง</t>
  </si>
  <si>
    <t>ก่อสร้างอาคารบ้านพักคนงาน 8 ครอบครัว ภายในที่ทำการฝ่ายส่งน้ำและบำรุงรักษาที่ 1 โครงการส่งน้ำและบำรุงรักษาท่อทองแดง</t>
  </si>
  <si>
    <t>รั้วเหล็กดัดและประตู ฝ่ายส่งน้ำและบำรุงรักษาที่ 3  
โครงการส่งน้ำและบำรุงรักษาท่อทองแดง</t>
  </si>
  <si>
    <t>ก่อสร้างป้ายที่ทำการฝ่ายส่งน้ำและบำรุงรักษาที่ 1 
โครงการส่งน้ำและบำรุงรักษาท่อทองแดง</t>
  </si>
  <si>
    <t>บ้านพักข้าราชการระดับ 5-6  จำนวน 1 หลัง  ฝ่ายส่งน้ำและบำรุงรักษาที่ 3  โครงการส่งน้ำและบำรุงรักษาท่อทองแดง</t>
  </si>
  <si>
    <t>ก่อสร้างห้องน้ำ ภายในที่ทำการฝ่ายส่งน้ำและบำรุงรักษาที่ 1 
โครงการส่งน้ำและบำรุงรักษาท่อทองแดง</t>
  </si>
  <si>
    <t>บ้านพักข้าราชการระดับ 3-4 จำนวน 1 หลัง ฝ่ายส่งน้ำและบำรุงรักษาที่ 3  โครงการส่งน้ำและบำรุงรักษาท่อทองแดง</t>
  </si>
  <si>
    <t>ถนนคอนกรีต ภายในที่ทำการฝ่ายส่งน้ำและบำรุงรักษาที่ 1 
โครงการส่งน้ำและบำรุงรักษาท่อทองแดง</t>
  </si>
  <si>
    <t>ก่อสร้างป้อมยาม ภายในที่ทำการฝ่ายส่งน้ำและบำรุงรักษาที่ 1 
โครงการส่งน้ำและบำรุงรักษาท่อทองแดง</t>
  </si>
  <si>
    <t>โรงเก็บวัสดุ ฝ่ายส่งน้ำและบำรุงรักษาที่ 3  โครงการส่งน้ำและบำรุงรักษาท่อทองแดง</t>
  </si>
  <si>
    <t>ป้อมยาม ฝ่ายส่งน้ำและบำรุงรักษาที่ 3  โครงการส่งน้ำและบำรุงรักษาท่อทองแดง</t>
  </si>
  <si>
    <t xml:space="preserve">ถนนภายในบริเวณฝ่ายส่งน้ำที่ 2  (Para Asphalt Concrete) 
 โครงการส่งน้ำท่อทองแดง ตำบลหนองหลวง อำเภอลานกระบือ 
จังหวัดกำแพงเพชร  </t>
  </si>
  <si>
    <t>ดาดคอนกรีตคลอง 1R-2L-MC กม.2+895 - 4+000</t>
  </si>
  <si>
    <t>ปรับปรุงอาคารบังคับน้ำกลางคลองส่งน้ำสาย MC กม.16+930 
โครลการส่งน้ำและบำรุงรักษาท่อทองแดง</t>
  </si>
  <si>
    <t xml:space="preserve">ปรับปรุงดาดคอนกรีตพร้อมอาคารประกอบ 
คลองส่งน้ำสาย 1R-MC กม.0+000 ถึง กม.4+355 </t>
  </si>
  <si>
    <t>ก่อสร้างอาคารบังคับน้ำกลางคลองส่งน้ำสาย MC กม.24+940 
โครงการส่งน้ำและบำรุงรักษาท่อทองแดง</t>
  </si>
  <si>
    <t>ปรับปรุงทรบ.กลางคลอง 2L-MC กม.21+550(บ้านคุยตาแข)</t>
  </si>
  <si>
    <t>ก่อสร้างอาคารบังคับน้ำกลางคลองส่งน้ำคลองลำแม่พาย บ้านคลองสำราญ 
กม.3+500</t>
  </si>
  <si>
    <t>ก่อสร้างอาคารบังคับน้ำปากคลองส่งน้ำ คลองบึงนก กม.0+000</t>
  </si>
  <si>
    <t>ก่อสร้างท่อลอดถนนคลองส่งน้ำสาย MC กม.23+730 โครงการส่งน้ำและบำรุงรักษาท่อทองแดง</t>
  </si>
  <si>
    <t>ปรับปรุงฝายน้ำล้นส่งน้ำสาย 3R-MC บ้านแม่ยื้อ  โครงการส่งน้ำและบำรุงรักษาท่อทองแดง</t>
  </si>
  <si>
    <t>ปรับปรุงท่อลอดเหลี่ยม คลองจันทิมา-บึงช้าง กม. 12+800</t>
  </si>
  <si>
    <t>ปรับปรุงอาคารบังคับน้ำกลางคลองส่งน้ำสาย คลองแม่ฝายสายล่าง กม.6+150</t>
  </si>
  <si>
    <t>ปรับปรุงอาคารบังคับน้ำปากคลองส่งน้ำสาย คลองท้องแม่น้ำ กม.0+000</t>
  </si>
  <si>
    <t xml:space="preserve">ปรับปรุงคลองห้วยใหญ่พร้อมอาคารประกอบพื้นที่เกษตรแปลงใหญ่ </t>
  </si>
  <si>
    <t xml:space="preserve">ปรับปรุงคลองนาป่าแดง-ห้วยยั้ง 2L-MC 
(โครงการส่งน้ำและบำรุงรักษาท่อทองแดง) เกษตรแปลงใหญ่ </t>
  </si>
  <si>
    <t>ปรับปรุง ทรบ. ปากคลองพระร่วง</t>
  </si>
  <si>
    <t>ก่อสร้างท่อลอดถนนคลองส่งน้ำสาย MC กม.26+110 โครงการส่งน้ำและบำรุงรักษาท่อทองแดง</t>
  </si>
  <si>
    <t>ดาดคอนกรีต คลอง 1R-2L-MC กม.4+000-6+800</t>
  </si>
  <si>
    <t>ปรับปรุงทรบ.กลางคลอง 1L-MC กม.20+386</t>
  </si>
  <si>
    <t>ก่อสร้างอาคารบังคับน้ำกลางคลองส่งน้ำสาย MC กม.21+940 
โครงการส่งน้ำและบำรุงรักษาท่อทองแดง</t>
  </si>
  <si>
    <t>ปรับปรุงทรบ.กลางคลอง 1L-MC กม.23+963</t>
  </si>
  <si>
    <t>ปรับปรุงคลองดงขวัญพร้อมอาคารประกอบ</t>
  </si>
  <si>
    <t>ปรับปรุงทรบ.กลางคลอง 1L-MC กม.18+850</t>
  </si>
  <si>
    <t>ปรับปรุง ทรบ. กลางคลองบ้านหนองจิก โครงการส่งน้ำและบำรุงรักษาท่อทองแดง</t>
  </si>
  <si>
    <t>ปรับปรุงทรบ.กลางคลอง 1L-MC กม.4+720</t>
  </si>
  <si>
    <t>ซ่อมแซมคันคลอง MC ฝั่งซ้าย กม.21+940 ถึง กม.22+540 โครงการส่งน้ำและบำรุงรักษาท่อทองแดง</t>
  </si>
  <si>
    <t>ซ่อมแซม ทรบ.กลางคลอง 1L-2R-MC กม.1+458 โครงการส่งน้ำและบำรุงรักษาท่อทองแดง</t>
  </si>
  <si>
    <t>ซ่อมแซม ทรบ.กลางคลอง 1R-MC กม.0+810 โครงการส่งน้ำและบำรุงรักษาท่อทองแดง</t>
  </si>
  <si>
    <t>ซ่อมแซมคันคลอง MC ฝั่งซ้าย กม.22+885 ถึง กม.23+730 โครงการส่งน้ำและบำรุงรักษาท่อทองแดง</t>
  </si>
  <si>
    <t>ซ่อมแซม ทรบ.กลางคลอง 3R-MC กม.2+085 โครงการส่งน้ำและบำรุงรักษาท่อทองแดง</t>
  </si>
  <si>
    <t>ซ่อมแซม ทรบ.ปลายคลอง 1R-MC กม.6+630 โครงการส่งน้ำและบำรุงรักษาท่อทองแดง</t>
  </si>
  <si>
    <t>ซ่อมแซมท่อลอดถนนคลอง 3R-MC กม.21+755 โครงการส่งน้ำและบำรุงรักษาท่อทองแดง</t>
  </si>
  <si>
    <t>ซ่อมแซม ทรบ.กลางคลอง 3R-MC กม.3+805 โครงการส่งน้ำและบำรุงรักษาท่อทองแดง</t>
  </si>
  <si>
    <t>ซ่อมแซมฝายน้ำล้นคลอง 3R-MC กม.36+920 โครงการส่งน้ำและบำรุงรักษาท่อทองแดง</t>
  </si>
  <si>
    <t>ซ่อมแซมท่อลอดถนนคลอง 3R-MC กม.33+290 โครงการส่งน้ำและบำรุงรักษาท่อทองแดง</t>
  </si>
  <si>
    <t>ซ่อมแซม ทรบ.กลางคลอง 3R-MC กม.35+655 โครงการส่งน้ำและบำรุงรักษาท่อทองแดง</t>
  </si>
  <si>
    <t>ซ่อมแซม ทรบ.ปลายคลอง 1L-2R-MC กม.5+820 โครงการส่งน้ำและบำรุงรักษาท่อทองแดง</t>
  </si>
  <si>
    <t xml:space="preserve"> ซ่อมแซมคอนกรีตดาดคลองส่งน้ำสาย 1L-MC กม.0+000 โครงการส่งน้ำและบำรุงรักษาท่อทองแดง</t>
  </si>
  <si>
    <t xml:space="preserve"> ซ่อมแซมคันคลอง MC ฝั่งขวา กม.4+250 โครงการส่งน้ำและบำรุงรักษาท่อทองแดง</t>
  </si>
  <si>
    <t xml:space="preserve"> ซ่อมแซมคันดินหินเรียงคลองส่งน้ำสาย 1L-1R-2L-MC กม.1+200 โครงการส่งน้ำและบำรุงรักษาท่อทองแดง</t>
  </si>
  <si>
    <t>ซ่อมแซมคันคลองชักน้ำ กม.2+200 โครงการส่งน้ำและบำรุงรักษาท่อทองแดง</t>
  </si>
  <si>
    <t>ซ่อมแซมท่อลอดถนนคลอง MC กม.80+830 โครงการส่งน้ำและบำรุงรักษาท่อทองแดง</t>
  </si>
  <si>
    <t>ค่าซ่อมแซมบำรุงรักษา โครงการส่งน้ำและบำรุงรักษาท่อทองแดง</t>
  </si>
  <si>
    <t>ขุดลอกคลอง 2L-MC พร้อมเสริมคันคลอง กม.7+389 ถึง 12+574</t>
  </si>
  <si>
    <t>แก้มลิงหนองเต่าพร้อมระบบส่งน้ำ ความจุเก็บกัก 288,000 ลบ.ม.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</si>
</sst>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87" formatCode="_-* #,##0_-;\-* #,##0_-;_-* &quot;-&quot;??_-;_-@_-"/>
    <numFmt numFmtId="188" formatCode="t0.0"/>
    <numFmt numFmtId="189" formatCode="_(* #,##0.00_);_(* \(#,##0.00\);_(* &quot;-&quot;??_);_(@_)"/>
    <numFmt numFmtId="190" formatCode="[$-D07041E]#,##0.0000"/>
    <numFmt numFmtId="191" formatCode="_(* #,##0.0000_);_(* \(#,##0.0000\);_(* &quot;-&quot;??_);_(@_)"/>
    <numFmt numFmtId="192" formatCode="0.0000"/>
    <numFmt numFmtId="193" formatCode="_-* #,##0.0000_-;\-* #,##0.0000_-;_-* &quot;-&quot;??_-;_-@_-"/>
  </numFmts>
  <fonts count="2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rgb="FF000000"/>
      <name val="TH SarabunIT๙"/>
      <family val="2"/>
    </font>
    <font>
      <sz val="14"/>
      <name val="Cordia New"/>
      <family val="2"/>
    </font>
    <font>
      <sz val="10"/>
      <name val="Arial"/>
      <family val="2"/>
    </font>
    <font>
      <sz val="14"/>
      <name val="AngsanaUPC"/>
      <family val="1"/>
      <charset val="222"/>
    </font>
    <font>
      <b/>
      <sz val="12"/>
      <name val="TH SarabunIT๙"/>
      <family val="2"/>
    </font>
    <font>
      <sz val="12"/>
      <name val="TH SarabunIT๙"/>
      <family val="2"/>
    </font>
    <font>
      <sz val="12"/>
      <color rgb="FFFF0000"/>
      <name val="TH SarabunIT๙"/>
      <family val="2"/>
    </font>
    <font>
      <sz val="10"/>
      <color theme="1"/>
      <name val="TH SarabunIT๙"/>
      <family val="2"/>
    </font>
    <font>
      <sz val="11"/>
      <color theme="1"/>
      <name val="TH SarabunIT๙"/>
      <family val="2"/>
    </font>
    <font>
      <sz val="14"/>
      <color theme="1"/>
      <name val="TH SarabunIT๙"/>
      <family val="2"/>
    </font>
    <font>
      <b/>
      <sz val="18"/>
      <color theme="1"/>
      <name val="TH SarabunIT๙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18"/>
      <name val="TH SarabunIT๙"/>
      <family val="2"/>
    </font>
    <font>
      <sz val="10"/>
      <name val="TH SarabunIT๙"/>
      <family val="2"/>
    </font>
    <font>
      <b/>
      <sz val="12"/>
      <color rgb="FF000000"/>
      <name val="TH SarabunIT๙"/>
      <family val="2"/>
    </font>
    <font>
      <sz val="12"/>
      <name val="TH SarabunPSK"/>
      <family val="2"/>
    </font>
    <font>
      <sz val="12"/>
      <color theme="1"/>
      <name val="TH SarabunPSK"/>
      <family val="2"/>
    </font>
    <font>
      <sz val="11"/>
      <color indexed="8"/>
      <name val="Tahoma"/>
      <family val="2"/>
      <charset val="222"/>
    </font>
    <font>
      <sz val="12"/>
      <color indexed="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7" fillId="0" borderId="0"/>
    <xf numFmtId="189" fontId="6" fillId="0" borderId="0" applyFont="0" applyFill="0" applyBorder="0" applyAlignment="0" applyProtection="0"/>
    <xf numFmtId="0" fontId="5" fillId="0" borderId="0"/>
    <xf numFmtId="0" fontId="5" fillId="0" borderId="0"/>
    <xf numFmtId="43" fontId="22" fillId="0" borderId="0" applyFont="0" applyFill="0" applyBorder="0" applyAlignment="0" applyProtection="0"/>
    <xf numFmtId="0" fontId="22" fillId="0" borderId="0"/>
  </cellStyleXfs>
  <cellXfs count="255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/>
    </xf>
    <xf numFmtId="190" fontId="9" fillId="0" borderId="1" xfId="4" applyNumberFormat="1" applyFont="1" applyFill="1" applyBorder="1" applyAlignment="1">
      <alignment vertical="top" shrinkToFi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187" fontId="2" fillId="0" borderId="1" xfId="1" applyNumberFormat="1" applyFont="1" applyFill="1" applyBorder="1" applyAlignment="1">
      <alignment vertical="top"/>
    </xf>
    <xf numFmtId="3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top"/>
    </xf>
    <xf numFmtId="3" fontId="2" fillId="0" borderId="1" xfId="0" applyNumberFormat="1" applyFont="1" applyFill="1" applyBorder="1" applyAlignment="1">
      <alignment horizontal="center"/>
    </xf>
    <xf numFmtId="0" fontId="2" fillId="0" borderId="0" xfId="0" applyFont="1" applyFill="1"/>
    <xf numFmtId="0" fontId="0" fillId="0" borderId="0" xfId="0" applyFill="1"/>
    <xf numFmtId="0" fontId="2" fillId="0" borderId="1" xfId="0" applyFont="1" applyFill="1" applyBorder="1" applyAlignment="1">
      <alignment horizontal="center" vertical="top" wrapText="1" shrinkToFit="1"/>
    </xf>
    <xf numFmtId="187" fontId="2" fillId="0" borderId="1" xfId="1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shrinkToFit="1"/>
    </xf>
    <xf numFmtId="0" fontId="9" fillId="0" borderId="1" xfId="0" applyFont="1" applyFill="1" applyBorder="1" applyAlignment="1">
      <alignment horizontal="center" vertical="top"/>
    </xf>
    <xf numFmtId="187" fontId="9" fillId="0" borderId="1" xfId="1" applyNumberFormat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horizontal="center" vertical="top"/>
    </xf>
    <xf numFmtId="187" fontId="9" fillId="0" borderId="1" xfId="1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top" shrinkToFit="1"/>
    </xf>
    <xf numFmtId="0" fontId="10" fillId="0" borderId="1" xfId="0" applyFont="1" applyFill="1" applyBorder="1" applyAlignment="1">
      <alignment horizontal="center" vertical="top" shrinkToFit="1"/>
    </xf>
    <xf numFmtId="187" fontId="11" fillId="0" borderId="1" xfId="1" applyNumberFormat="1" applyFont="1" applyFill="1" applyBorder="1" applyAlignment="1">
      <alignment vertical="top"/>
    </xf>
    <xf numFmtId="187" fontId="2" fillId="0" borderId="1" xfId="1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shrinkToFit="1"/>
    </xf>
    <xf numFmtId="187" fontId="9" fillId="0" borderId="1" xfId="1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187" fontId="9" fillId="0" borderId="1" xfId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9" fillId="0" borderId="0" xfId="0" applyFont="1" applyFill="1" applyAlignment="1">
      <alignment vertical="top"/>
    </xf>
    <xf numFmtId="0" fontId="9" fillId="0" borderId="1" xfId="0" applyFont="1" applyFill="1" applyBorder="1"/>
    <xf numFmtId="0" fontId="9" fillId="0" borderId="0" xfId="0" applyFont="1" applyFill="1"/>
    <xf numFmtId="0" fontId="9" fillId="0" borderId="1" xfId="0" applyFont="1" applyFill="1" applyBorder="1" applyAlignment="1">
      <alignment horizontal="center" vertical="top" wrapText="1"/>
    </xf>
    <xf numFmtId="0" fontId="9" fillId="0" borderId="0" xfId="0" applyFont="1" applyFill="1" applyBorder="1"/>
    <xf numFmtId="187" fontId="18" fillId="0" borderId="1" xfId="1" applyNumberFormat="1" applyFont="1" applyFill="1" applyBorder="1" applyAlignment="1">
      <alignment horizontal="right" vertical="top"/>
    </xf>
    <xf numFmtId="187" fontId="9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center"/>
    </xf>
    <xf numFmtId="187" fontId="9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/>
    </xf>
    <xf numFmtId="3" fontId="9" fillId="0" borderId="1" xfId="0" applyNumberFormat="1" applyFont="1" applyFill="1" applyBorder="1" applyAlignment="1">
      <alignment horizontal="right" vertical="top"/>
    </xf>
    <xf numFmtId="3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49" fontId="2" fillId="0" borderId="1" xfId="0" applyNumberFormat="1" applyFont="1" applyFill="1" applyBorder="1" applyAlignment="1">
      <alignment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vertical="top" wrapText="1" shrinkToFit="1"/>
    </xf>
    <xf numFmtId="49" fontId="2" fillId="0" borderId="1" xfId="0" applyNumberFormat="1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4" xfId="0" applyFill="1" applyBorder="1"/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187" fontId="2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vertical="top" shrinkToFi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wrapText="1" shrinkToFit="1"/>
    </xf>
    <xf numFmtId="0" fontId="4" fillId="0" borderId="1" xfId="0" applyFont="1" applyFill="1" applyBorder="1"/>
    <xf numFmtId="0" fontId="2" fillId="0" borderId="1" xfId="0" applyFont="1" applyFill="1" applyBorder="1" applyAlignment="1">
      <alignment vertical="top" wrapText="1"/>
    </xf>
    <xf numFmtId="0" fontId="12" fillId="0" borderId="1" xfId="0" applyFont="1" applyFill="1" applyBorder="1"/>
    <xf numFmtId="59" fontId="13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90" fontId="9" fillId="0" borderId="1" xfId="4" applyNumberFormat="1" applyFont="1" applyFill="1" applyBorder="1" applyAlignment="1">
      <alignment horizontal="center" vertical="center" shrinkToFit="1"/>
    </xf>
    <xf numFmtId="191" fontId="9" fillId="0" borderId="1" xfId="4" applyNumberFormat="1" applyFont="1" applyFill="1" applyBorder="1" applyAlignment="1">
      <alignment vertical="top" shrinkToFi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 shrinkToFit="1"/>
    </xf>
    <xf numFmtId="0" fontId="2" fillId="0" borderId="0" xfId="0" applyFont="1"/>
    <xf numFmtId="0" fontId="2" fillId="0" borderId="1" xfId="0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59" fontId="2" fillId="0" borderId="1" xfId="0" applyNumberFormat="1" applyFont="1" applyBorder="1" applyAlignment="1">
      <alignment horizontal="center" vertical="center"/>
    </xf>
    <xf numFmtId="190" fontId="9" fillId="0" borderId="1" xfId="4" applyNumberFormat="1" applyFont="1" applyFill="1" applyBorder="1" applyAlignment="1">
      <alignment horizontal="center" vertical="top" shrinkToFit="1"/>
    </xf>
    <xf numFmtId="192" fontId="2" fillId="0" borderId="1" xfId="0" applyNumberFormat="1" applyFont="1" applyBorder="1"/>
    <xf numFmtId="192" fontId="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top" shrinkToFit="1"/>
    </xf>
    <xf numFmtId="0" fontId="8" fillId="0" borderId="1" xfId="2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59" fontId="2" fillId="0" borderId="1" xfId="0" applyNumberFormat="1" applyFont="1" applyBorder="1" applyAlignment="1">
      <alignment horizontal="center" vertical="top"/>
    </xf>
    <xf numFmtId="0" fontId="9" fillId="0" borderId="1" xfId="2" applyFont="1" applyBorder="1" applyAlignment="1">
      <alignment vertical="top" wrapText="1"/>
    </xf>
    <xf numFmtId="0" fontId="4" fillId="0" borderId="1" xfId="2" applyFont="1" applyBorder="1" applyAlignment="1">
      <alignment vertical="top" wrapText="1"/>
    </xf>
    <xf numFmtId="0" fontId="9" fillId="0" borderId="1" xfId="2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9" fillId="0" borderId="1" xfId="2" applyFont="1" applyBorder="1" applyAlignment="1">
      <alignment horizontal="left" vertical="top" shrinkToFit="1"/>
    </xf>
    <xf numFmtId="0" fontId="8" fillId="0" borderId="1" xfId="0" applyFont="1" applyBorder="1" applyAlignment="1">
      <alignment vertical="top"/>
    </xf>
    <xf numFmtId="191" fontId="9" fillId="0" borderId="1" xfId="4" applyNumberFormat="1" applyFont="1" applyFill="1" applyBorder="1" applyAlignment="1">
      <alignment vertical="center" shrinkToFit="1"/>
    </xf>
    <xf numFmtId="190" fontId="9" fillId="0" borderId="1" xfId="4" applyNumberFormat="1" applyFont="1" applyFill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190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188" fontId="2" fillId="0" borderId="1" xfId="0" applyNumberFormat="1" applyFont="1" applyBorder="1" applyAlignment="1">
      <alignment horizontal="center" vertical="center"/>
    </xf>
    <xf numFmtId="0" fontId="9" fillId="0" borderId="1" xfId="3" applyFont="1" applyBorder="1" applyAlignment="1">
      <alignment vertical="top" wrapText="1"/>
    </xf>
    <xf numFmtId="190" fontId="9" fillId="0" borderId="1" xfId="3" applyNumberFormat="1" applyFont="1" applyBorder="1" applyAlignment="1">
      <alignment vertical="center"/>
    </xf>
    <xf numFmtId="190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horizontal="left" vertical="top" shrinkToFit="1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87" fontId="9" fillId="0" borderId="1" xfId="0" applyNumberFormat="1" applyFont="1" applyFill="1" applyBorder="1" applyAlignment="1">
      <alignment horizontal="center" vertical="top"/>
    </xf>
    <xf numFmtId="187" fontId="9" fillId="0" borderId="1" xfId="0" applyNumberFormat="1" applyFont="1" applyFill="1" applyBorder="1" applyAlignment="1">
      <alignment horizontal="right" vertical="top"/>
    </xf>
    <xf numFmtId="0" fontId="9" fillId="0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/>
    </xf>
    <xf numFmtId="187" fontId="9" fillId="0" borderId="2" xfId="1" applyNumberFormat="1" applyFont="1" applyFill="1" applyBorder="1" applyAlignment="1">
      <alignment horizontal="right"/>
    </xf>
    <xf numFmtId="0" fontId="9" fillId="0" borderId="3" xfId="0" applyFont="1" applyFill="1" applyBorder="1"/>
    <xf numFmtId="0" fontId="9" fillId="0" borderId="3" xfId="0" applyFont="1" applyFill="1" applyBorder="1" applyAlignment="1">
      <alignment wrapText="1"/>
    </xf>
    <xf numFmtId="0" fontId="9" fillId="0" borderId="3" xfId="0" applyFont="1" applyFill="1" applyBorder="1" applyAlignment="1">
      <alignment horizontal="center"/>
    </xf>
    <xf numFmtId="187" fontId="9" fillId="0" borderId="3" xfId="1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187" fontId="3" fillId="0" borderId="1" xfId="1" applyNumberFormat="1" applyFont="1" applyFill="1" applyBorder="1" applyAlignment="1">
      <alignment vertical="top" shrinkToFit="1"/>
    </xf>
    <xf numFmtId="0" fontId="3" fillId="0" borderId="4" xfId="0" applyFont="1" applyFill="1" applyBorder="1" applyAlignment="1">
      <alignment vertical="top" wrapText="1"/>
    </xf>
    <xf numFmtId="3" fontId="2" fillId="0" borderId="1" xfId="0" applyNumberFormat="1" applyFont="1" applyFill="1" applyBorder="1" applyAlignment="1">
      <alignment shrinkToFit="1"/>
    </xf>
    <xf numFmtId="9" fontId="2" fillId="0" borderId="1" xfId="0" applyNumberFormat="1" applyFont="1" applyFill="1" applyBorder="1"/>
    <xf numFmtId="0" fontId="3" fillId="0" borderId="3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3" fontId="3" fillId="0" borderId="1" xfId="0" applyNumberFormat="1" applyFon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20" fillId="0" borderId="1" xfId="0" applyFont="1" applyBorder="1" applyAlignment="1">
      <alignment vertical="top" wrapText="1"/>
    </xf>
    <xf numFmtId="0" fontId="20" fillId="0" borderId="1" xfId="3" applyFont="1" applyBorder="1" applyAlignment="1">
      <alignment horizontal="left" vertical="top" wrapText="1"/>
    </xf>
    <xf numFmtId="0" fontId="20" fillId="0" borderId="1" xfId="2" applyFont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20" fillId="0" borderId="1" xfId="3" applyFont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/>
    </xf>
    <xf numFmtId="191" fontId="20" fillId="0" borderId="1" xfId="4" applyNumberFormat="1" applyFont="1" applyFill="1" applyBorder="1" applyAlignment="1">
      <alignment horizontal="left" vertical="top" shrinkToFit="1"/>
    </xf>
    <xf numFmtId="0" fontId="21" fillId="0" borderId="1" xfId="0" applyFont="1" applyBorder="1" applyAlignment="1">
      <alignment horizontal="left" vertical="top"/>
    </xf>
    <xf numFmtId="0" fontId="20" fillId="0" borderId="1" xfId="2" applyFont="1" applyBorder="1" applyAlignment="1">
      <alignment horizontal="left" vertical="top" shrinkToFit="1"/>
    </xf>
    <xf numFmtId="0" fontId="9" fillId="0" borderId="1" xfId="4" applyNumberFormat="1" applyFont="1" applyFill="1" applyBorder="1" applyAlignment="1">
      <alignment horizontal="center" vertical="top" shrinkToFit="1"/>
    </xf>
    <xf numFmtId="0" fontId="12" fillId="0" borderId="1" xfId="0" applyFont="1" applyBorder="1"/>
    <xf numFmtId="0" fontId="21" fillId="0" borderId="1" xfId="0" applyFont="1" applyFill="1" applyBorder="1" applyAlignment="1">
      <alignment vertical="top" wrapText="1"/>
    </xf>
    <xf numFmtId="0" fontId="21" fillId="0" borderId="7" xfId="0" applyFont="1" applyFill="1" applyBorder="1" applyAlignment="1">
      <alignment vertical="top" wrapText="1"/>
    </xf>
    <xf numFmtId="187" fontId="20" fillId="0" borderId="1" xfId="1" applyNumberFormat="1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2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left" vertical="top" wrapText="1"/>
    </xf>
    <xf numFmtId="0" fontId="20" fillId="0" borderId="1" xfId="3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left" vertical="top" wrapText="1" shrinkToFit="1"/>
    </xf>
    <xf numFmtId="0" fontId="20" fillId="0" borderId="1" xfId="3" applyFont="1" applyFill="1" applyBorder="1" applyAlignment="1">
      <alignment horizontal="left" vertical="top" wrapText="1"/>
    </xf>
    <xf numFmtId="192" fontId="12" fillId="0" borderId="1" xfId="0" applyNumberFormat="1" applyFont="1" applyBorder="1"/>
    <xf numFmtId="0" fontId="20" fillId="0" borderId="3" xfId="0" applyFont="1" applyBorder="1" applyAlignment="1">
      <alignment vertical="top" wrapText="1"/>
    </xf>
    <xf numFmtId="0" fontId="20" fillId="0" borderId="3" xfId="0" applyFont="1" applyBorder="1" applyAlignment="1">
      <alignment horizontal="left" vertical="top" wrapText="1"/>
    </xf>
    <xf numFmtId="49" fontId="20" fillId="0" borderId="1" xfId="7" applyNumberFormat="1" applyFont="1" applyFill="1" applyBorder="1" applyAlignment="1">
      <alignment vertical="top" wrapText="1"/>
    </xf>
    <xf numFmtId="49" fontId="20" fillId="0" borderId="1" xfId="8" applyNumberFormat="1" applyFont="1" applyBorder="1"/>
    <xf numFmtId="0" fontId="20" fillId="0" borderId="1" xfId="0" applyFont="1" applyBorder="1" applyAlignment="1">
      <alignment horizontal="left" vertical="top" wrapText="1" shrinkToFit="1"/>
    </xf>
    <xf numFmtId="0" fontId="20" fillId="3" borderId="1" xfId="3" applyFont="1" applyFill="1" applyBorder="1" applyAlignment="1">
      <alignment horizontal="left" vertical="top" wrapText="1"/>
    </xf>
    <xf numFmtId="0" fontId="23" fillId="3" borderId="8" xfId="0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left" vertical="top" wrapText="1"/>
    </xf>
    <xf numFmtId="193" fontId="9" fillId="0" borderId="1" xfId="1" applyNumberFormat="1" applyFont="1" applyFill="1" applyBorder="1" applyAlignment="1">
      <alignment horizontal="center" vertical="top" shrinkToFit="1"/>
    </xf>
    <xf numFmtId="191" fontId="9" fillId="3" borderId="1" xfId="4" applyNumberFormat="1" applyFont="1" applyFill="1" applyBorder="1" applyAlignment="1">
      <alignment vertical="top" shrinkToFit="1"/>
    </xf>
    <xf numFmtId="191" fontId="9" fillId="0" borderId="3" xfId="4" applyNumberFormat="1" applyFont="1" applyFill="1" applyBorder="1" applyAlignment="1">
      <alignment vertical="top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shrinkToFit="1"/>
    </xf>
    <xf numFmtId="0" fontId="9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/>
    </xf>
    <xf numFmtId="0" fontId="17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/>
    </xf>
    <xf numFmtId="187" fontId="9" fillId="0" borderId="2" xfId="0" applyNumberFormat="1" applyFont="1" applyFill="1" applyBorder="1" applyAlignment="1">
      <alignment horizontal="center" vertical="center"/>
    </xf>
    <xf numFmtId="187" fontId="9" fillId="0" borderId="3" xfId="0" applyNumberFormat="1" applyFont="1" applyFill="1" applyBorder="1" applyAlignment="1">
      <alignment horizontal="center" vertical="center"/>
    </xf>
    <xf numFmtId="187" fontId="9" fillId="0" borderId="2" xfId="0" applyNumberFormat="1" applyFont="1" applyFill="1" applyBorder="1" applyAlignment="1">
      <alignment horizontal="right" vertical="center"/>
    </xf>
    <xf numFmtId="187" fontId="9" fillId="0" borderId="3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shrinkToFit="1"/>
    </xf>
    <xf numFmtId="0" fontId="2" fillId="0" borderId="4" xfId="0" applyFont="1" applyFill="1" applyBorder="1" applyAlignment="1">
      <alignment horizontal="center" vertical="top" shrinkToFit="1"/>
    </xf>
    <xf numFmtId="0" fontId="2" fillId="0" borderId="3" xfId="0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top" shrinkToFi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14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shrinkToFit="1"/>
    </xf>
    <xf numFmtId="3" fontId="0" fillId="0" borderId="1" xfId="0" applyNumberFormat="1" applyFill="1" applyBorder="1"/>
  </cellXfs>
  <cellStyles count="9">
    <cellStyle name="Comma" xfId="1" builtinId="3"/>
    <cellStyle name="Normal" xfId="0" builtinId="0"/>
    <cellStyle name="Normal 2 10 10" xfId="8"/>
    <cellStyle name="Normal 4" xfId="6"/>
    <cellStyle name="Normal 5" xfId="5"/>
    <cellStyle name="Normal_mask" xfId="3"/>
    <cellStyle name="เครื่องหมายจุลภาค 10 2" xfId="4"/>
    <cellStyle name="เครื่องหมายจุลภาค 11 10" xfId="7"/>
    <cellStyle name="ปกติ 116 2" xfId="2"/>
  </cellStyles>
  <dxfs count="0"/>
  <tableStyles count="0" defaultTableStyle="TableStyleMedium9" defaultPivotStyle="PivotStyleLight16"/>
  <colors>
    <mruColors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zoomScale="120" zoomScaleNormal="120" zoomScaleSheetLayoutView="100" workbookViewId="0">
      <pane ySplit="5" topLeftCell="A54" activePane="bottomLeft" state="frozen"/>
      <selection pane="bottomLeft" activeCell="B64" sqref="B64:H64"/>
    </sheetView>
  </sheetViews>
  <sheetFormatPr defaultRowHeight="15.75"/>
  <cols>
    <col min="1" max="1" width="22" style="11" customWidth="1"/>
    <col min="2" max="2" width="31.125" style="11" customWidth="1"/>
    <col min="3" max="5" width="9.625" style="11" customWidth="1"/>
    <col min="6" max="7" width="13.5" style="11" customWidth="1"/>
    <col min="8" max="8" width="13.5" style="70" customWidth="1"/>
    <col min="9" max="9" width="13.875" style="71" customWidth="1"/>
    <col min="10" max="16384" width="9" style="11"/>
  </cols>
  <sheetData>
    <row r="1" spans="1:9" ht="23.1" customHeight="1">
      <c r="A1" s="208" t="s">
        <v>310</v>
      </c>
      <c r="B1" s="208"/>
      <c r="C1" s="208"/>
      <c r="D1" s="208"/>
      <c r="E1" s="208"/>
      <c r="F1" s="208"/>
      <c r="G1" s="208"/>
      <c r="H1" s="208"/>
      <c r="I1" s="208"/>
    </row>
    <row r="2" spans="1:9" ht="21" customHeight="1">
      <c r="A2" s="207" t="s">
        <v>8</v>
      </c>
      <c r="B2" s="207"/>
      <c r="C2" s="207"/>
      <c r="D2" s="207"/>
      <c r="E2" s="207"/>
      <c r="F2" s="207"/>
      <c r="G2" s="207"/>
      <c r="H2" s="207"/>
      <c r="I2" s="207"/>
    </row>
    <row r="3" spans="1:9">
      <c r="A3" s="209" t="s">
        <v>0</v>
      </c>
      <c r="B3" s="209" t="s">
        <v>1</v>
      </c>
      <c r="C3" s="210" t="s">
        <v>113</v>
      </c>
      <c r="D3" s="192"/>
      <c r="E3" s="192"/>
      <c r="F3" s="212"/>
      <c r="G3" s="212"/>
      <c r="H3" s="212"/>
      <c r="I3" s="210" t="s">
        <v>70</v>
      </c>
    </row>
    <row r="4" spans="1:9">
      <c r="A4" s="209"/>
      <c r="B4" s="209"/>
      <c r="C4" s="211"/>
      <c r="D4" s="193"/>
      <c r="E4" s="193"/>
      <c r="F4" s="194"/>
      <c r="G4" s="194"/>
      <c r="H4" s="194"/>
      <c r="I4" s="211"/>
    </row>
    <row r="5" spans="1:9">
      <c r="A5" s="209"/>
      <c r="B5" s="209"/>
      <c r="C5" s="211"/>
      <c r="D5" s="193"/>
      <c r="E5" s="193"/>
      <c r="F5" s="72" t="s">
        <v>2</v>
      </c>
      <c r="G5" s="72" t="s">
        <v>2</v>
      </c>
      <c r="H5" s="72" t="s">
        <v>2</v>
      </c>
      <c r="I5" s="211"/>
    </row>
    <row r="6" spans="1:9" ht="22.5" customHeight="1">
      <c r="A6" s="219" t="s">
        <v>153</v>
      </c>
      <c r="B6" s="35" t="s">
        <v>352</v>
      </c>
      <c r="C6" s="20">
        <v>2</v>
      </c>
      <c r="D6" s="20"/>
      <c r="E6" s="20"/>
      <c r="F6" s="56">
        <v>2000000</v>
      </c>
      <c r="G6" s="56">
        <v>2000000</v>
      </c>
      <c r="H6" s="56">
        <v>2000000</v>
      </c>
      <c r="I6" s="20" t="s">
        <v>69</v>
      </c>
    </row>
    <row r="7" spans="1:9" ht="32.25" customHeight="1">
      <c r="A7" s="220"/>
      <c r="B7" s="32" t="s">
        <v>12</v>
      </c>
      <c r="C7" s="20">
        <v>2</v>
      </c>
      <c r="D7" s="20"/>
      <c r="E7" s="20"/>
      <c r="F7" s="56">
        <v>10000000</v>
      </c>
      <c r="G7" s="56">
        <v>10000000</v>
      </c>
      <c r="H7" s="56">
        <v>10000000</v>
      </c>
      <c r="I7" s="26" t="s">
        <v>75</v>
      </c>
    </row>
    <row r="8" spans="1:9" ht="31.5">
      <c r="A8" s="54"/>
      <c r="B8" s="32" t="s">
        <v>63</v>
      </c>
      <c r="C8" s="20">
        <v>2</v>
      </c>
      <c r="D8" s="20"/>
      <c r="E8" s="20"/>
      <c r="F8" s="56">
        <v>1250000</v>
      </c>
      <c r="G8" s="56">
        <v>1250000</v>
      </c>
      <c r="H8" s="56">
        <v>1250000</v>
      </c>
      <c r="I8" s="20" t="s">
        <v>69</v>
      </c>
    </row>
    <row r="9" spans="1:9" ht="23.25" customHeight="1">
      <c r="A9" s="54"/>
      <c r="B9" s="32" t="s">
        <v>67</v>
      </c>
      <c r="C9" s="20"/>
      <c r="D9" s="20"/>
      <c r="E9" s="20"/>
      <c r="F9" s="56"/>
      <c r="G9" s="56"/>
      <c r="H9" s="56"/>
      <c r="I9" s="25"/>
    </row>
    <row r="10" spans="1:9" ht="19.5" customHeight="1">
      <c r="A10" s="54"/>
      <c r="B10" s="39" t="s">
        <v>189</v>
      </c>
      <c r="C10" s="29">
        <v>1</v>
      </c>
      <c r="D10" s="29"/>
      <c r="E10" s="29"/>
      <c r="F10" s="58">
        <v>288880</v>
      </c>
      <c r="G10" s="58">
        <v>8500000</v>
      </c>
      <c r="H10" s="58">
        <v>8500000</v>
      </c>
      <c r="I10" s="25" t="s">
        <v>114</v>
      </c>
    </row>
    <row r="11" spans="1:9" ht="23.25" customHeight="1">
      <c r="A11" s="54"/>
      <c r="B11" s="32" t="s">
        <v>161</v>
      </c>
      <c r="C11" s="27">
        <v>1</v>
      </c>
      <c r="D11" s="27"/>
      <c r="E11" s="27"/>
      <c r="F11" s="58">
        <v>250000</v>
      </c>
      <c r="G11" s="58">
        <v>250000</v>
      </c>
      <c r="H11" s="58">
        <v>250000</v>
      </c>
      <c r="I11" s="33" t="s">
        <v>72</v>
      </c>
    </row>
    <row r="12" spans="1:9" ht="18.75" customHeight="1">
      <c r="A12" s="54"/>
      <c r="B12" s="32" t="s">
        <v>163</v>
      </c>
      <c r="C12" s="29">
        <v>1</v>
      </c>
      <c r="D12" s="29"/>
      <c r="E12" s="29"/>
      <c r="F12" s="56">
        <v>250000</v>
      </c>
      <c r="G12" s="56">
        <v>250000</v>
      </c>
      <c r="H12" s="56">
        <v>250000</v>
      </c>
      <c r="I12" s="25" t="s">
        <v>74</v>
      </c>
    </row>
    <row r="13" spans="1:9" ht="21" customHeight="1">
      <c r="A13" s="54"/>
      <c r="B13" s="32" t="s">
        <v>164</v>
      </c>
      <c r="C13" s="20">
        <v>1</v>
      </c>
      <c r="D13" s="20"/>
      <c r="E13" s="20"/>
      <c r="F13" s="56">
        <v>250000</v>
      </c>
      <c r="G13" s="56">
        <v>250000</v>
      </c>
      <c r="H13" s="56">
        <v>250000</v>
      </c>
      <c r="I13" s="25" t="s">
        <v>162</v>
      </c>
    </row>
    <row r="14" spans="1:9" ht="33" customHeight="1">
      <c r="A14" s="54"/>
      <c r="B14" s="32" t="s">
        <v>68</v>
      </c>
      <c r="C14" s="26">
        <v>1</v>
      </c>
      <c r="D14" s="26"/>
      <c r="E14" s="26"/>
      <c r="F14" s="31">
        <v>2000000</v>
      </c>
      <c r="G14" s="31">
        <v>2000000</v>
      </c>
      <c r="H14" s="31">
        <v>2000000</v>
      </c>
      <c r="I14" s="30" t="s">
        <v>69</v>
      </c>
    </row>
    <row r="15" spans="1:9" ht="38.25" customHeight="1">
      <c r="A15" s="54"/>
      <c r="B15" s="32" t="s">
        <v>165</v>
      </c>
      <c r="C15" s="26">
        <v>1</v>
      </c>
      <c r="D15" s="26"/>
      <c r="E15" s="26"/>
      <c r="F15" s="55"/>
      <c r="G15" s="55"/>
      <c r="H15" s="55"/>
      <c r="I15" s="26"/>
    </row>
    <row r="16" spans="1:9" ht="18" customHeight="1">
      <c r="A16" s="54"/>
      <c r="B16" s="59" t="s">
        <v>349</v>
      </c>
      <c r="C16" s="26"/>
      <c r="D16" s="26"/>
      <c r="E16" s="26"/>
      <c r="F16" s="55">
        <v>26000</v>
      </c>
      <c r="G16" s="55">
        <v>26000</v>
      </c>
      <c r="H16" s="55">
        <v>26000</v>
      </c>
      <c r="I16" s="30" t="s">
        <v>75</v>
      </c>
    </row>
    <row r="17" spans="1:9" ht="38.25" customHeight="1">
      <c r="A17" s="54"/>
      <c r="B17" s="59" t="s">
        <v>166</v>
      </c>
      <c r="C17" s="26"/>
      <c r="D17" s="26"/>
      <c r="E17" s="26"/>
      <c r="F17" s="58">
        <v>39000</v>
      </c>
      <c r="G17" s="55">
        <v>39000</v>
      </c>
      <c r="H17" s="55">
        <v>26000</v>
      </c>
      <c r="I17" s="30" t="s">
        <v>75</v>
      </c>
    </row>
    <row r="18" spans="1:9" ht="26.25" customHeight="1">
      <c r="A18" s="54"/>
      <c r="B18" s="61" t="s">
        <v>78</v>
      </c>
      <c r="C18" s="26">
        <v>1</v>
      </c>
      <c r="D18" s="26"/>
      <c r="E18" s="26"/>
      <c r="F18" s="31">
        <v>1350000</v>
      </c>
      <c r="G18" s="31">
        <v>1350000</v>
      </c>
      <c r="H18" s="31">
        <v>1350000</v>
      </c>
      <c r="I18" s="26" t="s">
        <v>69</v>
      </c>
    </row>
    <row r="19" spans="1:9" ht="36" customHeight="1">
      <c r="A19" s="54"/>
      <c r="B19" s="32" t="s">
        <v>80</v>
      </c>
      <c r="C19" s="26">
        <v>1</v>
      </c>
      <c r="D19" s="26"/>
      <c r="E19" s="26"/>
      <c r="F19" s="44">
        <v>2000000</v>
      </c>
      <c r="G19" s="44">
        <v>2500000</v>
      </c>
      <c r="H19" s="44">
        <v>2500000</v>
      </c>
      <c r="I19" s="33" t="s">
        <v>208</v>
      </c>
    </row>
    <row r="20" spans="1:9" ht="36.75" customHeight="1">
      <c r="A20" s="54"/>
      <c r="B20" s="32" t="s">
        <v>81</v>
      </c>
      <c r="C20" s="26">
        <v>1</v>
      </c>
      <c r="D20" s="26"/>
      <c r="E20" s="26"/>
      <c r="F20" s="31">
        <v>2500000</v>
      </c>
      <c r="G20" s="31">
        <v>2500000</v>
      </c>
      <c r="H20" s="31">
        <v>2500000</v>
      </c>
      <c r="I20" s="26" t="s">
        <v>75</v>
      </c>
    </row>
    <row r="21" spans="1:9" ht="20.25" customHeight="1">
      <c r="A21" s="54"/>
      <c r="B21" s="62" t="s">
        <v>89</v>
      </c>
      <c r="C21" s="27">
        <v>1</v>
      </c>
      <c r="D21" s="27"/>
      <c r="E21" s="27"/>
      <c r="F21" s="57">
        <v>286800</v>
      </c>
      <c r="G21" s="57">
        <v>286800</v>
      </c>
      <c r="H21" s="57">
        <v>286800</v>
      </c>
      <c r="I21" s="26" t="s">
        <v>114</v>
      </c>
    </row>
    <row r="22" spans="1:9" ht="21" customHeight="1">
      <c r="A22" s="54"/>
      <c r="B22" s="47" t="s">
        <v>90</v>
      </c>
      <c r="C22" s="27">
        <v>1</v>
      </c>
      <c r="D22" s="27"/>
      <c r="E22" s="27"/>
      <c r="F22" s="57">
        <v>124800</v>
      </c>
      <c r="G22" s="57">
        <v>124800</v>
      </c>
      <c r="H22" s="57">
        <v>124800</v>
      </c>
      <c r="I22" s="26" t="s">
        <v>114</v>
      </c>
    </row>
    <row r="23" spans="1:9" ht="37.5" customHeight="1">
      <c r="A23" s="54"/>
      <c r="B23" s="62" t="s">
        <v>91</v>
      </c>
      <c r="C23" s="27">
        <v>1</v>
      </c>
      <c r="D23" s="27"/>
      <c r="E23" s="27"/>
      <c r="F23" s="57">
        <v>20000</v>
      </c>
      <c r="G23" s="57">
        <v>20000</v>
      </c>
      <c r="H23" s="57">
        <v>20000</v>
      </c>
      <c r="I23" s="26" t="s">
        <v>114</v>
      </c>
    </row>
    <row r="24" spans="1:9" ht="34.5" customHeight="1">
      <c r="A24" s="54"/>
      <c r="B24" s="62" t="s">
        <v>92</v>
      </c>
      <c r="C24" s="27">
        <v>1</v>
      </c>
      <c r="D24" s="27"/>
      <c r="E24" s="27"/>
      <c r="F24" s="57">
        <v>50000</v>
      </c>
      <c r="G24" s="63">
        <v>35000</v>
      </c>
      <c r="H24" s="206"/>
      <c r="I24" s="26" t="s">
        <v>114</v>
      </c>
    </row>
    <row r="25" spans="1:9" ht="33" customHeight="1">
      <c r="A25" s="54"/>
      <c r="B25" s="62" t="s">
        <v>93</v>
      </c>
      <c r="C25" s="27">
        <v>1</v>
      </c>
      <c r="D25" s="27"/>
      <c r="E25" s="27"/>
      <c r="F25" s="57">
        <v>45000</v>
      </c>
      <c r="G25" s="57">
        <v>45000</v>
      </c>
      <c r="H25" s="57">
        <v>45000</v>
      </c>
      <c r="I25" s="26" t="s">
        <v>114</v>
      </c>
    </row>
    <row r="26" spans="1:9" ht="18.75" customHeight="1">
      <c r="A26" s="54"/>
      <c r="B26" s="47" t="s">
        <v>94</v>
      </c>
      <c r="C26" s="27">
        <v>1</v>
      </c>
      <c r="D26" s="27"/>
      <c r="E26" s="27"/>
      <c r="F26" s="58">
        <v>388000</v>
      </c>
      <c r="G26" s="58">
        <v>388000</v>
      </c>
      <c r="H26" s="57">
        <v>388000</v>
      </c>
      <c r="I26" s="26" t="s">
        <v>114</v>
      </c>
    </row>
    <row r="27" spans="1:9" s="64" customFormat="1" ht="18.75" customHeight="1">
      <c r="A27" s="54"/>
      <c r="B27" s="47" t="s">
        <v>381</v>
      </c>
      <c r="C27" s="27">
        <v>1</v>
      </c>
      <c r="D27" s="27"/>
      <c r="E27" s="27"/>
      <c r="F27" s="58">
        <v>200000</v>
      </c>
      <c r="G27" s="58">
        <v>300000</v>
      </c>
      <c r="H27" s="58">
        <v>300000</v>
      </c>
      <c r="I27" s="26" t="s">
        <v>150</v>
      </c>
    </row>
    <row r="28" spans="1:9" s="64" customFormat="1" ht="33" customHeight="1">
      <c r="A28" s="54"/>
      <c r="B28" s="32" t="s">
        <v>382</v>
      </c>
      <c r="C28" s="26">
        <v>1</v>
      </c>
      <c r="D28" s="26"/>
      <c r="E28" s="26"/>
      <c r="F28" s="44">
        <v>30000</v>
      </c>
      <c r="G28" s="44">
        <v>30000</v>
      </c>
      <c r="H28" s="44">
        <v>30000</v>
      </c>
      <c r="I28" s="26" t="s">
        <v>75</v>
      </c>
    </row>
    <row r="29" spans="1:9" ht="21.75" customHeight="1">
      <c r="A29" s="6"/>
      <c r="B29" s="27"/>
      <c r="C29" s="26"/>
      <c r="D29" s="26"/>
      <c r="E29" s="26"/>
      <c r="F29" s="60"/>
      <c r="G29" s="60"/>
      <c r="H29" s="60"/>
      <c r="I29" s="26"/>
    </row>
    <row r="30" spans="1:9" ht="33.75" customHeight="1">
      <c r="A30" s="65" t="s">
        <v>9</v>
      </c>
      <c r="B30" s="46" t="s">
        <v>64</v>
      </c>
      <c r="C30" s="16">
        <v>1</v>
      </c>
      <c r="D30" s="16"/>
      <c r="E30" s="16"/>
      <c r="F30" s="137">
        <v>70800</v>
      </c>
      <c r="G30" s="137">
        <f>70800+2121</f>
        <v>72921</v>
      </c>
      <c r="H30" s="137">
        <f>70800+3540</f>
        <v>74340</v>
      </c>
      <c r="I30" s="20" t="s">
        <v>74</v>
      </c>
    </row>
    <row r="31" spans="1:9" ht="18.75" customHeight="1">
      <c r="A31" s="27"/>
      <c r="B31" s="28" t="s">
        <v>313</v>
      </c>
      <c r="C31" s="29">
        <v>1</v>
      </c>
      <c r="D31" s="29"/>
      <c r="E31" s="29"/>
      <c r="F31" s="31">
        <v>35300</v>
      </c>
      <c r="G31" s="31">
        <f>35300+1059</f>
        <v>36359</v>
      </c>
      <c r="H31" s="31">
        <f>35300+1765</f>
        <v>37065</v>
      </c>
      <c r="I31" s="30" t="s">
        <v>74</v>
      </c>
    </row>
    <row r="32" spans="1:9">
      <c r="A32" s="27"/>
      <c r="B32" s="28" t="s">
        <v>169</v>
      </c>
      <c r="C32" s="29">
        <v>1</v>
      </c>
      <c r="D32" s="29"/>
      <c r="E32" s="29"/>
      <c r="F32" s="31">
        <v>650000</v>
      </c>
      <c r="G32" s="31">
        <v>650000</v>
      </c>
      <c r="H32" s="31">
        <v>650000</v>
      </c>
      <c r="I32" s="29" t="s">
        <v>69</v>
      </c>
    </row>
    <row r="33" spans="1:9">
      <c r="A33" s="27"/>
      <c r="B33" s="39" t="s">
        <v>65</v>
      </c>
      <c r="C33" s="29">
        <v>1</v>
      </c>
      <c r="D33" s="29"/>
      <c r="E33" s="29"/>
      <c r="F33" s="31">
        <v>350000</v>
      </c>
      <c r="G33" s="31">
        <v>350000</v>
      </c>
      <c r="H33" s="31">
        <v>350000</v>
      </c>
      <c r="I33" s="26" t="s">
        <v>137</v>
      </c>
    </row>
    <row r="34" spans="1:9">
      <c r="A34" s="27"/>
      <c r="B34" s="61" t="s">
        <v>77</v>
      </c>
      <c r="C34" s="29">
        <v>1</v>
      </c>
      <c r="D34" s="29"/>
      <c r="E34" s="29"/>
      <c r="F34" s="31">
        <v>180000</v>
      </c>
      <c r="G34" s="31">
        <v>180000</v>
      </c>
      <c r="H34" s="31">
        <v>180000</v>
      </c>
      <c r="I34" s="26" t="s">
        <v>73</v>
      </c>
    </row>
    <row r="35" spans="1:9">
      <c r="A35" s="27"/>
      <c r="B35" s="32" t="s">
        <v>71</v>
      </c>
      <c r="C35" s="26">
        <v>1</v>
      </c>
      <c r="D35" s="26"/>
      <c r="E35" s="26"/>
      <c r="F35" s="31">
        <v>150000</v>
      </c>
      <c r="G35" s="31">
        <v>150000</v>
      </c>
      <c r="H35" s="31">
        <v>150000</v>
      </c>
      <c r="I35" s="26" t="s">
        <v>72</v>
      </c>
    </row>
    <row r="36" spans="1:9" ht="33" customHeight="1">
      <c r="A36" s="27"/>
      <c r="B36" s="46" t="s">
        <v>66</v>
      </c>
      <c r="C36" s="20">
        <v>1</v>
      </c>
      <c r="D36" s="20"/>
      <c r="E36" s="20"/>
      <c r="F36" s="56"/>
      <c r="G36" s="56"/>
      <c r="H36" s="56"/>
      <c r="I36" s="25"/>
    </row>
    <row r="37" spans="1:9" s="66" customFormat="1" ht="21" customHeight="1">
      <c r="A37" s="16"/>
      <c r="B37" s="46" t="s">
        <v>314</v>
      </c>
      <c r="C37" s="20">
        <v>1</v>
      </c>
      <c r="D37" s="20"/>
      <c r="E37" s="20"/>
      <c r="F37" s="56">
        <v>400000</v>
      </c>
      <c r="G37" s="56">
        <v>400000</v>
      </c>
      <c r="H37" s="56">
        <v>400000</v>
      </c>
      <c r="I37" s="20" t="s">
        <v>69</v>
      </c>
    </row>
    <row r="38" spans="1:9" ht="19.5" customHeight="1">
      <c r="A38" s="27"/>
      <c r="B38" s="32" t="s">
        <v>315</v>
      </c>
      <c r="C38" s="20">
        <v>1</v>
      </c>
      <c r="D38" s="20"/>
      <c r="E38" s="20"/>
      <c r="F38" s="55">
        <v>300000</v>
      </c>
      <c r="G38" s="55">
        <v>300000</v>
      </c>
      <c r="H38" s="55">
        <v>300000</v>
      </c>
      <c r="I38" s="26" t="s">
        <v>137</v>
      </c>
    </row>
    <row r="39" spans="1:9" ht="18.75" customHeight="1">
      <c r="A39" s="27"/>
      <c r="B39" s="32" t="s">
        <v>141</v>
      </c>
      <c r="C39" s="26">
        <v>1</v>
      </c>
      <c r="D39" s="26"/>
      <c r="E39" s="26"/>
      <c r="F39" s="58">
        <v>100000</v>
      </c>
      <c r="G39" s="58">
        <v>100000</v>
      </c>
      <c r="H39" s="58">
        <v>100000</v>
      </c>
      <c r="I39" s="26" t="s">
        <v>138</v>
      </c>
    </row>
    <row r="40" spans="1:9" ht="19.5" customHeight="1">
      <c r="A40" s="27"/>
      <c r="B40" s="32" t="s">
        <v>139</v>
      </c>
      <c r="C40" s="26">
        <v>1</v>
      </c>
      <c r="D40" s="26"/>
      <c r="E40" s="26"/>
      <c r="F40" s="44">
        <v>224200</v>
      </c>
      <c r="G40" s="44">
        <f>224200+6726</f>
        <v>230926</v>
      </c>
      <c r="H40" s="44">
        <f>224200+11210</f>
        <v>235410</v>
      </c>
      <c r="I40" s="30" t="s">
        <v>74</v>
      </c>
    </row>
    <row r="41" spans="1:9" ht="51" customHeight="1">
      <c r="A41" s="27"/>
      <c r="B41" s="32" t="s">
        <v>140</v>
      </c>
      <c r="C41" s="26">
        <v>1</v>
      </c>
      <c r="D41" s="26"/>
      <c r="E41" s="26"/>
      <c r="F41" s="56">
        <v>100000</v>
      </c>
      <c r="G41" s="56">
        <v>100000</v>
      </c>
      <c r="H41" s="56">
        <v>100000</v>
      </c>
      <c r="I41" s="20" t="s">
        <v>73</v>
      </c>
    </row>
    <row r="42" spans="1:9" s="64" customFormat="1" ht="36.75" customHeight="1">
      <c r="A42" s="27"/>
      <c r="B42" s="61" t="s">
        <v>142</v>
      </c>
      <c r="C42" s="26">
        <v>1</v>
      </c>
      <c r="D42" s="26"/>
      <c r="E42" s="26"/>
      <c r="F42" s="58">
        <v>20000</v>
      </c>
      <c r="G42" s="58">
        <v>20000</v>
      </c>
      <c r="H42" s="58">
        <v>20000</v>
      </c>
      <c r="I42" s="33" t="s">
        <v>143</v>
      </c>
    </row>
    <row r="43" spans="1:9" ht="31.5">
      <c r="A43" s="27"/>
      <c r="B43" s="67" t="s">
        <v>343</v>
      </c>
      <c r="C43" s="26">
        <v>1</v>
      </c>
      <c r="D43" s="26"/>
      <c r="E43" s="26"/>
      <c r="F43" s="58">
        <v>194700</v>
      </c>
      <c r="G43" s="58">
        <v>100000</v>
      </c>
      <c r="H43" s="58">
        <v>100000</v>
      </c>
      <c r="I43" s="33" t="s">
        <v>150</v>
      </c>
    </row>
    <row r="44" spans="1:9" ht="15.75" customHeight="1">
      <c r="A44" s="27"/>
      <c r="B44" s="39" t="s">
        <v>151</v>
      </c>
      <c r="C44" s="27">
        <v>1</v>
      </c>
      <c r="D44" s="27"/>
      <c r="E44" s="27"/>
      <c r="F44" s="58">
        <v>108900</v>
      </c>
      <c r="G44" s="58">
        <v>108900</v>
      </c>
      <c r="H44" s="58">
        <v>108900</v>
      </c>
      <c r="I44" s="33" t="s">
        <v>114</v>
      </c>
    </row>
    <row r="45" spans="1:9" s="40" customFormat="1">
      <c r="A45" s="27"/>
      <c r="B45" s="39" t="s">
        <v>383</v>
      </c>
      <c r="C45" s="29">
        <v>1</v>
      </c>
      <c r="D45" s="29"/>
      <c r="E45" s="29"/>
      <c r="F45" s="55">
        <v>40000</v>
      </c>
      <c r="G45" s="55">
        <v>45000</v>
      </c>
      <c r="H45" s="55">
        <v>45000</v>
      </c>
      <c r="I45" s="33" t="s">
        <v>204</v>
      </c>
    </row>
    <row r="46" spans="1:9" s="40" customFormat="1" ht="20.25" customHeight="1">
      <c r="A46" s="27"/>
      <c r="B46" s="39"/>
      <c r="C46" s="29"/>
      <c r="D46" s="29"/>
      <c r="E46" s="29"/>
      <c r="F46" s="55"/>
      <c r="G46" s="55"/>
      <c r="H46" s="55"/>
      <c r="I46" s="33"/>
    </row>
    <row r="47" spans="1:9" s="38" customFormat="1" ht="33.75" customHeight="1">
      <c r="A47" s="34" t="s">
        <v>136</v>
      </c>
      <c r="B47" s="35" t="s">
        <v>10</v>
      </c>
      <c r="C47" s="16">
        <v>2</v>
      </c>
      <c r="D47" s="16"/>
      <c r="E47" s="16"/>
      <c r="F47" s="36">
        <v>35000</v>
      </c>
      <c r="G47" s="36">
        <v>35000</v>
      </c>
      <c r="H47" s="36">
        <v>35000</v>
      </c>
      <c r="I47" s="25" t="s">
        <v>76</v>
      </c>
    </row>
    <row r="48" spans="1:9" s="38" customFormat="1" ht="33.75" customHeight="1">
      <c r="A48" s="37"/>
      <c r="B48" s="37" t="s">
        <v>200</v>
      </c>
      <c r="C48" s="16">
        <v>1</v>
      </c>
      <c r="D48" s="16"/>
      <c r="E48" s="16"/>
      <c r="F48" s="138">
        <v>397900</v>
      </c>
      <c r="G48" s="138">
        <f>397900+11937</f>
        <v>409837</v>
      </c>
      <c r="H48" s="138">
        <f>397900+19895</f>
        <v>417795</v>
      </c>
      <c r="I48" s="25" t="s">
        <v>76</v>
      </c>
    </row>
    <row r="49" spans="1:12" s="38" customFormat="1" ht="20.25" customHeight="1">
      <c r="A49" s="37"/>
      <c r="B49" s="37" t="s">
        <v>344</v>
      </c>
      <c r="C49" s="16">
        <v>1</v>
      </c>
      <c r="D49" s="199"/>
      <c r="E49" s="199"/>
      <c r="F49" s="213">
        <v>99280</v>
      </c>
      <c r="G49" s="213">
        <v>50000</v>
      </c>
      <c r="H49" s="215">
        <v>50000</v>
      </c>
      <c r="I49" s="217" t="s">
        <v>150</v>
      </c>
    </row>
    <row r="50" spans="1:12" s="38" customFormat="1" ht="20.25" customHeight="1">
      <c r="A50" s="37"/>
      <c r="B50" s="37" t="s">
        <v>345</v>
      </c>
      <c r="C50" s="16">
        <v>1</v>
      </c>
      <c r="D50" s="200"/>
      <c r="E50" s="200"/>
      <c r="F50" s="214"/>
      <c r="G50" s="214"/>
      <c r="H50" s="216"/>
      <c r="I50" s="218"/>
    </row>
    <row r="51" spans="1:12" s="40" customFormat="1" ht="21.75" customHeight="1">
      <c r="A51" s="39"/>
      <c r="B51" s="47" t="s">
        <v>144</v>
      </c>
      <c r="C51" s="27">
        <v>1</v>
      </c>
      <c r="D51" s="27"/>
      <c r="E51" s="27"/>
      <c r="F51" s="44">
        <v>151200</v>
      </c>
      <c r="G51" s="44">
        <f>151200+4536</f>
        <v>155736</v>
      </c>
      <c r="H51" s="44">
        <f>151200+7560</f>
        <v>158760</v>
      </c>
      <c r="I51" s="26" t="s">
        <v>74</v>
      </c>
    </row>
    <row r="52" spans="1:12" s="40" customFormat="1" ht="63">
      <c r="A52" s="39"/>
      <c r="B52" s="139" t="s">
        <v>353</v>
      </c>
      <c r="C52" s="140">
        <v>1</v>
      </c>
      <c r="D52" s="140"/>
      <c r="E52" s="140"/>
      <c r="F52" s="141">
        <v>207640</v>
      </c>
      <c r="G52" s="141">
        <v>213869</v>
      </c>
      <c r="H52" s="141">
        <v>218022</v>
      </c>
      <c r="I52" s="30" t="s">
        <v>74</v>
      </c>
    </row>
    <row r="53" spans="1:12" s="40" customFormat="1" ht="30.75" customHeight="1">
      <c r="A53" s="142"/>
      <c r="B53" s="143" t="s">
        <v>354</v>
      </c>
      <c r="C53" s="144">
        <v>1</v>
      </c>
      <c r="D53" s="144"/>
      <c r="E53" s="144"/>
      <c r="F53" s="145"/>
      <c r="G53" s="145"/>
      <c r="H53" s="145"/>
      <c r="I53" s="146"/>
    </row>
    <row r="54" spans="1:12" s="40" customFormat="1" ht="20.25" customHeight="1">
      <c r="A54" s="39"/>
      <c r="B54" s="35" t="s">
        <v>145</v>
      </c>
      <c r="C54" s="16">
        <v>1</v>
      </c>
      <c r="D54" s="16"/>
      <c r="E54" s="16"/>
      <c r="F54" s="36">
        <v>220000</v>
      </c>
      <c r="G54" s="36">
        <v>220000</v>
      </c>
      <c r="H54" s="36">
        <v>220000</v>
      </c>
      <c r="I54" s="41" t="s">
        <v>79</v>
      </c>
      <c r="J54" s="42"/>
      <c r="K54" s="42"/>
      <c r="L54" s="42"/>
    </row>
    <row r="55" spans="1:12" s="40" customFormat="1" ht="31.5">
      <c r="A55" s="39"/>
      <c r="B55" s="28" t="s">
        <v>146</v>
      </c>
      <c r="C55" s="16">
        <v>2</v>
      </c>
      <c r="D55" s="16"/>
      <c r="E55" s="16"/>
      <c r="F55" s="36">
        <v>2300000</v>
      </c>
      <c r="G55" s="36">
        <v>3000000</v>
      </c>
      <c r="H55" s="36">
        <v>3000000</v>
      </c>
      <c r="I55" s="41" t="s">
        <v>79</v>
      </c>
      <c r="J55" s="42"/>
      <c r="K55" s="42"/>
      <c r="L55" s="42"/>
    </row>
    <row r="56" spans="1:12" s="40" customFormat="1" ht="31.5">
      <c r="A56" s="39"/>
      <c r="B56" s="28" t="s">
        <v>147</v>
      </c>
      <c r="C56" s="16">
        <v>2</v>
      </c>
      <c r="D56" s="16"/>
      <c r="E56" s="16"/>
      <c r="F56" s="36">
        <v>5000000</v>
      </c>
      <c r="G56" s="36">
        <v>5000000</v>
      </c>
      <c r="H56" s="36">
        <v>5000000</v>
      </c>
      <c r="I56" s="41" t="s">
        <v>69</v>
      </c>
      <c r="J56" s="42"/>
      <c r="K56" s="42"/>
      <c r="L56" s="42"/>
    </row>
    <row r="57" spans="1:12" s="40" customFormat="1">
      <c r="A57" s="39"/>
      <c r="B57" s="28" t="s">
        <v>148</v>
      </c>
      <c r="C57" s="16">
        <v>4</v>
      </c>
      <c r="D57" s="16"/>
      <c r="E57" s="16"/>
      <c r="F57" s="43">
        <v>10000000</v>
      </c>
      <c r="G57" s="43">
        <v>10000000</v>
      </c>
      <c r="H57" s="43">
        <v>10000000</v>
      </c>
      <c r="I57" s="41" t="s">
        <v>149</v>
      </c>
      <c r="J57" s="42"/>
      <c r="K57" s="42"/>
      <c r="L57" s="42"/>
    </row>
    <row r="58" spans="1:12" s="40" customFormat="1">
      <c r="A58" s="39"/>
      <c r="B58" s="28" t="s">
        <v>167</v>
      </c>
      <c r="C58" s="16"/>
      <c r="D58" s="16"/>
      <c r="E58" s="16"/>
      <c r="F58" s="43"/>
      <c r="G58" s="36"/>
      <c r="H58" s="36"/>
      <c r="I58" s="41"/>
      <c r="J58" s="42"/>
      <c r="K58" s="42"/>
      <c r="L58" s="42"/>
    </row>
    <row r="59" spans="1:12" s="40" customFormat="1">
      <c r="A59" s="39"/>
      <c r="B59" s="28" t="s">
        <v>168</v>
      </c>
      <c r="C59" s="16">
        <v>1</v>
      </c>
      <c r="D59" s="16"/>
      <c r="E59" s="16"/>
      <c r="F59" s="36">
        <v>259000</v>
      </c>
      <c r="G59" s="36">
        <v>259000</v>
      </c>
      <c r="H59" s="36">
        <v>259000</v>
      </c>
      <c r="I59" s="41" t="s">
        <v>137</v>
      </c>
      <c r="J59" s="42"/>
      <c r="K59" s="42"/>
      <c r="L59" s="42"/>
    </row>
    <row r="60" spans="1:12" s="40" customFormat="1">
      <c r="A60" s="39"/>
      <c r="B60" s="28" t="s">
        <v>206</v>
      </c>
      <c r="C60" s="16">
        <v>1</v>
      </c>
      <c r="D60" s="16"/>
      <c r="E60" s="16"/>
      <c r="F60" s="36">
        <v>41900</v>
      </c>
      <c r="G60" s="36">
        <v>41900</v>
      </c>
      <c r="H60" s="36">
        <v>41900</v>
      </c>
      <c r="I60" s="41" t="s">
        <v>137</v>
      </c>
      <c r="J60" s="42"/>
      <c r="K60" s="42"/>
      <c r="L60" s="42"/>
    </row>
    <row r="61" spans="1:12" s="40" customFormat="1" ht="31.5">
      <c r="A61" s="39"/>
      <c r="B61" s="28" t="s">
        <v>197</v>
      </c>
      <c r="C61" s="29">
        <v>2</v>
      </c>
      <c r="D61" s="29"/>
      <c r="E61" s="29"/>
      <c r="F61" s="31">
        <v>1000000</v>
      </c>
      <c r="G61" s="31">
        <v>1000000</v>
      </c>
      <c r="H61" s="31">
        <v>1000000</v>
      </c>
      <c r="I61" s="29" t="s">
        <v>198</v>
      </c>
    </row>
    <row r="62" spans="1:12" s="40" customFormat="1" ht="18" customHeight="1">
      <c r="A62" s="39"/>
      <c r="B62" s="39" t="s">
        <v>199</v>
      </c>
      <c r="C62" s="29">
        <v>1</v>
      </c>
      <c r="D62" s="29"/>
      <c r="E62" s="29"/>
      <c r="F62" s="31">
        <v>10000</v>
      </c>
      <c r="G62" s="31">
        <v>10000</v>
      </c>
      <c r="H62" s="31">
        <v>10000</v>
      </c>
      <c r="I62" s="29" t="s">
        <v>79</v>
      </c>
    </row>
    <row r="63" spans="1:12" s="40" customFormat="1" ht="18.75" customHeight="1">
      <c r="A63" s="39"/>
      <c r="B63" s="32" t="s">
        <v>213</v>
      </c>
      <c r="C63" s="27">
        <v>1</v>
      </c>
      <c r="D63" s="27"/>
      <c r="E63" s="27"/>
      <c r="F63" s="48">
        <v>40000</v>
      </c>
      <c r="G63" s="48">
        <v>40000</v>
      </c>
      <c r="H63" s="44">
        <v>40000</v>
      </c>
      <c r="I63" s="27" t="s">
        <v>204</v>
      </c>
    </row>
    <row r="64" spans="1:12" s="40" customFormat="1" ht="31.5">
      <c r="A64" s="39"/>
      <c r="B64" s="28" t="s">
        <v>205</v>
      </c>
      <c r="C64" s="27">
        <v>1</v>
      </c>
      <c r="D64" s="27"/>
      <c r="E64" s="27"/>
      <c r="F64" s="44">
        <v>50000</v>
      </c>
      <c r="G64" s="44">
        <v>50000</v>
      </c>
      <c r="H64" s="44">
        <v>50000</v>
      </c>
      <c r="I64" s="27" t="s">
        <v>79</v>
      </c>
    </row>
    <row r="65" spans="1:9" s="40" customFormat="1">
      <c r="H65" s="68"/>
      <c r="I65" s="69"/>
    </row>
    <row r="66" spans="1:9">
      <c r="A66" s="11" t="s">
        <v>214</v>
      </c>
    </row>
  </sheetData>
  <mergeCells count="12">
    <mergeCell ref="F49:F50"/>
    <mergeCell ref="G49:G50"/>
    <mergeCell ref="H49:H50"/>
    <mergeCell ref="I49:I50"/>
    <mergeCell ref="A6:A7"/>
    <mergeCell ref="A2:I2"/>
    <mergeCell ref="A1:I1"/>
    <mergeCell ref="A3:A5"/>
    <mergeCell ref="B3:B5"/>
    <mergeCell ref="C3:C5"/>
    <mergeCell ref="F3:H3"/>
    <mergeCell ref="I3:I5"/>
  </mergeCells>
  <phoneticPr fontId="15" type="noConversion"/>
  <pageMargins left="0.62992125984251968" right="0.23622047244094491" top="0.45" bottom="0.45" header="0.19685039370078741" footer="0.19685039370078741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topLeftCell="A100" zoomScale="120" zoomScaleNormal="120" workbookViewId="0">
      <selection activeCell="B107" sqref="B107"/>
    </sheetView>
  </sheetViews>
  <sheetFormatPr defaultRowHeight="14.25"/>
  <cols>
    <col min="1" max="1" width="13.25" style="12" customWidth="1"/>
    <col min="2" max="2" width="30.125" style="12" customWidth="1"/>
    <col min="3" max="5" width="10.375" style="12" customWidth="1"/>
    <col min="6" max="8" width="13.375" style="12" customWidth="1"/>
    <col min="9" max="9" width="13.625" style="12" customWidth="1"/>
    <col min="10" max="16384" width="9" style="12"/>
  </cols>
  <sheetData>
    <row r="1" spans="1:9" s="11" customFormat="1" ht="23.1" customHeight="1">
      <c r="A1" s="230" t="s">
        <v>310</v>
      </c>
      <c r="B1" s="230"/>
      <c r="C1" s="230"/>
      <c r="D1" s="230"/>
      <c r="E1" s="230"/>
      <c r="F1" s="230"/>
      <c r="G1" s="230"/>
      <c r="H1" s="230"/>
      <c r="I1" s="230"/>
    </row>
    <row r="2" spans="1:9" ht="32.25" customHeight="1">
      <c r="A2" s="231" t="s">
        <v>195</v>
      </c>
      <c r="B2" s="231"/>
      <c r="C2" s="231"/>
      <c r="D2" s="231"/>
      <c r="E2" s="231"/>
      <c r="F2" s="231"/>
      <c r="G2" s="231"/>
      <c r="H2" s="231"/>
      <c r="I2" s="231"/>
    </row>
    <row r="3" spans="1:9" ht="15.75">
      <c r="A3" s="236" t="s">
        <v>0</v>
      </c>
      <c r="B3" s="236" t="s">
        <v>1</v>
      </c>
      <c r="C3" s="238" t="s">
        <v>113</v>
      </c>
      <c r="D3" s="196"/>
      <c r="E3" s="196"/>
      <c r="F3" s="240"/>
      <c r="G3" s="240"/>
      <c r="H3" s="240"/>
      <c r="I3" s="238" t="s">
        <v>70</v>
      </c>
    </row>
    <row r="4" spans="1:9" ht="15.75">
      <c r="A4" s="237"/>
      <c r="B4" s="237"/>
      <c r="C4" s="239"/>
      <c r="D4" s="197"/>
      <c r="E4" s="197"/>
      <c r="F4" s="195"/>
      <c r="G4" s="195"/>
      <c r="H4" s="195"/>
      <c r="I4" s="239"/>
    </row>
    <row r="5" spans="1:9" ht="15.75">
      <c r="A5" s="237"/>
      <c r="B5" s="237"/>
      <c r="C5" s="239"/>
      <c r="D5" s="197"/>
      <c r="E5" s="197"/>
      <c r="F5" s="93" t="s">
        <v>2</v>
      </c>
      <c r="G5" s="93" t="s">
        <v>2</v>
      </c>
      <c r="H5" s="93" t="s">
        <v>2</v>
      </c>
      <c r="I5" s="239"/>
    </row>
    <row r="6" spans="1:9" ht="19.5" customHeight="1">
      <c r="A6" s="147" t="s">
        <v>373</v>
      </c>
      <c r="B6" s="9" t="s">
        <v>355</v>
      </c>
      <c r="C6" s="148">
        <v>1</v>
      </c>
      <c r="D6" s="148"/>
      <c r="E6" s="148"/>
      <c r="F6" s="149">
        <v>704600</v>
      </c>
      <c r="G6" s="149">
        <f>704600+21138</f>
        <v>725738</v>
      </c>
      <c r="H6" s="149">
        <f>704600+35230</f>
        <v>739830</v>
      </c>
      <c r="I6" s="221" t="s">
        <v>74</v>
      </c>
    </row>
    <row r="7" spans="1:9" ht="15.75">
      <c r="A7" s="150" t="s">
        <v>374</v>
      </c>
      <c r="B7" s="6" t="s">
        <v>316</v>
      </c>
      <c r="C7" s="5"/>
      <c r="D7" s="5"/>
      <c r="E7" s="5"/>
      <c r="F7" s="151"/>
      <c r="G7" s="152"/>
      <c r="H7" s="6"/>
      <c r="I7" s="222"/>
    </row>
    <row r="8" spans="1:9" ht="15.75">
      <c r="A8" s="150" t="s">
        <v>375</v>
      </c>
      <c r="B8" s="15" t="s">
        <v>6</v>
      </c>
      <c r="C8" s="5"/>
      <c r="D8" s="5"/>
      <c r="E8" s="5"/>
      <c r="F8" s="15"/>
      <c r="G8" s="15"/>
      <c r="H8" s="15"/>
      <c r="I8" s="222"/>
    </row>
    <row r="9" spans="1:9" ht="15.75">
      <c r="A9" s="153" t="s">
        <v>102</v>
      </c>
      <c r="B9" s="6" t="s">
        <v>4</v>
      </c>
      <c r="C9" s="5"/>
      <c r="D9" s="5"/>
      <c r="E9" s="5"/>
      <c r="F9" s="6"/>
      <c r="G9" s="6"/>
      <c r="H9" s="6"/>
      <c r="I9" s="222"/>
    </row>
    <row r="10" spans="1:9" ht="15.75">
      <c r="A10" s="74"/>
      <c r="B10" s="15" t="s">
        <v>376</v>
      </c>
      <c r="C10" s="154">
        <v>1</v>
      </c>
      <c r="D10" s="154"/>
      <c r="E10" s="154"/>
      <c r="F10" s="156">
        <v>444600</v>
      </c>
      <c r="G10" s="155">
        <f>444600+13338</f>
        <v>457938</v>
      </c>
      <c r="H10" s="156">
        <f>444600+22230</f>
        <v>466830</v>
      </c>
      <c r="I10" s="222"/>
    </row>
    <row r="11" spans="1:9" ht="15.75">
      <c r="A11" s="74"/>
      <c r="B11" s="15" t="s">
        <v>5</v>
      </c>
      <c r="C11" s="6"/>
      <c r="D11" s="6"/>
      <c r="E11" s="6"/>
      <c r="F11" s="6"/>
      <c r="G11" s="6"/>
      <c r="H11" s="6"/>
      <c r="I11" s="222"/>
    </row>
    <row r="12" spans="1:9" ht="15.75">
      <c r="A12" s="74"/>
      <c r="B12" s="15" t="s">
        <v>377</v>
      </c>
      <c r="C12" s="6"/>
      <c r="D12" s="6"/>
      <c r="E12" s="6"/>
      <c r="F12" s="6"/>
      <c r="G12" s="6"/>
      <c r="H12" s="6"/>
      <c r="I12" s="222"/>
    </row>
    <row r="13" spans="1:9" ht="15.75">
      <c r="A13" s="74"/>
      <c r="B13" s="15" t="s">
        <v>378</v>
      </c>
      <c r="C13" s="6"/>
      <c r="D13" s="6"/>
      <c r="E13" s="6"/>
      <c r="F13" s="6"/>
      <c r="G13" s="6"/>
      <c r="H13" s="6"/>
      <c r="I13" s="222"/>
    </row>
    <row r="14" spans="1:9" ht="15.75">
      <c r="A14" s="74"/>
      <c r="B14" s="15" t="s">
        <v>379</v>
      </c>
      <c r="C14" s="6"/>
      <c r="D14" s="6"/>
      <c r="E14" s="6"/>
      <c r="F14" s="6"/>
      <c r="G14" s="6"/>
      <c r="H14" s="6"/>
      <c r="I14" s="222"/>
    </row>
    <row r="15" spans="1:9" ht="15.75">
      <c r="A15" s="74"/>
      <c r="B15" s="15" t="s">
        <v>7</v>
      </c>
      <c r="C15" s="5">
        <v>1</v>
      </c>
      <c r="D15" s="5"/>
      <c r="E15" s="5"/>
      <c r="F15" s="10">
        <v>49600</v>
      </c>
      <c r="G15" s="10">
        <f>49600+1488</f>
        <v>51088</v>
      </c>
      <c r="H15" s="10">
        <f>49600+2480</f>
        <v>52080</v>
      </c>
      <c r="I15" s="223"/>
    </row>
    <row r="16" spans="1:9" ht="34.5" customHeight="1">
      <c r="A16" s="74"/>
      <c r="B16" s="75" t="s">
        <v>356</v>
      </c>
      <c r="C16" s="16">
        <v>1</v>
      </c>
      <c r="D16" s="16"/>
      <c r="E16" s="16"/>
      <c r="F16" s="19">
        <v>1500000</v>
      </c>
      <c r="G16" s="19">
        <v>1500000</v>
      </c>
      <c r="H16" s="19">
        <v>1500000</v>
      </c>
      <c r="I16" s="97" t="s">
        <v>72</v>
      </c>
    </row>
    <row r="17" spans="1:9" ht="39" customHeight="1">
      <c r="A17" s="74"/>
      <c r="B17" s="75" t="s">
        <v>357</v>
      </c>
      <c r="C17" s="16">
        <v>1</v>
      </c>
      <c r="D17" s="16"/>
      <c r="E17" s="16"/>
      <c r="F17" s="19">
        <v>1000000</v>
      </c>
      <c r="G17" s="19">
        <v>1000000</v>
      </c>
      <c r="H17" s="19">
        <v>1000000</v>
      </c>
      <c r="I17" s="13" t="s">
        <v>124</v>
      </c>
    </row>
    <row r="18" spans="1:9" ht="36.75" customHeight="1">
      <c r="A18" s="74"/>
      <c r="B18" s="75" t="s">
        <v>358</v>
      </c>
      <c r="C18" s="16">
        <v>1</v>
      </c>
      <c r="D18" s="16"/>
      <c r="E18" s="16"/>
      <c r="F18" s="19">
        <v>350000</v>
      </c>
      <c r="G18" s="19">
        <v>350000</v>
      </c>
      <c r="H18" s="19">
        <v>350000</v>
      </c>
      <c r="I18" s="20" t="s">
        <v>125</v>
      </c>
    </row>
    <row r="19" spans="1:9" ht="21" customHeight="1">
      <c r="A19" s="74"/>
      <c r="B19" s="75" t="s">
        <v>209</v>
      </c>
      <c r="C19" s="16">
        <v>1</v>
      </c>
      <c r="D19" s="16"/>
      <c r="E19" s="16"/>
      <c r="F19" s="17" t="s">
        <v>14</v>
      </c>
      <c r="G19" s="17" t="s">
        <v>14</v>
      </c>
      <c r="H19" s="17"/>
      <c r="I19" s="21"/>
    </row>
    <row r="20" spans="1:9" ht="19.5" customHeight="1">
      <c r="A20" s="74"/>
      <c r="B20" s="75" t="s">
        <v>210</v>
      </c>
      <c r="C20" s="16">
        <v>1</v>
      </c>
      <c r="D20" s="16"/>
      <c r="E20" s="16"/>
      <c r="F20" s="17" t="s">
        <v>14</v>
      </c>
      <c r="G20" s="17" t="s">
        <v>14</v>
      </c>
      <c r="H20" s="17"/>
      <c r="I20" s="21"/>
    </row>
    <row r="21" spans="1:9" ht="19.5" customHeight="1">
      <c r="A21" s="74"/>
      <c r="B21" s="75" t="s">
        <v>211</v>
      </c>
      <c r="C21" s="16">
        <v>1</v>
      </c>
      <c r="D21" s="16"/>
      <c r="E21" s="16"/>
      <c r="F21" s="17" t="s">
        <v>14</v>
      </c>
      <c r="G21" s="17" t="s">
        <v>14</v>
      </c>
      <c r="H21" s="17"/>
      <c r="I21" s="21"/>
    </row>
    <row r="22" spans="1:9" ht="19.5" customHeight="1">
      <c r="A22" s="74"/>
      <c r="B22" s="75" t="s">
        <v>212</v>
      </c>
      <c r="C22" s="16">
        <v>1</v>
      </c>
      <c r="D22" s="16"/>
      <c r="E22" s="16"/>
      <c r="F22" s="17" t="s">
        <v>14</v>
      </c>
      <c r="G22" s="17" t="s">
        <v>14</v>
      </c>
      <c r="H22" s="17"/>
      <c r="I22" s="21"/>
    </row>
    <row r="23" spans="1:9" ht="19.5" customHeight="1">
      <c r="A23" s="74"/>
      <c r="B23" s="75" t="s">
        <v>359</v>
      </c>
      <c r="C23" s="16">
        <v>2</v>
      </c>
      <c r="D23" s="16"/>
      <c r="E23" s="16"/>
      <c r="F23" s="19">
        <v>5000000</v>
      </c>
      <c r="G23" s="19">
        <v>6000000</v>
      </c>
      <c r="H23" s="19">
        <v>6000000</v>
      </c>
      <c r="I23" s="13" t="s">
        <v>203</v>
      </c>
    </row>
    <row r="24" spans="1:9" ht="36" customHeight="1">
      <c r="A24" s="74"/>
      <c r="B24" s="73" t="s">
        <v>360</v>
      </c>
      <c r="C24" s="24">
        <v>1</v>
      </c>
      <c r="D24" s="24"/>
      <c r="E24" s="24"/>
      <c r="F24" s="7"/>
      <c r="G24" s="7"/>
      <c r="H24" s="7"/>
      <c r="I24" s="97"/>
    </row>
    <row r="25" spans="1:9" ht="35.25" customHeight="1">
      <c r="A25" s="74"/>
      <c r="B25" s="73" t="s">
        <v>348</v>
      </c>
      <c r="C25" s="24">
        <v>1</v>
      </c>
      <c r="D25" s="24"/>
      <c r="E25" s="24"/>
      <c r="F25" s="7"/>
      <c r="G25" s="7"/>
      <c r="H25" s="7"/>
      <c r="I25" s="97" t="s">
        <v>87</v>
      </c>
    </row>
    <row r="26" spans="1:9" ht="15.75">
      <c r="A26" s="74"/>
      <c r="B26" s="73" t="s">
        <v>84</v>
      </c>
      <c r="C26" s="24">
        <v>1</v>
      </c>
      <c r="D26" s="24"/>
      <c r="E26" s="24"/>
      <c r="F26" s="7"/>
      <c r="G26" s="7"/>
      <c r="H26" s="7"/>
      <c r="I26" s="97" t="s">
        <v>85</v>
      </c>
    </row>
    <row r="27" spans="1:9" ht="15.75">
      <c r="A27" s="74"/>
      <c r="B27" s="73" t="s">
        <v>82</v>
      </c>
      <c r="C27" s="24">
        <v>1</v>
      </c>
      <c r="D27" s="24"/>
      <c r="E27" s="24"/>
      <c r="F27" s="7">
        <v>60600</v>
      </c>
      <c r="G27" s="9">
        <f>60600+1818</f>
        <v>62418</v>
      </c>
      <c r="H27" s="9">
        <f>60600+3030</f>
        <v>63630</v>
      </c>
      <c r="I27" s="97" t="s">
        <v>86</v>
      </c>
    </row>
    <row r="28" spans="1:9" ht="15.75">
      <c r="A28" s="74"/>
      <c r="B28" s="73" t="s">
        <v>83</v>
      </c>
      <c r="C28" s="24">
        <v>1</v>
      </c>
      <c r="D28" s="24"/>
      <c r="E28" s="24"/>
      <c r="F28" s="7">
        <v>100000</v>
      </c>
      <c r="G28" s="7">
        <v>100000</v>
      </c>
      <c r="H28" s="7">
        <v>100000</v>
      </c>
      <c r="I28" s="97" t="s">
        <v>88</v>
      </c>
    </row>
    <row r="29" spans="1:9" ht="20.25" customHeight="1">
      <c r="A29" s="74"/>
      <c r="B29" s="96" t="s">
        <v>346</v>
      </c>
      <c r="C29" s="24">
        <v>1</v>
      </c>
      <c r="D29" s="201"/>
      <c r="E29" s="201"/>
      <c r="F29" s="241">
        <v>175570</v>
      </c>
      <c r="G29" s="241">
        <v>50000</v>
      </c>
      <c r="H29" s="241">
        <v>50000</v>
      </c>
      <c r="I29" s="232" t="s">
        <v>150</v>
      </c>
    </row>
    <row r="30" spans="1:9" ht="20.25" customHeight="1">
      <c r="A30" s="74"/>
      <c r="B30" s="96" t="s">
        <v>347</v>
      </c>
      <c r="C30" s="24">
        <v>1</v>
      </c>
      <c r="D30" s="202"/>
      <c r="E30" s="202"/>
      <c r="F30" s="242"/>
      <c r="G30" s="242"/>
      <c r="H30" s="242"/>
      <c r="I30" s="234"/>
    </row>
    <row r="31" spans="1:9" ht="34.5" customHeight="1">
      <c r="A31" s="74"/>
      <c r="B31" s="73" t="s">
        <v>361</v>
      </c>
      <c r="C31" s="24">
        <v>2</v>
      </c>
      <c r="D31" s="24"/>
      <c r="E31" s="24"/>
      <c r="F31" s="22">
        <v>30000000</v>
      </c>
      <c r="G31" s="22">
        <v>35000000</v>
      </c>
      <c r="H31" s="22">
        <v>35000000</v>
      </c>
      <c r="I31" s="13" t="s">
        <v>384</v>
      </c>
    </row>
    <row r="32" spans="1:9" ht="15.75">
      <c r="A32" s="74"/>
      <c r="B32" s="6" t="s">
        <v>362</v>
      </c>
      <c r="C32" s="5"/>
      <c r="D32" s="5"/>
      <c r="E32" s="5"/>
      <c r="F32" s="10"/>
      <c r="G32" s="10"/>
      <c r="H32" s="10"/>
      <c r="I32" s="97"/>
    </row>
    <row r="33" spans="1:9" ht="15.75">
      <c r="A33" s="74"/>
      <c r="B33" s="6" t="s">
        <v>95</v>
      </c>
      <c r="C33" s="5">
        <v>1</v>
      </c>
      <c r="D33" s="5"/>
      <c r="E33" s="5"/>
      <c r="F33" s="10">
        <v>28000</v>
      </c>
      <c r="G33" s="10">
        <v>300000</v>
      </c>
      <c r="H33" s="10">
        <v>300000</v>
      </c>
      <c r="I33" s="235" t="s">
        <v>114</v>
      </c>
    </row>
    <row r="34" spans="1:9" ht="15.75">
      <c r="A34" s="74"/>
      <c r="B34" s="6" t="s">
        <v>115</v>
      </c>
      <c r="C34" s="5">
        <v>1</v>
      </c>
      <c r="D34" s="5"/>
      <c r="E34" s="5"/>
      <c r="F34" s="10">
        <v>56000</v>
      </c>
      <c r="G34" s="10">
        <v>400000</v>
      </c>
      <c r="H34" s="10">
        <v>400000</v>
      </c>
      <c r="I34" s="235"/>
    </row>
    <row r="35" spans="1:9" ht="15.75">
      <c r="A35" s="74"/>
      <c r="B35" s="6" t="s">
        <v>116</v>
      </c>
      <c r="C35" s="5">
        <v>1</v>
      </c>
      <c r="D35" s="5"/>
      <c r="E35" s="5"/>
      <c r="F35" s="10">
        <v>13500</v>
      </c>
      <c r="G35" s="10">
        <v>30000</v>
      </c>
      <c r="H35" s="10">
        <v>30000</v>
      </c>
      <c r="I35" s="235"/>
    </row>
    <row r="36" spans="1:9" ht="15.75">
      <c r="A36" s="74"/>
      <c r="B36" s="45" t="s">
        <v>363</v>
      </c>
      <c r="C36" s="5"/>
      <c r="D36" s="5"/>
      <c r="E36" s="5"/>
      <c r="F36" s="10"/>
      <c r="G36" s="10"/>
      <c r="H36" s="10"/>
      <c r="I36" s="235"/>
    </row>
    <row r="37" spans="1:9" ht="15.75">
      <c r="A37" s="74"/>
      <c r="B37" s="6" t="s">
        <v>122</v>
      </c>
      <c r="C37" s="5">
        <v>1</v>
      </c>
      <c r="D37" s="5"/>
      <c r="E37" s="5"/>
      <c r="F37" s="10" t="s">
        <v>14</v>
      </c>
      <c r="G37" s="10" t="s">
        <v>14</v>
      </c>
      <c r="H37" s="10" t="s">
        <v>14</v>
      </c>
      <c r="I37" s="235"/>
    </row>
    <row r="38" spans="1:9" ht="15.75">
      <c r="A38" s="74"/>
      <c r="B38" s="6" t="s">
        <v>317</v>
      </c>
      <c r="C38" s="5">
        <v>1</v>
      </c>
      <c r="D38" s="5"/>
      <c r="E38" s="5"/>
      <c r="F38" s="10" t="s">
        <v>14</v>
      </c>
      <c r="G38" s="10" t="s">
        <v>14</v>
      </c>
      <c r="H38" s="10" t="s">
        <v>14</v>
      </c>
      <c r="I38" s="235"/>
    </row>
    <row r="39" spans="1:9" ht="15.75">
      <c r="A39" s="74"/>
      <c r="B39" s="6" t="s">
        <v>120</v>
      </c>
      <c r="C39" s="5">
        <v>1</v>
      </c>
      <c r="D39" s="5"/>
      <c r="E39" s="5"/>
      <c r="F39" s="10" t="s">
        <v>14</v>
      </c>
      <c r="G39" s="10" t="s">
        <v>14</v>
      </c>
      <c r="H39" s="10" t="s">
        <v>14</v>
      </c>
      <c r="I39" s="235"/>
    </row>
    <row r="40" spans="1:9" ht="15.75">
      <c r="A40" s="74"/>
      <c r="B40" s="6" t="s">
        <v>96</v>
      </c>
      <c r="C40" s="78"/>
      <c r="D40" s="78"/>
      <c r="E40" s="78"/>
      <c r="F40" s="78"/>
      <c r="G40" s="78"/>
      <c r="H40" s="78"/>
      <c r="I40" s="235"/>
    </row>
    <row r="41" spans="1:9" ht="15.75">
      <c r="A41" s="74"/>
      <c r="B41" s="6" t="s">
        <v>121</v>
      </c>
      <c r="C41" s="5">
        <v>1</v>
      </c>
      <c r="D41" s="5"/>
      <c r="E41" s="5"/>
      <c r="F41" s="10" t="s">
        <v>14</v>
      </c>
      <c r="G41" s="10" t="s">
        <v>14</v>
      </c>
      <c r="H41" s="10" t="s">
        <v>14</v>
      </c>
      <c r="I41" s="235"/>
    </row>
    <row r="42" spans="1:9" ht="15.75">
      <c r="A42" s="74"/>
      <c r="B42" s="6" t="s">
        <v>123</v>
      </c>
      <c r="C42" s="5">
        <v>1</v>
      </c>
      <c r="D42" s="5"/>
      <c r="E42" s="5"/>
      <c r="F42" s="10" t="s">
        <v>14</v>
      </c>
      <c r="G42" s="10" t="s">
        <v>14</v>
      </c>
      <c r="H42" s="10" t="s">
        <v>14</v>
      </c>
      <c r="I42" s="235"/>
    </row>
    <row r="43" spans="1:9" ht="15.75">
      <c r="A43" s="74"/>
      <c r="B43" s="6" t="s">
        <v>117</v>
      </c>
      <c r="C43" s="78"/>
      <c r="D43" s="78"/>
      <c r="E43" s="78"/>
      <c r="F43" s="78"/>
      <c r="G43" s="78"/>
      <c r="H43" s="78"/>
      <c r="I43" s="235"/>
    </row>
    <row r="44" spans="1:9" ht="15.75">
      <c r="A44" s="74"/>
      <c r="B44" s="6" t="s">
        <v>97</v>
      </c>
      <c r="C44" s="5"/>
      <c r="D44" s="5"/>
      <c r="E44" s="5"/>
      <c r="F44" s="10"/>
      <c r="G44" s="10"/>
      <c r="H44" s="10"/>
      <c r="I44" s="235"/>
    </row>
    <row r="45" spans="1:9" ht="15.75">
      <c r="A45" s="74"/>
      <c r="B45" s="6" t="s">
        <v>98</v>
      </c>
      <c r="C45" s="5"/>
      <c r="D45" s="5"/>
      <c r="E45" s="5"/>
      <c r="F45" s="10"/>
      <c r="G45" s="10"/>
      <c r="H45" s="10"/>
      <c r="I45" s="235"/>
    </row>
    <row r="46" spans="1:9" ht="15.75">
      <c r="A46" s="74"/>
      <c r="B46" s="6" t="s">
        <v>99</v>
      </c>
      <c r="C46" s="5"/>
      <c r="D46" s="5"/>
      <c r="E46" s="5"/>
      <c r="F46" s="10"/>
      <c r="G46" s="10"/>
      <c r="H46" s="10"/>
      <c r="I46" s="235"/>
    </row>
    <row r="47" spans="1:9" ht="15.75">
      <c r="A47" s="74"/>
      <c r="B47" s="6" t="s">
        <v>318</v>
      </c>
      <c r="C47" s="5"/>
      <c r="D47" s="5"/>
      <c r="E47" s="5"/>
      <c r="F47" s="10"/>
      <c r="G47" s="10"/>
      <c r="H47" s="10"/>
      <c r="I47" s="235"/>
    </row>
    <row r="48" spans="1:9" ht="15.75">
      <c r="A48" s="74"/>
      <c r="B48" s="6" t="s">
        <v>100</v>
      </c>
      <c r="C48" s="5"/>
      <c r="D48" s="5"/>
      <c r="E48" s="5"/>
      <c r="F48" s="10"/>
      <c r="G48" s="10"/>
      <c r="H48" s="10"/>
      <c r="I48" s="235"/>
    </row>
    <row r="49" spans="1:9" ht="15.75">
      <c r="A49" s="74"/>
      <c r="B49" s="6" t="s">
        <v>350</v>
      </c>
      <c r="C49" s="5">
        <v>1</v>
      </c>
      <c r="D49" s="5"/>
      <c r="E49" s="5"/>
      <c r="F49" s="10">
        <v>1041250</v>
      </c>
      <c r="G49" s="10">
        <v>2950000</v>
      </c>
      <c r="H49" s="10">
        <v>2950000</v>
      </c>
      <c r="I49" s="235"/>
    </row>
    <row r="50" spans="1:9" ht="15.75">
      <c r="A50" s="74"/>
      <c r="B50" s="6" t="s">
        <v>118</v>
      </c>
      <c r="C50" s="5"/>
      <c r="D50" s="5"/>
      <c r="E50" s="5"/>
      <c r="F50" s="10"/>
      <c r="G50" s="10"/>
      <c r="H50" s="10"/>
      <c r="I50" s="235"/>
    </row>
    <row r="51" spans="1:9" ht="15.75">
      <c r="A51" s="74"/>
      <c r="B51" s="6" t="s">
        <v>101</v>
      </c>
      <c r="C51" s="5">
        <v>1</v>
      </c>
      <c r="D51" s="5"/>
      <c r="E51" s="5"/>
      <c r="F51" s="10">
        <v>105000</v>
      </c>
      <c r="G51" s="10">
        <v>150000</v>
      </c>
      <c r="H51" s="10">
        <v>150000</v>
      </c>
      <c r="I51" s="235"/>
    </row>
    <row r="52" spans="1:9" ht="15.75">
      <c r="A52" s="74"/>
      <c r="B52" s="6" t="s">
        <v>119</v>
      </c>
      <c r="C52" s="5">
        <v>1</v>
      </c>
      <c r="D52" s="5"/>
      <c r="E52" s="5"/>
      <c r="F52" s="10">
        <v>112000</v>
      </c>
      <c r="G52" s="10">
        <v>800000</v>
      </c>
      <c r="H52" s="10">
        <v>800000</v>
      </c>
      <c r="I52" s="235"/>
    </row>
    <row r="53" spans="1:9" ht="15.75">
      <c r="A53" s="74"/>
      <c r="B53" s="6" t="s">
        <v>319</v>
      </c>
      <c r="C53" s="5">
        <v>1</v>
      </c>
      <c r="D53" s="5"/>
      <c r="E53" s="5"/>
      <c r="F53" s="10" t="s">
        <v>14</v>
      </c>
      <c r="G53" s="10">
        <v>3400000</v>
      </c>
      <c r="H53" s="10">
        <v>3400000</v>
      </c>
      <c r="I53" s="235"/>
    </row>
    <row r="54" spans="1:9" ht="15.75">
      <c r="A54" s="74"/>
      <c r="B54" s="6" t="s">
        <v>320</v>
      </c>
      <c r="C54" s="78"/>
      <c r="D54" s="78"/>
      <c r="E54" s="78"/>
      <c r="F54" s="254"/>
      <c r="G54" s="254"/>
      <c r="H54" s="254"/>
      <c r="I54" s="235"/>
    </row>
    <row r="55" spans="1:9" ht="15.75">
      <c r="A55" s="74"/>
      <c r="B55" s="45" t="s">
        <v>364</v>
      </c>
      <c r="C55" s="5"/>
      <c r="D55" s="5"/>
      <c r="E55" s="5"/>
      <c r="F55" s="10"/>
      <c r="G55" s="10"/>
      <c r="H55" s="10"/>
      <c r="I55" s="235"/>
    </row>
    <row r="56" spans="1:9" ht="15.75">
      <c r="A56" s="74"/>
      <c r="B56" s="6" t="s">
        <v>103</v>
      </c>
      <c r="C56" s="5"/>
      <c r="D56" s="5"/>
      <c r="E56" s="5"/>
      <c r="F56" s="10"/>
      <c r="G56" s="10"/>
      <c r="H56" s="10"/>
      <c r="I56" s="235"/>
    </row>
    <row r="57" spans="1:9" ht="15.75">
      <c r="A57" s="74"/>
      <c r="B57" s="6" t="s">
        <v>321</v>
      </c>
      <c r="C57" s="5"/>
      <c r="D57" s="5"/>
      <c r="E57" s="5"/>
      <c r="F57" s="10"/>
      <c r="G57" s="10"/>
      <c r="H57" s="10"/>
      <c r="I57" s="235"/>
    </row>
    <row r="58" spans="1:9" ht="15.75">
      <c r="A58" s="74"/>
      <c r="B58" s="6" t="s">
        <v>322</v>
      </c>
      <c r="C58" s="5">
        <v>1</v>
      </c>
      <c r="D58" s="5"/>
      <c r="E58" s="5"/>
      <c r="F58" s="10">
        <v>125000</v>
      </c>
      <c r="G58" s="10">
        <v>125000</v>
      </c>
      <c r="H58" s="10">
        <v>125000</v>
      </c>
      <c r="I58" s="235"/>
    </row>
    <row r="59" spans="1:9" ht="15.75">
      <c r="A59" s="74"/>
      <c r="B59" s="6" t="s">
        <v>104</v>
      </c>
      <c r="C59" s="5">
        <v>1</v>
      </c>
      <c r="D59" s="5"/>
      <c r="E59" s="5"/>
      <c r="F59" s="10" t="s">
        <v>14</v>
      </c>
      <c r="G59" s="10">
        <v>125000</v>
      </c>
      <c r="H59" s="10">
        <v>125000</v>
      </c>
      <c r="I59" s="235"/>
    </row>
    <row r="60" spans="1:9" ht="15.75">
      <c r="A60" s="74"/>
      <c r="B60" s="6" t="s">
        <v>105</v>
      </c>
      <c r="C60" s="78"/>
      <c r="D60" s="78"/>
      <c r="E60" s="78"/>
      <c r="F60" s="78"/>
      <c r="G60" s="78"/>
      <c r="H60" s="78"/>
      <c r="I60" s="235"/>
    </row>
    <row r="61" spans="1:9" ht="15.75">
      <c r="A61" s="74"/>
      <c r="B61" s="6" t="s">
        <v>106</v>
      </c>
      <c r="C61" s="5">
        <v>1</v>
      </c>
      <c r="D61" s="5"/>
      <c r="E61" s="5"/>
      <c r="F61" s="10">
        <v>125000</v>
      </c>
      <c r="G61" s="10">
        <v>125000</v>
      </c>
      <c r="H61" s="10">
        <v>125000</v>
      </c>
      <c r="I61" s="235"/>
    </row>
    <row r="62" spans="1:9" ht="15.75">
      <c r="A62" s="74"/>
      <c r="B62" s="6" t="s">
        <v>107</v>
      </c>
      <c r="C62" s="78"/>
      <c r="D62" s="78"/>
      <c r="E62" s="78"/>
      <c r="F62" s="78"/>
      <c r="G62" s="78"/>
      <c r="H62" s="78"/>
      <c r="I62" s="235"/>
    </row>
    <row r="63" spans="1:9" ht="15.75">
      <c r="A63" s="74"/>
      <c r="B63" s="6" t="s">
        <v>323</v>
      </c>
      <c r="C63" s="5"/>
      <c r="D63" s="5"/>
      <c r="E63" s="5"/>
      <c r="F63" s="10"/>
      <c r="G63" s="10"/>
      <c r="H63" s="10"/>
      <c r="I63" s="235"/>
    </row>
    <row r="64" spans="1:9" ht="15.75">
      <c r="A64" s="74"/>
      <c r="B64" s="6" t="s">
        <v>324</v>
      </c>
      <c r="C64" s="5">
        <v>1</v>
      </c>
      <c r="D64" s="5"/>
      <c r="E64" s="5"/>
      <c r="F64" s="10">
        <v>80000</v>
      </c>
      <c r="G64" s="10">
        <v>80000</v>
      </c>
      <c r="H64" s="10">
        <v>80000</v>
      </c>
      <c r="I64" s="235"/>
    </row>
    <row r="65" spans="1:9" ht="15.75">
      <c r="A65" s="74"/>
      <c r="B65" s="6" t="s">
        <v>325</v>
      </c>
      <c r="C65" s="5">
        <v>1</v>
      </c>
      <c r="D65" s="5"/>
      <c r="E65" s="5"/>
      <c r="F65" s="10" t="s">
        <v>14</v>
      </c>
      <c r="G65" s="10">
        <v>25000</v>
      </c>
      <c r="H65" s="10">
        <v>25000</v>
      </c>
      <c r="I65" s="235"/>
    </row>
    <row r="66" spans="1:9" ht="15.75">
      <c r="A66" s="74"/>
      <c r="B66" s="6" t="s">
        <v>326</v>
      </c>
      <c r="C66" s="5"/>
      <c r="D66" s="5"/>
      <c r="E66" s="5"/>
      <c r="F66" s="10"/>
      <c r="G66" s="10"/>
      <c r="H66" s="10"/>
      <c r="I66" s="235"/>
    </row>
    <row r="67" spans="1:9" ht="15.75">
      <c r="A67" s="74"/>
      <c r="B67" s="6" t="s">
        <v>327</v>
      </c>
      <c r="C67" s="5">
        <v>1</v>
      </c>
      <c r="D67" s="5"/>
      <c r="E67" s="5"/>
      <c r="F67" s="10" t="s">
        <v>14</v>
      </c>
      <c r="G67" s="10">
        <v>300000</v>
      </c>
      <c r="H67" s="10">
        <v>300000</v>
      </c>
      <c r="I67" s="235"/>
    </row>
    <row r="68" spans="1:9" ht="15.75">
      <c r="A68" s="74"/>
      <c r="B68" s="6" t="s">
        <v>328</v>
      </c>
      <c r="C68" s="5"/>
      <c r="D68" s="5"/>
      <c r="E68" s="5"/>
      <c r="F68" s="10"/>
      <c r="G68" s="10"/>
      <c r="H68" s="10"/>
      <c r="I68" s="235"/>
    </row>
    <row r="69" spans="1:9" ht="15.75">
      <c r="A69" s="74"/>
      <c r="B69" s="6" t="s">
        <v>329</v>
      </c>
      <c r="C69" s="5"/>
      <c r="D69" s="5"/>
      <c r="E69" s="5"/>
      <c r="F69" s="10"/>
      <c r="G69" s="10"/>
      <c r="H69" s="10"/>
      <c r="I69" s="235"/>
    </row>
    <row r="70" spans="1:9" ht="15.75">
      <c r="A70" s="74"/>
      <c r="B70" s="6" t="s">
        <v>102</v>
      </c>
      <c r="C70" s="5"/>
      <c r="D70" s="5"/>
      <c r="E70" s="5"/>
      <c r="F70" s="10"/>
      <c r="G70" s="10"/>
      <c r="H70" s="10"/>
      <c r="I70" s="235"/>
    </row>
    <row r="71" spans="1:9" ht="15.75">
      <c r="A71" s="74"/>
      <c r="B71" s="6" t="s">
        <v>331</v>
      </c>
      <c r="C71" s="5">
        <v>1</v>
      </c>
      <c r="D71" s="5"/>
      <c r="E71" s="5"/>
      <c r="F71" s="10">
        <v>149000</v>
      </c>
      <c r="G71" s="10">
        <v>149000</v>
      </c>
      <c r="H71" s="10">
        <v>149000</v>
      </c>
      <c r="I71" s="235"/>
    </row>
    <row r="72" spans="1:9" ht="15.75">
      <c r="A72" s="74"/>
      <c r="B72" s="6" t="s">
        <v>330</v>
      </c>
      <c r="C72" s="78"/>
      <c r="D72" s="78"/>
      <c r="E72" s="78"/>
      <c r="F72" s="78"/>
      <c r="G72" s="78"/>
      <c r="H72" s="78"/>
      <c r="I72" s="235"/>
    </row>
    <row r="73" spans="1:9" ht="15.75">
      <c r="A73" s="74"/>
      <c r="B73" s="6" t="s">
        <v>332</v>
      </c>
      <c r="C73" s="5">
        <v>1</v>
      </c>
      <c r="D73" s="5"/>
      <c r="E73" s="5"/>
      <c r="F73" s="10">
        <v>114000</v>
      </c>
      <c r="G73" s="10">
        <v>114000</v>
      </c>
      <c r="H73" s="10">
        <v>114000</v>
      </c>
      <c r="I73" s="235"/>
    </row>
    <row r="74" spans="1:9" ht="15.75">
      <c r="A74" s="74"/>
      <c r="B74" s="6" t="s">
        <v>333</v>
      </c>
      <c r="C74" s="5"/>
      <c r="D74" s="5"/>
      <c r="E74" s="5"/>
      <c r="F74" s="10"/>
      <c r="G74" s="10"/>
      <c r="H74" s="10"/>
      <c r="I74" s="235"/>
    </row>
    <row r="75" spans="1:9" ht="16.5" customHeight="1">
      <c r="A75" s="74"/>
      <c r="B75" s="6" t="s">
        <v>334</v>
      </c>
      <c r="C75" s="5">
        <v>1</v>
      </c>
      <c r="D75" s="5"/>
      <c r="E75" s="5"/>
      <c r="F75" s="10" t="s">
        <v>14</v>
      </c>
      <c r="G75" s="10">
        <v>150000</v>
      </c>
      <c r="H75" s="10">
        <v>150000</v>
      </c>
      <c r="I75" s="235"/>
    </row>
    <row r="76" spans="1:9" ht="32.25" customHeight="1">
      <c r="A76" s="74"/>
      <c r="B76" s="74" t="s">
        <v>365</v>
      </c>
      <c r="C76" s="24">
        <v>4</v>
      </c>
      <c r="D76" s="24"/>
      <c r="E76" s="24"/>
      <c r="F76" s="8">
        <v>1000000</v>
      </c>
      <c r="G76" s="8">
        <v>1000000</v>
      </c>
      <c r="H76" s="8">
        <v>1000000</v>
      </c>
      <c r="I76" s="97" t="s">
        <v>185</v>
      </c>
    </row>
    <row r="77" spans="1:9" ht="33.75" customHeight="1">
      <c r="A77" s="74"/>
      <c r="B77" s="74" t="s">
        <v>366</v>
      </c>
      <c r="C77" s="24">
        <v>4</v>
      </c>
      <c r="D77" s="24"/>
      <c r="E77" s="24"/>
      <c r="F77" s="18">
        <v>2500000</v>
      </c>
      <c r="G77" s="18">
        <v>2500000</v>
      </c>
      <c r="H77" s="18">
        <v>2500000</v>
      </c>
      <c r="I77" s="97" t="s">
        <v>185</v>
      </c>
    </row>
    <row r="78" spans="1:9" ht="15.75">
      <c r="A78" s="74"/>
      <c r="B78" s="6" t="s">
        <v>367</v>
      </c>
      <c r="C78" s="5">
        <v>2</v>
      </c>
      <c r="D78" s="5"/>
      <c r="E78" s="5"/>
      <c r="F78" s="10" t="s">
        <v>14</v>
      </c>
      <c r="G78" s="10" t="s">
        <v>14</v>
      </c>
      <c r="H78" s="10" t="s">
        <v>14</v>
      </c>
      <c r="I78" s="97" t="s">
        <v>114</v>
      </c>
    </row>
    <row r="79" spans="1:9" ht="15.75">
      <c r="A79" s="74"/>
      <c r="B79" s="6" t="s">
        <v>108</v>
      </c>
      <c r="C79" s="5"/>
      <c r="D79" s="5"/>
      <c r="E79" s="5"/>
      <c r="F79" s="10"/>
      <c r="G79" s="10"/>
      <c r="H79" s="10"/>
      <c r="I79" s="97"/>
    </row>
    <row r="80" spans="1:9" ht="15.75">
      <c r="A80" s="74"/>
      <c r="B80" s="6" t="s">
        <v>109</v>
      </c>
      <c r="C80" s="5"/>
      <c r="D80" s="5"/>
      <c r="E80" s="5"/>
      <c r="F80" s="10"/>
      <c r="G80" s="10"/>
      <c r="H80" s="10"/>
      <c r="I80" s="97"/>
    </row>
    <row r="81" spans="1:9" ht="15.75">
      <c r="A81" s="74"/>
      <c r="B81" s="6" t="s">
        <v>110</v>
      </c>
      <c r="C81" s="5"/>
      <c r="D81" s="5"/>
      <c r="E81" s="5"/>
      <c r="F81" s="10"/>
      <c r="G81" s="10"/>
      <c r="H81" s="10"/>
      <c r="I81" s="97"/>
    </row>
    <row r="82" spans="1:9" ht="15.75">
      <c r="A82" s="74"/>
      <c r="B82" s="6" t="s">
        <v>111</v>
      </c>
      <c r="C82" s="5"/>
      <c r="D82" s="5"/>
      <c r="E82" s="5"/>
      <c r="F82" s="10"/>
      <c r="G82" s="10"/>
      <c r="H82" s="10"/>
      <c r="I82" s="97"/>
    </row>
    <row r="83" spans="1:9" ht="15.75">
      <c r="A83" s="74"/>
      <c r="B83" s="6" t="s">
        <v>112</v>
      </c>
      <c r="C83" s="5"/>
      <c r="D83" s="5"/>
      <c r="E83" s="5"/>
      <c r="F83" s="10"/>
      <c r="G83" s="10"/>
      <c r="H83" s="10"/>
      <c r="I83" s="97"/>
    </row>
    <row r="84" spans="1:9" ht="30" customHeight="1">
      <c r="A84" s="74"/>
      <c r="B84" s="74" t="s">
        <v>368</v>
      </c>
      <c r="C84" s="24">
        <v>2</v>
      </c>
      <c r="D84" s="24"/>
      <c r="E84" s="24"/>
      <c r="F84" s="8">
        <v>1301000</v>
      </c>
      <c r="G84" s="8">
        <v>1301000</v>
      </c>
      <c r="H84" s="8">
        <v>1301000</v>
      </c>
      <c r="I84" s="205" t="s">
        <v>69</v>
      </c>
    </row>
    <row r="85" spans="1:9" ht="15.75">
      <c r="A85" s="74"/>
      <c r="B85" s="6" t="s">
        <v>369</v>
      </c>
      <c r="C85" s="5">
        <v>2</v>
      </c>
      <c r="D85" s="5"/>
      <c r="E85" s="5"/>
      <c r="F85" s="10">
        <v>800000</v>
      </c>
      <c r="G85" s="10">
        <v>800000</v>
      </c>
      <c r="H85" s="10">
        <v>800000</v>
      </c>
      <c r="I85" s="97" t="s">
        <v>190</v>
      </c>
    </row>
    <row r="86" spans="1:9" ht="15.75">
      <c r="A86" s="74"/>
      <c r="B86" s="6" t="s">
        <v>370</v>
      </c>
      <c r="C86" s="5">
        <v>3</v>
      </c>
      <c r="D86" s="5"/>
      <c r="E86" s="5"/>
      <c r="F86" s="10">
        <v>1000000</v>
      </c>
      <c r="G86" s="10">
        <v>1000000</v>
      </c>
      <c r="H86" s="10">
        <v>1000000</v>
      </c>
      <c r="I86" s="97" t="s">
        <v>69</v>
      </c>
    </row>
    <row r="87" spans="1:9" ht="15.75">
      <c r="A87" s="74"/>
      <c r="B87" s="6" t="s">
        <v>371</v>
      </c>
      <c r="C87" s="5">
        <v>1</v>
      </c>
      <c r="D87" s="5"/>
      <c r="E87" s="5"/>
      <c r="F87" s="10">
        <v>2700000</v>
      </c>
      <c r="G87" s="10">
        <v>3000000</v>
      </c>
      <c r="H87" s="10">
        <v>3000000</v>
      </c>
      <c r="I87" s="97" t="s">
        <v>72</v>
      </c>
    </row>
    <row r="88" spans="1:9" ht="31.5">
      <c r="A88" s="74"/>
      <c r="B88" s="74" t="s">
        <v>372</v>
      </c>
      <c r="C88" s="24">
        <v>1</v>
      </c>
      <c r="D88" s="24"/>
      <c r="E88" s="24"/>
      <c r="F88" s="8">
        <v>300000</v>
      </c>
      <c r="G88" s="8">
        <v>300000</v>
      </c>
      <c r="H88" s="8">
        <v>300000</v>
      </c>
      <c r="I88" s="97" t="s">
        <v>75</v>
      </c>
    </row>
    <row r="89" spans="1:9" ht="16.5" customHeight="1">
      <c r="A89" s="79"/>
      <c r="B89" s="80"/>
      <c r="C89" s="24"/>
      <c r="D89" s="24"/>
      <c r="E89" s="24"/>
      <c r="F89" s="7"/>
      <c r="G89" s="9"/>
      <c r="H89" s="9"/>
      <c r="I89" s="97"/>
    </row>
    <row r="90" spans="1:9" ht="18" customHeight="1">
      <c r="A90" s="224" t="s">
        <v>135</v>
      </c>
      <c r="B90" s="81" t="s">
        <v>156</v>
      </c>
      <c r="C90" s="24"/>
      <c r="D90" s="24"/>
      <c r="E90" s="24"/>
      <c r="F90" s="7"/>
      <c r="G90" s="9"/>
      <c r="H90" s="9"/>
      <c r="I90" s="97"/>
    </row>
    <row r="91" spans="1:9" ht="34.5" customHeight="1">
      <c r="A91" s="225"/>
      <c r="B91" s="81" t="s">
        <v>335</v>
      </c>
      <c r="C91" s="24">
        <v>2</v>
      </c>
      <c r="D91" s="24"/>
      <c r="E91" s="24"/>
      <c r="F91" s="22">
        <v>10000000</v>
      </c>
      <c r="G91" s="22">
        <v>10000000</v>
      </c>
      <c r="H91" s="22">
        <v>10000000</v>
      </c>
      <c r="I91" s="97" t="s">
        <v>69</v>
      </c>
    </row>
    <row r="92" spans="1:9" ht="34.5" customHeight="1">
      <c r="A92" s="226"/>
      <c r="B92" s="81" t="s">
        <v>155</v>
      </c>
      <c r="C92" s="24">
        <v>2</v>
      </c>
      <c r="D92" s="24"/>
      <c r="E92" s="24"/>
      <c r="F92" s="23">
        <v>1000000</v>
      </c>
      <c r="G92" s="23">
        <v>1000000</v>
      </c>
      <c r="H92" s="23">
        <v>1000000</v>
      </c>
      <c r="I92" s="97" t="s">
        <v>69</v>
      </c>
    </row>
    <row r="93" spans="1:9" ht="15.75">
      <c r="A93" s="50"/>
      <c r="B93" s="6" t="s">
        <v>337</v>
      </c>
      <c r="C93" s="5"/>
      <c r="D93" s="5"/>
      <c r="E93" s="5"/>
      <c r="F93" s="10"/>
      <c r="G93" s="10"/>
      <c r="H93" s="10"/>
      <c r="I93" s="232" t="s">
        <v>114</v>
      </c>
    </row>
    <row r="94" spans="1:9" ht="15.75">
      <c r="A94" s="6"/>
      <c r="B94" s="6" t="s">
        <v>336</v>
      </c>
      <c r="C94" s="5"/>
      <c r="D94" s="5"/>
      <c r="E94" s="5"/>
      <c r="F94" s="10"/>
      <c r="G94" s="10"/>
      <c r="H94" s="10"/>
      <c r="I94" s="233"/>
    </row>
    <row r="95" spans="1:9" ht="15.75">
      <c r="A95" s="15"/>
      <c r="B95" s="6" t="s">
        <v>339</v>
      </c>
      <c r="C95" s="5">
        <v>2</v>
      </c>
      <c r="D95" s="5"/>
      <c r="E95" s="5"/>
      <c r="F95" s="10">
        <v>500000</v>
      </c>
      <c r="G95" s="10">
        <v>500000</v>
      </c>
      <c r="H95" s="10">
        <v>500000</v>
      </c>
      <c r="I95" s="233"/>
    </row>
    <row r="96" spans="1:9" ht="15.75">
      <c r="A96" s="6"/>
      <c r="B96" s="6" t="s">
        <v>338</v>
      </c>
      <c r="C96" s="78"/>
      <c r="D96" s="78"/>
      <c r="E96" s="78"/>
      <c r="F96" s="78"/>
      <c r="G96" s="78"/>
      <c r="H96" s="78"/>
      <c r="I96" s="233"/>
    </row>
    <row r="97" spans="1:9" ht="15.75">
      <c r="A97" s="6"/>
      <c r="B97" s="6" t="s">
        <v>341</v>
      </c>
      <c r="C97" s="5">
        <v>2</v>
      </c>
      <c r="D97" s="5"/>
      <c r="E97" s="5"/>
      <c r="F97" s="10">
        <v>350000</v>
      </c>
      <c r="G97" s="10">
        <v>350000</v>
      </c>
      <c r="H97" s="10">
        <v>350000</v>
      </c>
      <c r="I97" s="233"/>
    </row>
    <row r="98" spans="1:9" ht="15.75">
      <c r="A98" s="6"/>
      <c r="B98" s="6" t="s">
        <v>340</v>
      </c>
      <c r="C98" s="5"/>
      <c r="D98" s="5"/>
      <c r="E98" s="5"/>
      <c r="F98" s="10"/>
      <c r="G98" s="10"/>
      <c r="H98" s="10"/>
      <c r="I98" s="234"/>
    </row>
    <row r="99" spans="1:9" ht="30.75" customHeight="1">
      <c r="A99" s="6"/>
      <c r="B99" s="82" t="s">
        <v>180</v>
      </c>
      <c r="C99" s="50">
        <v>1</v>
      </c>
      <c r="D99" s="50"/>
      <c r="E99" s="50"/>
      <c r="F99" s="49"/>
      <c r="G99" s="49"/>
      <c r="H99" s="49"/>
      <c r="I99" s="50"/>
    </row>
    <row r="100" spans="1:9" s="84" customFormat="1" ht="31.5">
      <c r="A100" s="49"/>
      <c r="B100" s="49" t="s">
        <v>177</v>
      </c>
      <c r="C100" s="50"/>
      <c r="D100" s="50"/>
      <c r="E100" s="50"/>
      <c r="F100" s="83"/>
      <c r="G100" s="83"/>
      <c r="H100" s="83"/>
      <c r="I100" s="77" t="s">
        <v>179</v>
      </c>
    </row>
    <row r="101" spans="1:9" ht="15.75">
      <c r="A101" s="6"/>
      <c r="B101" s="15" t="s">
        <v>380</v>
      </c>
      <c r="C101" s="6"/>
      <c r="D101" s="6"/>
      <c r="E101" s="6"/>
      <c r="F101" s="14">
        <v>57900</v>
      </c>
      <c r="G101" s="14">
        <f>57900+1737</f>
        <v>59637</v>
      </c>
      <c r="H101" s="14">
        <f>57900+2895</f>
        <v>60795</v>
      </c>
      <c r="I101" s="5" t="s">
        <v>74</v>
      </c>
    </row>
    <row r="102" spans="1:9" ht="31.5">
      <c r="A102" s="6"/>
      <c r="B102" s="85" t="s">
        <v>178</v>
      </c>
      <c r="C102" s="9"/>
      <c r="D102" s="9"/>
      <c r="E102" s="9"/>
      <c r="F102" s="18">
        <v>500000</v>
      </c>
      <c r="G102" s="18">
        <v>500000</v>
      </c>
      <c r="H102" s="18">
        <v>500000</v>
      </c>
      <c r="I102" s="86" t="s">
        <v>187</v>
      </c>
    </row>
    <row r="103" spans="1:9" ht="15.75">
      <c r="A103" s="6"/>
      <c r="B103" s="15" t="s">
        <v>186</v>
      </c>
      <c r="C103" s="6"/>
      <c r="D103" s="6"/>
      <c r="E103" s="6"/>
      <c r="F103" s="14">
        <v>2325000</v>
      </c>
      <c r="G103" s="14">
        <v>3000000</v>
      </c>
      <c r="H103" s="14">
        <v>3000000</v>
      </c>
      <c r="I103" s="5" t="s">
        <v>114</v>
      </c>
    </row>
    <row r="104" spans="1:9" ht="15.75">
      <c r="A104" s="6"/>
      <c r="B104" s="76" t="s">
        <v>346</v>
      </c>
      <c r="C104" s="5">
        <v>1</v>
      </c>
      <c r="D104" s="203"/>
      <c r="E104" s="203"/>
      <c r="F104" s="241">
        <v>64770</v>
      </c>
      <c r="G104" s="241">
        <v>120000</v>
      </c>
      <c r="H104" s="241">
        <v>120000</v>
      </c>
      <c r="I104" s="232" t="s">
        <v>150</v>
      </c>
    </row>
    <row r="105" spans="1:9" ht="15.75">
      <c r="A105" s="6"/>
      <c r="B105" s="76" t="s">
        <v>347</v>
      </c>
      <c r="C105" s="5">
        <v>1</v>
      </c>
      <c r="D105" s="204"/>
      <c r="E105" s="204"/>
      <c r="F105" s="242"/>
      <c r="G105" s="242"/>
      <c r="H105" s="242"/>
      <c r="I105" s="234"/>
    </row>
    <row r="106" spans="1:9" ht="17.25" customHeight="1">
      <c r="A106" s="78"/>
      <c r="B106" s="15"/>
      <c r="C106" s="6"/>
      <c r="D106" s="6"/>
      <c r="E106" s="6"/>
      <c r="F106" s="5"/>
      <c r="G106" s="5"/>
      <c r="H106" s="5"/>
      <c r="I106" s="5"/>
    </row>
    <row r="107" spans="1:9" ht="18" customHeight="1">
      <c r="A107" s="227" t="s">
        <v>154</v>
      </c>
      <c r="B107" s="87" t="s">
        <v>207</v>
      </c>
      <c r="C107" s="50">
        <v>1</v>
      </c>
      <c r="D107" s="50"/>
      <c r="E107" s="50"/>
      <c r="F107" s="51">
        <v>100000</v>
      </c>
      <c r="G107" s="51">
        <v>100000</v>
      </c>
      <c r="H107" s="51">
        <v>100000</v>
      </c>
      <c r="I107" s="50" t="s">
        <v>75</v>
      </c>
    </row>
    <row r="108" spans="1:9" ht="15.75">
      <c r="A108" s="228"/>
      <c r="B108" s="15" t="s">
        <v>157</v>
      </c>
      <c r="C108" s="5">
        <v>2</v>
      </c>
      <c r="D108" s="5"/>
      <c r="E108" s="5"/>
      <c r="F108" s="24" t="s">
        <v>196</v>
      </c>
      <c r="G108" s="24"/>
      <c r="H108" s="24"/>
      <c r="I108" s="24"/>
    </row>
    <row r="109" spans="1:9" ht="31.5" customHeight="1">
      <c r="A109" s="229"/>
      <c r="B109" s="88" t="s">
        <v>158</v>
      </c>
      <c r="C109" s="5"/>
      <c r="D109" s="5"/>
      <c r="E109" s="5"/>
      <c r="F109" s="24"/>
      <c r="G109" s="24"/>
      <c r="H109" s="24"/>
      <c r="I109" s="24" t="s">
        <v>160</v>
      </c>
    </row>
    <row r="110" spans="1:9" ht="15.75">
      <c r="A110" s="89"/>
      <c r="B110" s="15" t="s">
        <v>159</v>
      </c>
      <c r="C110" s="5">
        <v>2</v>
      </c>
      <c r="D110" s="5"/>
      <c r="E110" s="5"/>
      <c r="F110" s="18"/>
      <c r="G110" s="18"/>
      <c r="H110" s="18"/>
      <c r="I110" s="18" t="s">
        <v>160</v>
      </c>
    </row>
    <row r="111" spans="1:9" ht="31.5" customHeight="1">
      <c r="A111" s="89"/>
      <c r="B111" s="88" t="s">
        <v>181</v>
      </c>
      <c r="C111" s="50">
        <v>2</v>
      </c>
      <c r="D111" s="50"/>
      <c r="E111" s="50"/>
      <c r="F111" s="18">
        <v>1000000</v>
      </c>
      <c r="G111" s="18">
        <v>1000000</v>
      </c>
      <c r="H111" s="18">
        <v>1000000</v>
      </c>
      <c r="I111" s="24" t="s">
        <v>182</v>
      </c>
    </row>
    <row r="112" spans="1:9" ht="28.5" customHeight="1">
      <c r="A112" s="89"/>
      <c r="B112" s="90" t="s">
        <v>342</v>
      </c>
      <c r="C112" s="5">
        <v>2</v>
      </c>
      <c r="D112" s="5"/>
      <c r="E112" s="5"/>
      <c r="F112" s="18">
        <v>1550000</v>
      </c>
      <c r="G112" s="18">
        <v>1550000</v>
      </c>
      <c r="H112" s="18">
        <v>1550000</v>
      </c>
      <c r="I112" s="24" t="s">
        <v>184</v>
      </c>
    </row>
    <row r="113" spans="1:9" ht="18.75">
      <c r="A113" s="78"/>
      <c r="B113" s="91" t="s">
        <v>193</v>
      </c>
      <c r="C113" s="92">
        <v>1</v>
      </c>
      <c r="D113" s="92"/>
      <c r="E113" s="92"/>
      <c r="F113" s="8">
        <v>51000</v>
      </c>
      <c r="G113" s="8">
        <v>53000</v>
      </c>
      <c r="H113" s="8">
        <v>53000</v>
      </c>
      <c r="I113" s="52" t="s">
        <v>194</v>
      </c>
    </row>
    <row r="115" spans="1:9" ht="15.75">
      <c r="A115" s="11" t="s">
        <v>214</v>
      </c>
    </row>
  </sheetData>
  <mergeCells count="20">
    <mergeCell ref="H29:H30"/>
    <mergeCell ref="F104:F105"/>
    <mergeCell ref="G104:G105"/>
    <mergeCell ref="H104:H105"/>
    <mergeCell ref="I6:I15"/>
    <mergeCell ref="A90:A92"/>
    <mergeCell ref="A107:A109"/>
    <mergeCell ref="A1:I1"/>
    <mergeCell ref="A2:I2"/>
    <mergeCell ref="I93:I98"/>
    <mergeCell ref="I33:I75"/>
    <mergeCell ref="A3:A5"/>
    <mergeCell ref="B3:B5"/>
    <mergeCell ref="C3:C5"/>
    <mergeCell ref="F3:H3"/>
    <mergeCell ref="I3:I5"/>
    <mergeCell ref="I29:I30"/>
    <mergeCell ref="I104:I105"/>
    <mergeCell ref="F29:F30"/>
    <mergeCell ref="G29:G30"/>
  </mergeCells>
  <phoneticPr fontId="15" type="noConversion"/>
  <pageMargins left="0.70866141732283472" right="0.31496062992125984" top="0.74803149606299213" bottom="0.47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9"/>
  <sheetViews>
    <sheetView zoomScale="120" zoomScaleNormal="120" workbookViewId="0">
      <pane ySplit="5" topLeftCell="A404" activePane="bottomLeft" state="frozen"/>
      <selection pane="bottomLeft" activeCell="D4" sqref="D1:D1048576"/>
    </sheetView>
  </sheetViews>
  <sheetFormatPr defaultRowHeight="16.5" customHeight="1"/>
  <cols>
    <col min="1" max="1" width="15" customWidth="1"/>
    <col min="2" max="2" width="64.75" customWidth="1"/>
    <col min="6" max="8" width="12.375" customWidth="1"/>
    <col min="9" max="9" width="15" style="136" customWidth="1"/>
    <col min="256" max="256" width="15" customWidth="1"/>
    <col min="257" max="257" width="64.75" customWidth="1"/>
    <col min="259" max="264" width="12.375" customWidth="1"/>
    <col min="265" max="265" width="15" customWidth="1"/>
    <col min="512" max="512" width="15" customWidth="1"/>
    <col min="513" max="513" width="64.75" customWidth="1"/>
    <col min="515" max="520" width="12.375" customWidth="1"/>
    <col min="521" max="521" width="15" customWidth="1"/>
    <col min="768" max="768" width="15" customWidth="1"/>
    <col min="769" max="769" width="64.75" customWidth="1"/>
    <col min="771" max="776" width="12.375" customWidth="1"/>
    <col min="777" max="777" width="15" customWidth="1"/>
    <col min="1024" max="1024" width="15" customWidth="1"/>
    <col min="1025" max="1025" width="64.75" customWidth="1"/>
    <col min="1027" max="1032" width="12.375" customWidth="1"/>
    <col min="1033" max="1033" width="15" customWidth="1"/>
    <col min="1280" max="1280" width="15" customWidth="1"/>
    <col min="1281" max="1281" width="64.75" customWidth="1"/>
    <col min="1283" max="1288" width="12.375" customWidth="1"/>
    <col min="1289" max="1289" width="15" customWidth="1"/>
    <col min="1536" max="1536" width="15" customWidth="1"/>
    <col min="1537" max="1537" width="64.75" customWidth="1"/>
    <col min="1539" max="1544" width="12.375" customWidth="1"/>
    <col min="1545" max="1545" width="15" customWidth="1"/>
    <col min="1792" max="1792" width="15" customWidth="1"/>
    <col min="1793" max="1793" width="64.75" customWidth="1"/>
    <col min="1795" max="1800" width="12.375" customWidth="1"/>
    <col min="1801" max="1801" width="15" customWidth="1"/>
    <col min="2048" max="2048" width="15" customWidth="1"/>
    <col min="2049" max="2049" width="64.75" customWidth="1"/>
    <col min="2051" max="2056" width="12.375" customWidth="1"/>
    <col min="2057" max="2057" width="15" customWidth="1"/>
    <col min="2304" max="2304" width="15" customWidth="1"/>
    <col min="2305" max="2305" width="64.75" customWidth="1"/>
    <col min="2307" max="2312" width="12.375" customWidth="1"/>
    <col min="2313" max="2313" width="15" customWidth="1"/>
    <col min="2560" max="2560" width="15" customWidth="1"/>
    <col min="2561" max="2561" width="64.75" customWidth="1"/>
    <col min="2563" max="2568" width="12.375" customWidth="1"/>
    <col min="2569" max="2569" width="15" customWidth="1"/>
    <col min="2816" max="2816" width="15" customWidth="1"/>
    <col min="2817" max="2817" width="64.75" customWidth="1"/>
    <col min="2819" max="2824" width="12.375" customWidth="1"/>
    <col min="2825" max="2825" width="15" customWidth="1"/>
    <col min="3072" max="3072" width="15" customWidth="1"/>
    <col min="3073" max="3073" width="64.75" customWidth="1"/>
    <col min="3075" max="3080" width="12.375" customWidth="1"/>
    <col min="3081" max="3081" width="15" customWidth="1"/>
    <col min="3328" max="3328" width="15" customWidth="1"/>
    <col min="3329" max="3329" width="64.75" customWidth="1"/>
    <col min="3331" max="3336" width="12.375" customWidth="1"/>
    <col min="3337" max="3337" width="15" customWidth="1"/>
    <col min="3584" max="3584" width="15" customWidth="1"/>
    <col min="3585" max="3585" width="64.75" customWidth="1"/>
    <col min="3587" max="3592" width="12.375" customWidth="1"/>
    <col min="3593" max="3593" width="15" customWidth="1"/>
    <col min="3840" max="3840" width="15" customWidth="1"/>
    <col min="3841" max="3841" width="64.75" customWidth="1"/>
    <col min="3843" max="3848" width="12.375" customWidth="1"/>
    <col min="3849" max="3849" width="15" customWidth="1"/>
    <col min="4096" max="4096" width="15" customWidth="1"/>
    <col min="4097" max="4097" width="64.75" customWidth="1"/>
    <col min="4099" max="4104" width="12.375" customWidth="1"/>
    <col min="4105" max="4105" width="15" customWidth="1"/>
    <col min="4352" max="4352" width="15" customWidth="1"/>
    <col min="4353" max="4353" width="64.75" customWidth="1"/>
    <col min="4355" max="4360" width="12.375" customWidth="1"/>
    <col min="4361" max="4361" width="15" customWidth="1"/>
    <col min="4608" max="4608" width="15" customWidth="1"/>
    <col min="4609" max="4609" width="64.75" customWidth="1"/>
    <col min="4611" max="4616" width="12.375" customWidth="1"/>
    <col min="4617" max="4617" width="15" customWidth="1"/>
    <col min="4864" max="4864" width="15" customWidth="1"/>
    <col min="4865" max="4865" width="64.75" customWidth="1"/>
    <col min="4867" max="4872" width="12.375" customWidth="1"/>
    <col min="4873" max="4873" width="15" customWidth="1"/>
    <col min="5120" max="5120" width="15" customWidth="1"/>
    <col min="5121" max="5121" width="64.75" customWidth="1"/>
    <col min="5123" max="5128" width="12.375" customWidth="1"/>
    <col min="5129" max="5129" width="15" customWidth="1"/>
    <col min="5376" max="5376" width="15" customWidth="1"/>
    <col min="5377" max="5377" width="64.75" customWidth="1"/>
    <col min="5379" max="5384" width="12.375" customWidth="1"/>
    <col min="5385" max="5385" width="15" customWidth="1"/>
    <col min="5632" max="5632" width="15" customWidth="1"/>
    <col min="5633" max="5633" width="64.75" customWidth="1"/>
    <col min="5635" max="5640" width="12.375" customWidth="1"/>
    <col min="5641" max="5641" width="15" customWidth="1"/>
    <col min="5888" max="5888" width="15" customWidth="1"/>
    <col min="5889" max="5889" width="64.75" customWidth="1"/>
    <col min="5891" max="5896" width="12.375" customWidth="1"/>
    <col min="5897" max="5897" width="15" customWidth="1"/>
    <col min="6144" max="6144" width="15" customWidth="1"/>
    <col min="6145" max="6145" width="64.75" customWidth="1"/>
    <col min="6147" max="6152" width="12.375" customWidth="1"/>
    <col min="6153" max="6153" width="15" customWidth="1"/>
    <col min="6400" max="6400" width="15" customWidth="1"/>
    <col min="6401" max="6401" width="64.75" customWidth="1"/>
    <col min="6403" max="6408" width="12.375" customWidth="1"/>
    <col min="6409" max="6409" width="15" customWidth="1"/>
    <col min="6656" max="6656" width="15" customWidth="1"/>
    <col min="6657" max="6657" width="64.75" customWidth="1"/>
    <col min="6659" max="6664" width="12.375" customWidth="1"/>
    <col min="6665" max="6665" width="15" customWidth="1"/>
    <col min="6912" max="6912" width="15" customWidth="1"/>
    <col min="6913" max="6913" width="64.75" customWidth="1"/>
    <col min="6915" max="6920" width="12.375" customWidth="1"/>
    <col min="6921" max="6921" width="15" customWidth="1"/>
    <col min="7168" max="7168" width="15" customWidth="1"/>
    <col min="7169" max="7169" width="64.75" customWidth="1"/>
    <col min="7171" max="7176" width="12.375" customWidth="1"/>
    <col min="7177" max="7177" width="15" customWidth="1"/>
    <col min="7424" max="7424" width="15" customWidth="1"/>
    <col min="7425" max="7425" width="64.75" customWidth="1"/>
    <col min="7427" max="7432" width="12.375" customWidth="1"/>
    <col min="7433" max="7433" width="15" customWidth="1"/>
    <col min="7680" max="7680" width="15" customWidth="1"/>
    <col min="7681" max="7681" width="64.75" customWidth="1"/>
    <col min="7683" max="7688" width="12.375" customWidth="1"/>
    <col min="7689" max="7689" width="15" customWidth="1"/>
    <col min="7936" max="7936" width="15" customWidth="1"/>
    <col min="7937" max="7937" width="64.75" customWidth="1"/>
    <col min="7939" max="7944" width="12.375" customWidth="1"/>
    <col min="7945" max="7945" width="15" customWidth="1"/>
    <col min="8192" max="8192" width="15" customWidth="1"/>
    <col min="8193" max="8193" width="64.75" customWidth="1"/>
    <col min="8195" max="8200" width="12.375" customWidth="1"/>
    <col min="8201" max="8201" width="15" customWidth="1"/>
    <col min="8448" max="8448" width="15" customWidth="1"/>
    <col min="8449" max="8449" width="64.75" customWidth="1"/>
    <col min="8451" max="8456" width="12.375" customWidth="1"/>
    <col min="8457" max="8457" width="15" customWidth="1"/>
    <col min="8704" max="8704" width="15" customWidth="1"/>
    <col min="8705" max="8705" width="64.75" customWidth="1"/>
    <col min="8707" max="8712" width="12.375" customWidth="1"/>
    <col min="8713" max="8713" width="15" customWidth="1"/>
    <col min="8960" max="8960" width="15" customWidth="1"/>
    <col min="8961" max="8961" width="64.75" customWidth="1"/>
    <col min="8963" max="8968" width="12.375" customWidth="1"/>
    <col min="8969" max="8969" width="15" customWidth="1"/>
    <col min="9216" max="9216" width="15" customWidth="1"/>
    <col min="9217" max="9217" width="64.75" customWidth="1"/>
    <col min="9219" max="9224" width="12.375" customWidth="1"/>
    <col min="9225" max="9225" width="15" customWidth="1"/>
    <col min="9472" max="9472" width="15" customWidth="1"/>
    <col min="9473" max="9473" width="64.75" customWidth="1"/>
    <col min="9475" max="9480" width="12.375" customWidth="1"/>
    <col min="9481" max="9481" width="15" customWidth="1"/>
    <col min="9728" max="9728" width="15" customWidth="1"/>
    <col min="9729" max="9729" width="64.75" customWidth="1"/>
    <col min="9731" max="9736" width="12.375" customWidth="1"/>
    <col min="9737" max="9737" width="15" customWidth="1"/>
    <col min="9984" max="9984" width="15" customWidth="1"/>
    <col min="9985" max="9985" width="64.75" customWidth="1"/>
    <col min="9987" max="9992" width="12.375" customWidth="1"/>
    <col min="9993" max="9993" width="15" customWidth="1"/>
    <col min="10240" max="10240" width="15" customWidth="1"/>
    <col min="10241" max="10241" width="64.75" customWidth="1"/>
    <col min="10243" max="10248" width="12.375" customWidth="1"/>
    <col min="10249" max="10249" width="15" customWidth="1"/>
    <col min="10496" max="10496" width="15" customWidth="1"/>
    <col min="10497" max="10497" width="64.75" customWidth="1"/>
    <col min="10499" max="10504" width="12.375" customWidth="1"/>
    <col min="10505" max="10505" width="15" customWidth="1"/>
    <col min="10752" max="10752" width="15" customWidth="1"/>
    <col min="10753" max="10753" width="64.75" customWidth="1"/>
    <col min="10755" max="10760" width="12.375" customWidth="1"/>
    <col min="10761" max="10761" width="15" customWidth="1"/>
    <col min="11008" max="11008" width="15" customWidth="1"/>
    <col min="11009" max="11009" width="64.75" customWidth="1"/>
    <col min="11011" max="11016" width="12.375" customWidth="1"/>
    <col min="11017" max="11017" width="15" customWidth="1"/>
    <col min="11264" max="11264" width="15" customWidth="1"/>
    <col min="11265" max="11265" width="64.75" customWidth="1"/>
    <col min="11267" max="11272" width="12.375" customWidth="1"/>
    <col min="11273" max="11273" width="15" customWidth="1"/>
    <col min="11520" max="11520" width="15" customWidth="1"/>
    <col min="11521" max="11521" width="64.75" customWidth="1"/>
    <col min="11523" max="11528" width="12.375" customWidth="1"/>
    <col min="11529" max="11529" width="15" customWidth="1"/>
    <col min="11776" max="11776" width="15" customWidth="1"/>
    <col min="11777" max="11777" width="64.75" customWidth="1"/>
    <col min="11779" max="11784" width="12.375" customWidth="1"/>
    <col min="11785" max="11785" width="15" customWidth="1"/>
    <col min="12032" max="12032" width="15" customWidth="1"/>
    <col min="12033" max="12033" width="64.75" customWidth="1"/>
    <col min="12035" max="12040" width="12.375" customWidth="1"/>
    <col min="12041" max="12041" width="15" customWidth="1"/>
    <col min="12288" max="12288" width="15" customWidth="1"/>
    <col min="12289" max="12289" width="64.75" customWidth="1"/>
    <col min="12291" max="12296" width="12.375" customWidth="1"/>
    <col min="12297" max="12297" width="15" customWidth="1"/>
    <col min="12544" max="12544" width="15" customWidth="1"/>
    <col min="12545" max="12545" width="64.75" customWidth="1"/>
    <col min="12547" max="12552" width="12.375" customWidth="1"/>
    <col min="12553" max="12553" width="15" customWidth="1"/>
    <col min="12800" max="12800" width="15" customWidth="1"/>
    <col min="12801" max="12801" width="64.75" customWidth="1"/>
    <col min="12803" max="12808" width="12.375" customWidth="1"/>
    <col min="12809" max="12809" width="15" customWidth="1"/>
    <col min="13056" max="13056" width="15" customWidth="1"/>
    <col min="13057" max="13057" width="64.75" customWidth="1"/>
    <col min="13059" max="13064" width="12.375" customWidth="1"/>
    <col min="13065" max="13065" width="15" customWidth="1"/>
    <col min="13312" max="13312" width="15" customWidth="1"/>
    <col min="13313" max="13313" width="64.75" customWidth="1"/>
    <col min="13315" max="13320" width="12.375" customWidth="1"/>
    <col min="13321" max="13321" width="15" customWidth="1"/>
    <col min="13568" max="13568" width="15" customWidth="1"/>
    <col min="13569" max="13569" width="64.75" customWidth="1"/>
    <col min="13571" max="13576" width="12.375" customWidth="1"/>
    <col min="13577" max="13577" width="15" customWidth="1"/>
    <col min="13824" max="13824" width="15" customWidth="1"/>
    <col min="13825" max="13825" width="64.75" customWidth="1"/>
    <col min="13827" max="13832" width="12.375" customWidth="1"/>
    <col min="13833" max="13833" width="15" customWidth="1"/>
    <col min="14080" max="14080" width="15" customWidth="1"/>
    <col min="14081" max="14081" width="64.75" customWidth="1"/>
    <col min="14083" max="14088" width="12.375" customWidth="1"/>
    <col min="14089" max="14089" width="15" customWidth="1"/>
    <col min="14336" max="14336" width="15" customWidth="1"/>
    <col min="14337" max="14337" width="64.75" customWidth="1"/>
    <col min="14339" max="14344" width="12.375" customWidth="1"/>
    <col min="14345" max="14345" width="15" customWidth="1"/>
    <col min="14592" max="14592" width="15" customWidth="1"/>
    <col min="14593" max="14593" width="64.75" customWidth="1"/>
    <col min="14595" max="14600" width="12.375" customWidth="1"/>
    <col min="14601" max="14601" width="15" customWidth="1"/>
    <col min="14848" max="14848" width="15" customWidth="1"/>
    <col min="14849" max="14849" width="64.75" customWidth="1"/>
    <col min="14851" max="14856" width="12.375" customWidth="1"/>
    <col min="14857" max="14857" width="15" customWidth="1"/>
    <col min="15104" max="15104" width="15" customWidth="1"/>
    <col min="15105" max="15105" width="64.75" customWidth="1"/>
    <col min="15107" max="15112" width="12.375" customWidth="1"/>
    <col min="15113" max="15113" width="15" customWidth="1"/>
    <col min="15360" max="15360" width="15" customWidth="1"/>
    <col min="15361" max="15361" width="64.75" customWidth="1"/>
    <col min="15363" max="15368" width="12.375" customWidth="1"/>
    <col min="15369" max="15369" width="15" customWidth="1"/>
    <col min="15616" max="15616" width="15" customWidth="1"/>
    <col min="15617" max="15617" width="64.75" customWidth="1"/>
    <col min="15619" max="15624" width="12.375" customWidth="1"/>
    <col min="15625" max="15625" width="15" customWidth="1"/>
    <col min="15872" max="15872" width="15" customWidth="1"/>
    <col min="15873" max="15873" width="64.75" customWidth="1"/>
    <col min="15875" max="15880" width="12.375" customWidth="1"/>
    <col min="15881" max="15881" width="15" customWidth="1"/>
    <col min="16128" max="16128" width="15" customWidth="1"/>
    <col min="16129" max="16129" width="64.75" customWidth="1"/>
    <col min="16131" max="16136" width="12.375" customWidth="1"/>
    <col min="16137" max="16137" width="15" customWidth="1"/>
  </cols>
  <sheetData>
    <row r="1" spans="1:9" s="98" customFormat="1" ht="23.1" customHeight="1">
      <c r="A1" s="248" t="s">
        <v>310</v>
      </c>
      <c r="B1" s="248"/>
      <c r="C1" s="248"/>
      <c r="D1" s="248"/>
      <c r="E1" s="248"/>
      <c r="F1" s="248"/>
      <c r="G1" s="248"/>
      <c r="H1" s="248"/>
      <c r="I1" s="248"/>
    </row>
    <row r="2" spans="1:9" ht="21.75" customHeight="1">
      <c r="A2" s="249" t="s">
        <v>11</v>
      </c>
      <c r="B2" s="249"/>
      <c r="C2" s="249"/>
      <c r="D2" s="249"/>
      <c r="E2" s="249"/>
      <c r="F2" s="249"/>
      <c r="G2" s="249"/>
      <c r="H2" s="249"/>
      <c r="I2" s="249"/>
    </row>
    <row r="3" spans="1:9" ht="16.5" customHeight="1">
      <c r="A3" s="236" t="s">
        <v>0</v>
      </c>
      <c r="B3" s="236" t="s">
        <v>1</v>
      </c>
      <c r="C3" s="253" t="s">
        <v>3</v>
      </c>
      <c r="D3" s="198"/>
      <c r="E3" s="198"/>
      <c r="F3" s="240"/>
      <c r="G3" s="240"/>
      <c r="H3" s="240"/>
      <c r="I3" s="238" t="s">
        <v>70</v>
      </c>
    </row>
    <row r="4" spans="1:9" ht="16.5" customHeight="1">
      <c r="A4" s="237"/>
      <c r="B4" s="237"/>
      <c r="C4" s="239"/>
      <c r="D4" s="197"/>
      <c r="E4" s="197"/>
      <c r="F4" s="195"/>
      <c r="G4" s="195"/>
      <c r="H4" s="195"/>
      <c r="I4" s="239"/>
    </row>
    <row r="5" spans="1:9" ht="16.5" customHeight="1">
      <c r="A5" s="237"/>
      <c r="B5" s="237"/>
      <c r="C5" s="239"/>
      <c r="D5" s="197"/>
      <c r="E5" s="197"/>
      <c r="F5" s="93" t="s">
        <v>451</v>
      </c>
      <c r="G5" s="93" t="s">
        <v>2</v>
      </c>
      <c r="H5" s="93" t="s">
        <v>2</v>
      </c>
      <c r="I5" s="239"/>
    </row>
    <row r="6" spans="1:9" ht="17.25" customHeight="1">
      <c r="A6" s="250" t="s">
        <v>152</v>
      </c>
      <c r="B6" s="1" t="s">
        <v>191</v>
      </c>
      <c r="C6" s="1"/>
      <c r="D6" s="1"/>
      <c r="E6" s="1"/>
      <c r="F6" s="1"/>
      <c r="G6" s="1"/>
      <c r="H6" s="1"/>
      <c r="I6" s="99"/>
    </row>
    <row r="7" spans="1:9" ht="15" customHeight="1">
      <c r="A7" s="251"/>
      <c r="B7" s="100" t="s">
        <v>215</v>
      </c>
      <c r="C7" s="1"/>
      <c r="D7" s="1"/>
      <c r="E7" s="1"/>
      <c r="F7" s="1"/>
      <c r="G7" s="1"/>
      <c r="H7" s="1"/>
      <c r="I7" s="99"/>
    </row>
    <row r="8" spans="1:9" ht="16.5" customHeight="1">
      <c r="A8" s="251"/>
      <c r="B8" s="1" t="s">
        <v>13</v>
      </c>
      <c r="C8" s="101">
        <v>1</v>
      </c>
      <c r="D8" s="101"/>
      <c r="E8" s="101"/>
      <c r="F8" s="103">
        <v>2.9049999999999998</v>
      </c>
      <c r="G8" s="104">
        <v>2.4453</v>
      </c>
      <c r="H8" s="105">
        <v>18.5</v>
      </c>
      <c r="I8" s="106" t="s">
        <v>15</v>
      </c>
    </row>
    <row r="9" spans="1:9" ht="16.5" customHeight="1">
      <c r="A9" s="252"/>
      <c r="B9" s="100" t="s">
        <v>216</v>
      </c>
      <c r="C9" s="101"/>
      <c r="D9" s="101"/>
      <c r="E9" s="101"/>
      <c r="F9" s="103"/>
      <c r="G9" s="1"/>
      <c r="H9" s="101"/>
      <c r="I9" s="99"/>
    </row>
    <row r="10" spans="1:9" ht="16.5" customHeight="1">
      <c r="A10" s="1"/>
      <c r="B10" s="1" t="s">
        <v>216</v>
      </c>
      <c r="C10" s="101">
        <v>1</v>
      </c>
      <c r="D10" s="101"/>
      <c r="E10" s="101"/>
      <c r="F10" s="103">
        <v>2.2178</v>
      </c>
      <c r="G10" s="104">
        <v>6</v>
      </c>
      <c r="H10" s="105">
        <v>4.9000000000000004</v>
      </c>
      <c r="I10" s="106" t="s">
        <v>15</v>
      </c>
    </row>
    <row r="11" spans="1:9" ht="16.5" customHeight="1">
      <c r="A11" s="1"/>
      <c r="B11" s="107" t="s">
        <v>16</v>
      </c>
      <c r="C11" s="1"/>
      <c r="D11" s="1"/>
      <c r="E11" s="1"/>
      <c r="F11" s="1"/>
      <c r="G11" s="1"/>
      <c r="H11" s="1"/>
      <c r="I11" s="99"/>
    </row>
    <row r="12" spans="1:9" ht="16.5" customHeight="1">
      <c r="A12" s="1"/>
      <c r="B12" s="1" t="s">
        <v>218</v>
      </c>
      <c r="C12" s="102">
        <v>1</v>
      </c>
      <c r="D12" s="102"/>
      <c r="E12" s="102"/>
      <c r="F12" s="94">
        <v>0.88600000000000001</v>
      </c>
      <c r="G12" s="94">
        <v>0.4</v>
      </c>
      <c r="H12" s="94">
        <v>2</v>
      </c>
      <c r="I12" s="106" t="s">
        <v>15</v>
      </c>
    </row>
    <row r="13" spans="1:9" ht="16.5" customHeight="1">
      <c r="A13" s="1"/>
      <c r="B13" s="100" t="s">
        <v>17</v>
      </c>
      <c r="C13" s="101"/>
      <c r="D13" s="101"/>
      <c r="E13" s="101"/>
      <c r="F13" s="94"/>
      <c r="G13" s="1"/>
      <c r="H13" s="1"/>
      <c r="I13" s="99"/>
    </row>
    <row r="14" spans="1:9" ht="16.5" customHeight="1">
      <c r="A14" s="1"/>
      <c r="B14" s="1" t="s">
        <v>385</v>
      </c>
      <c r="C14" s="102">
        <v>1</v>
      </c>
      <c r="D14" s="102"/>
      <c r="E14" s="102"/>
      <c r="F14" s="94">
        <v>2.5</v>
      </c>
      <c r="G14" s="94">
        <v>1.8</v>
      </c>
      <c r="H14" s="94">
        <v>2</v>
      </c>
      <c r="I14" s="106" t="s">
        <v>15</v>
      </c>
    </row>
    <row r="15" spans="1:9" ht="16.5" customHeight="1">
      <c r="A15" s="1"/>
      <c r="B15" s="100" t="s">
        <v>219</v>
      </c>
      <c r="C15" s="101"/>
      <c r="D15" s="101"/>
      <c r="E15" s="101"/>
      <c r="F15" s="1"/>
      <c r="G15" s="1"/>
      <c r="H15" s="94"/>
      <c r="I15" s="106"/>
    </row>
    <row r="16" spans="1:9" ht="16.5" customHeight="1">
      <c r="A16" s="1"/>
      <c r="B16" s="1" t="s">
        <v>220</v>
      </c>
      <c r="C16" s="101"/>
      <c r="D16" s="101"/>
      <c r="E16" s="101"/>
      <c r="F16" s="94">
        <v>7.5999999999999998E-2</v>
      </c>
      <c r="G16" s="1"/>
      <c r="H16" s="1"/>
      <c r="I16" s="106" t="s">
        <v>15</v>
      </c>
    </row>
    <row r="17" spans="1:9" ht="16.5" customHeight="1">
      <c r="A17" s="1"/>
      <c r="B17" s="107" t="s">
        <v>21</v>
      </c>
      <c r="C17" s="102"/>
      <c r="D17" s="102"/>
      <c r="E17" s="102"/>
      <c r="F17" s="104"/>
      <c r="G17" s="1"/>
      <c r="H17" s="1"/>
      <c r="I17" s="99"/>
    </row>
    <row r="18" spans="1:9" ht="16.5" customHeight="1">
      <c r="A18" s="1"/>
      <c r="B18" s="107" t="s">
        <v>221</v>
      </c>
      <c r="C18" s="1"/>
      <c r="D18" s="1"/>
      <c r="E18" s="1"/>
      <c r="F18" s="104"/>
      <c r="G18" s="1"/>
      <c r="H18" s="1"/>
      <c r="I18" s="99"/>
    </row>
    <row r="19" spans="1:9" ht="16.5" customHeight="1">
      <c r="A19" s="1"/>
      <c r="B19" s="108" t="s">
        <v>22</v>
      </c>
      <c r="C19" s="102">
        <v>1</v>
      </c>
      <c r="D19" s="102"/>
      <c r="E19" s="102"/>
      <c r="F19" s="101" t="s">
        <v>14</v>
      </c>
      <c r="G19" s="94">
        <v>3</v>
      </c>
      <c r="H19" s="101" t="s">
        <v>14</v>
      </c>
      <c r="I19" s="106" t="s">
        <v>15</v>
      </c>
    </row>
    <row r="20" spans="1:9" ht="16.5" customHeight="1">
      <c r="A20" s="1"/>
      <c r="B20" s="108" t="s">
        <v>23</v>
      </c>
      <c r="C20" s="102">
        <v>1</v>
      </c>
      <c r="D20" s="102"/>
      <c r="E20" s="102"/>
      <c r="F20" s="101" t="s">
        <v>14</v>
      </c>
      <c r="G20" s="94">
        <v>10</v>
      </c>
      <c r="H20" s="101" t="s">
        <v>14</v>
      </c>
      <c r="I20" s="106" t="s">
        <v>15</v>
      </c>
    </row>
    <row r="21" spans="1:9" ht="16.5" customHeight="1">
      <c r="A21" s="1"/>
      <c r="B21" s="108" t="s">
        <v>24</v>
      </c>
      <c r="C21" s="102">
        <v>1</v>
      </c>
      <c r="D21" s="102"/>
      <c r="E21" s="102"/>
      <c r="F21" s="101" t="s">
        <v>14</v>
      </c>
      <c r="G21" s="94">
        <v>10</v>
      </c>
      <c r="H21" s="101" t="s">
        <v>14</v>
      </c>
      <c r="I21" s="106" t="s">
        <v>15</v>
      </c>
    </row>
    <row r="22" spans="1:9" ht="16.5" customHeight="1">
      <c r="A22" s="1"/>
      <c r="B22" s="108" t="s">
        <v>25</v>
      </c>
      <c r="C22" s="102">
        <v>1</v>
      </c>
      <c r="D22" s="102"/>
      <c r="E22" s="102"/>
      <c r="F22" s="101" t="s">
        <v>14</v>
      </c>
      <c r="G22" s="94">
        <v>5</v>
      </c>
      <c r="H22" s="101" t="s">
        <v>14</v>
      </c>
      <c r="I22" s="106" t="s">
        <v>15</v>
      </c>
    </row>
    <row r="23" spans="1:9" ht="16.5" customHeight="1">
      <c r="A23" s="1"/>
      <c r="B23" s="108" t="s">
        <v>26</v>
      </c>
      <c r="C23" s="102">
        <v>1</v>
      </c>
      <c r="D23" s="102"/>
      <c r="E23" s="102"/>
      <c r="F23" s="101" t="s">
        <v>14</v>
      </c>
      <c r="G23" s="94">
        <v>10</v>
      </c>
      <c r="H23" s="101" t="s">
        <v>14</v>
      </c>
      <c r="I23" s="106" t="s">
        <v>15</v>
      </c>
    </row>
    <row r="24" spans="1:9" ht="16.5" customHeight="1">
      <c r="A24" s="1"/>
      <c r="B24" s="109" t="s">
        <v>27</v>
      </c>
      <c r="C24" s="110">
        <v>1</v>
      </c>
      <c r="D24" s="110"/>
      <c r="E24" s="110"/>
      <c r="F24" s="101" t="s">
        <v>14</v>
      </c>
      <c r="G24" s="94">
        <v>3</v>
      </c>
      <c r="H24" s="101" t="s">
        <v>14</v>
      </c>
      <c r="I24" s="106" t="s">
        <v>15</v>
      </c>
    </row>
    <row r="25" spans="1:9" ht="16.5" customHeight="1">
      <c r="A25" s="1"/>
      <c r="B25" s="108" t="s">
        <v>28</v>
      </c>
      <c r="C25" s="102">
        <v>1</v>
      </c>
      <c r="D25" s="102"/>
      <c r="E25" s="102"/>
      <c r="F25" s="101" t="s">
        <v>14</v>
      </c>
      <c r="G25" s="94">
        <v>4</v>
      </c>
      <c r="H25" s="101" t="s">
        <v>14</v>
      </c>
      <c r="I25" s="106" t="s">
        <v>15</v>
      </c>
    </row>
    <row r="26" spans="1:9" ht="16.5" customHeight="1">
      <c r="A26" s="1"/>
      <c r="B26" s="109" t="s">
        <v>29</v>
      </c>
      <c r="C26" s="102">
        <v>1</v>
      </c>
      <c r="D26" s="102"/>
      <c r="E26" s="102"/>
      <c r="F26" s="101" t="s">
        <v>14</v>
      </c>
      <c r="G26" s="94">
        <v>3</v>
      </c>
      <c r="H26" s="101" t="s">
        <v>14</v>
      </c>
      <c r="I26" s="106" t="s">
        <v>15</v>
      </c>
    </row>
    <row r="27" spans="1:9" ht="16.5" customHeight="1">
      <c r="A27" s="1"/>
      <c r="B27" s="107" t="s">
        <v>30</v>
      </c>
      <c r="C27" s="102"/>
      <c r="D27" s="102"/>
      <c r="E27" s="102"/>
      <c r="F27" s="4"/>
      <c r="G27" s="4"/>
      <c r="H27" s="1"/>
      <c r="I27" s="99"/>
    </row>
    <row r="28" spans="1:9" ht="16.5" customHeight="1">
      <c r="A28" s="1"/>
      <c r="B28" s="111" t="s">
        <v>31</v>
      </c>
      <c r="C28" s="102">
        <v>1</v>
      </c>
      <c r="D28" s="102"/>
      <c r="E28" s="102"/>
      <c r="F28" s="101" t="s">
        <v>14</v>
      </c>
      <c r="G28" s="101" t="s">
        <v>14</v>
      </c>
      <c r="H28" s="101" t="s">
        <v>14</v>
      </c>
      <c r="I28" s="106" t="s">
        <v>15</v>
      </c>
    </row>
    <row r="29" spans="1:9" ht="16.5" customHeight="1">
      <c r="A29" s="1"/>
      <c r="B29" s="111" t="s">
        <v>32</v>
      </c>
      <c r="C29" s="102">
        <v>1</v>
      </c>
      <c r="D29" s="102"/>
      <c r="E29" s="102"/>
      <c r="F29" s="101" t="s">
        <v>14</v>
      </c>
      <c r="G29" s="101" t="s">
        <v>14</v>
      </c>
      <c r="H29" s="101" t="s">
        <v>14</v>
      </c>
      <c r="I29" s="106" t="s">
        <v>15</v>
      </c>
    </row>
    <row r="30" spans="1:9" ht="16.5" customHeight="1">
      <c r="A30" s="1"/>
      <c r="B30" s="112" t="s">
        <v>33</v>
      </c>
      <c r="C30" s="102">
        <v>1</v>
      </c>
      <c r="D30" s="102"/>
      <c r="E30" s="102"/>
      <c r="F30" s="101" t="s">
        <v>14</v>
      </c>
      <c r="G30" s="101" t="s">
        <v>14</v>
      </c>
      <c r="H30" s="101" t="s">
        <v>14</v>
      </c>
      <c r="I30" s="106" t="s">
        <v>15</v>
      </c>
    </row>
    <row r="31" spans="1:9" ht="16.5" customHeight="1">
      <c r="A31" s="1"/>
      <c r="B31" s="108" t="s">
        <v>34</v>
      </c>
      <c r="C31" s="102">
        <v>1</v>
      </c>
      <c r="D31" s="102"/>
      <c r="E31" s="102"/>
      <c r="F31" s="1"/>
      <c r="G31" s="101" t="s">
        <v>14</v>
      </c>
      <c r="H31" s="101" t="s">
        <v>14</v>
      </c>
      <c r="I31" s="106" t="s">
        <v>15</v>
      </c>
    </row>
    <row r="32" spans="1:9" ht="16.5" customHeight="1">
      <c r="A32" s="1"/>
      <c r="B32" s="113" t="s">
        <v>222</v>
      </c>
      <c r="C32" s="102">
        <v>1</v>
      </c>
      <c r="D32" s="102"/>
      <c r="E32" s="102"/>
      <c r="F32" s="105">
        <v>1</v>
      </c>
      <c r="G32" s="101" t="s">
        <v>14</v>
      </c>
      <c r="H32" s="101" t="s">
        <v>14</v>
      </c>
      <c r="I32" s="106" t="s">
        <v>15</v>
      </c>
    </row>
    <row r="33" spans="1:9" ht="16.5" customHeight="1">
      <c r="A33" s="1"/>
      <c r="B33" s="107" t="s">
        <v>35</v>
      </c>
      <c r="C33" s="1"/>
      <c r="D33" s="1"/>
      <c r="E33" s="1"/>
      <c r="F33" s="101"/>
      <c r="G33" s="1"/>
      <c r="H33" s="1"/>
      <c r="I33" s="99"/>
    </row>
    <row r="34" spans="1:9" ht="16.5" customHeight="1">
      <c r="A34" s="1"/>
      <c r="B34" s="114" t="s">
        <v>36</v>
      </c>
      <c r="C34" s="1"/>
      <c r="D34" s="1"/>
      <c r="E34" s="1"/>
      <c r="F34" s="101"/>
      <c r="G34" s="1"/>
      <c r="H34" s="1"/>
      <c r="I34" s="99"/>
    </row>
    <row r="35" spans="1:9" ht="16.5" customHeight="1">
      <c r="A35" s="1"/>
      <c r="B35" s="108" t="s">
        <v>223</v>
      </c>
      <c r="C35" s="102">
        <v>1</v>
      </c>
      <c r="D35" s="102"/>
      <c r="E35" s="102"/>
      <c r="F35" s="103">
        <v>2.5</v>
      </c>
      <c r="G35" s="101" t="s">
        <v>14</v>
      </c>
      <c r="H35" s="101" t="s">
        <v>14</v>
      </c>
      <c r="I35" s="106" t="s">
        <v>15</v>
      </c>
    </row>
    <row r="36" spans="1:9" ht="16.5" customHeight="1">
      <c r="A36" s="1"/>
      <c r="B36" s="108" t="s">
        <v>224</v>
      </c>
      <c r="C36" s="102">
        <v>1</v>
      </c>
      <c r="D36" s="102"/>
      <c r="E36" s="102"/>
      <c r="F36" s="103">
        <v>50</v>
      </c>
      <c r="G36" s="101" t="s">
        <v>14</v>
      </c>
      <c r="H36" s="101" t="s">
        <v>14</v>
      </c>
      <c r="I36" s="106" t="s">
        <v>15</v>
      </c>
    </row>
    <row r="37" spans="1:9" ht="16.5" customHeight="1">
      <c r="A37" s="1"/>
      <c r="B37" s="108" t="s">
        <v>225</v>
      </c>
      <c r="C37" s="102">
        <v>1</v>
      </c>
      <c r="D37" s="102"/>
      <c r="E37" s="102"/>
      <c r="F37" s="103">
        <v>15</v>
      </c>
      <c r="G37" s="101" t="s">
        <v>14</v>
      </c>
      <c r="H37" s="101" t="s">
        <v>14</v>
      </c>
      <c r="I37" s="106" t="s">
        <v>15</v>
      </c>
    </row>
    <row r="38" spans="1:9" ht="16.5" customHeight="1">
      <c r="A38" s="1"/>
      <c r="B38" s="108" t="s">
        <v>226</v>
      </c>
      <c r="C38" s="102">
        <v>1</v>
      </c>
      <c r="D38" s="102"/>
      <c r="E38" s="102"/>
      <c r="F38" s="103">
        <v>20</v>
      </c>
      <c r="G38" s="101" t="s">
        <v>14</v>
      </c>
      <c r="H38" s="101" t="s">
        <v>14</v>
      </c>
      <c r="I38" s="106" t="s">
        <v>15</v>
      </c>
    </row>
    <row r="39" spans="1:9" ht="16.5" customHeight="1">
      <c r="A39" s="1"/>
      <c r="B39" s="108"/>
      <c r="C39" s="102"/>
      <c r="D39" s="102"/>
      <c r="E39" s="102"/>
      <c r="F39" s="103"/>
      <c r="G39" s="101"/>
      <c r="H39" s="101"/>
      <c r="I39" s="106"/>
    </row>
    <row r="40" spans="1:9" ht="16.5" customHeight="1">
      <c r="A40" s="1"/>
      <c r="B40" s="114" t="s">
        <v>37</v>
      </c>
      <c r="C40" s="102"/>
      <c r="D40" s="102"/>
      <c r="E40" s="102"/>
      <c r="F40" s="101"/>
      <c r="G40" s="101"/>
      <c r="H40" s="101"/>
      <c r="I40" s="99"/>
    </row>
    <row r="41" spans="1:9" ht="16.5" customHeight="1">
      <c r="A41" s="1"/>
      <c r="B41" s="109" t="s">
        <v>227</v>
      </c>
      <c r="C41" s="102">
        <v>1</v>
      </c>
      <c r="D41" s="102"/>
      <c r="E41" s="102"/>
      <c r="F41" s="103">
        <v>2.1</v>
      </c>
      <c r="G41" s="101" t="s">
        <v>14</v>
      </c>
      <c r="H41" s="101" t="s">
        <v>14</v>
      </c>
      <c r="I41" s="106" t="s">
        <v>15</v>
      </c>
    </row>
    <row r="42" spans="1:9" ht="16.5" customHeight="1">
      <c r="A42" s="1"/>
      <c r="B42" s="109" t="s">
        <v>228</v>
      </c>
      <c r="C42" s="102">
        <v>1</v>
      </c>
      <c r="D42" s="102"/>
      <c r="E42" s="102"/>
      <c r="F42" s="103">
        <v>2.2999999999999998</v>
      </c>
      <c r="G42" s="101" t="s">
        <v>14</v>
      </c>
      <c r="H42" s="101" t="s">
        <v>14</v>
      </c>
      <c r="I42" s="106" t="s">
        <v>15</v>
      </c>
    </row>
    <row r="43" spans="1:9" ht="16.5" customHeight="1">
      <c r="A43" s="1"/>
      <c r="B43" s="109" t="s">
        <v>229</v>
      </c>
      <c r="C43" s="102">
        <v>1</v>
      </c>
      <c r="D43" s="102"/>
      <c r="E43" s="102"/>
      <c r="F43" s="103">
        <v>1.5</v>
      </c>
      <c r="G43" s="101" t="s">
        <v>14</v>
      </c>
      <c r="H43" s="101" t="s">
        <v>14</v>
      </c>
      <c r="I43" s="106" t="s">
        <v>15</v>
      </c>
    </row>
    <row r="44" spans="1:9" ht="16.5" customHeight="1">
      <c r="A44" s="1"/>
      <c r="B44" s="109" t="s">
        <v>230</v>
      </c>
      <c r="C44" s="102">
        <v>1</v>
      </c>
      <c r="D44" s="102"/>
      <c r="E44" s="102"/>
      <c r="F44" s="103">
        <v>1.9</v>
      </c>
      <c r="G44" s="1"/>
      <c r="H44" s="1"/>
      <c r="I44" s="106" t="s">
        <v>15</v>
      </c>
    </row>
    <row r="45" spans="1:9" ht="16.5" customHeight="1">
      <c r="A45" s="1"/>
      <c r="B45" s="109" t="s">
        <v>231</v>
      </c>
      <c r="C45" s="102">
        <v>1</v>
      </c>
      <c r="D45" s="102"/>
      <c r="E45" s="102"/>
      <c r="F45" s="103">
        <v>3</v>
      </c>
      <c r="G45" s="101" t="s">
        <v>14</v>
      </c>
      <c r="H45" s="101" t="s">
        <v>14</v>
      </c>
      <c r="I45" s="106" t="s">
        <v>15</v>
      </c>
    </row>
    <row r="46" spans="1:9" ht="16.5" customHeight="1">
      <c r="A46" s="1"/>
      <c r="B46" s="109" t="s">
        <v>232</v>
      </c>
      <c r="C46" s="102">
        <v>1</v>
      </c>
      <c r="D46" s="102"/>
      <c r="E46" s="102"/>
      <c r="F46" s="103">
        <v>2</v>
      </c>
      <c r="G46" s="101" t="s">
        <v>14</v>
      </c>
      <c r="H46" s="101" t="s">
        <v>14</v>
      </c>
      <c r="I46" s="106" t="s">
        <v>15</v>
      </c>
    </row>
    <row r="47" spans="1:9" ht="16.5" customHeight="1">
      <c r="A47" s="1"/>
      <c r="B47" s="109" t="s">
        <v>233</v>
      </c>
      <c r="C47" s="102">
        <v>1</v>
      </c>
      <c r="D47" s="102"/>
      <c r="E47" s="102"/>
      <c r="F47" s="103">
        <v>3</v>
      </c>
      <c r="G47" s="101" t="s">
        <v>14</v>
      </c>
      <c r="H47" s="101" t="s">
        <v>14</v>
      </c>
      <c r="I47" s="106" t="s">
        <v>15</v>
      </c>
    </row>
    <row r="48" spans="1:9" ht="16.5" customHeight="1">
      <c r="A48" s="1"/>
      <c r="B48" s="109" t="s">
        <v>234</v>
      </c>
      <c r="C48" s="102">
        <v>1</v>
      </c>
      <c r="D48" s="102"/>
      <c r="E48" s="102"/>
      <c r="F48" s="103">
        <v>1.1000000000000001</v>
      </c>
      <c r="G48" s="101" t="s">
        <v>14</v>
      </c>
      <c r="H48" s="101" t="s">
        <v>14</v>
      </c>
      <c r="I48" s="106" t="s">
        <v>15</v>
      </c>
    </row>
    <row r="49" spans="1:9" ht="16.5" customHeight="1">
      <c r="A49" s="1"/>
      <c r="B49" s="109" t="s">
        <v>235</v>
      </c>
      <c r="C49" s="102">
        <v>1</v>
      </c>
      <c r="D49" s="102"/>
      <c r="E49" s="102"/>
      <c r="F49" s="103">
        <v>1.2</v>
      </c>
      <c r="G49" s="101" t="s">
        <v>14</v>
      </c>
      <c r="H49" s="101" t="s">
        <v>14</v>
      </c>
      <c r="I49" s="106" t="s">
        <v>15</v>
      </c>
    </row>
    <row r="50" spans="1:9" ht="16.5" customHeight="1">
      <c r="A50" s="1"/>
      <c r="B50" s="109" t="s">
        <v>236</v>
      </c>
      <c r="C50" s="102">
        <v>1</v>
      </c>
      <c r="D50" s="102"/>
      <c r="E50" s="102"/>
      <c r="F50" s="103">
        <v>1</v>
      </c>
      <c r="G50" s="101" t="s">
        <v>14</v>
      </c>
      <c r="H50" s="101" t="s">
        <v>14</v>
      </c>
      <c r="I50" s="106" t="s">
        <v>15</v>
      </c>
    </row>
    <row r="51" spans="1:9" ht="16.5" customHeight="1">
      <c r="A51" s="1"/>
      <c r="B51" s="109" t="s">
        <v>237</v>
      </c>
      <c r="C51" s="102">
        <v>1</v>
      </c>
      <c r="D51" s="102"/>
      <c r="E51" s="102"/>
      <c r="F51" s="103">
        <v>0.9</v>
      </c>
      <c r="G51" s="101" t="s">
        <v>14</v>
      </c>
      <c r="H51" s="101" t="s">
        <v>14</v>
      </c>
      <c r="I51" s="106" t="s">
        <v>15</v>
      </c>
    </row>
    <row r="52" spans="1:9" ht="16.5" customHeight="1">
      <c r="A52" s="1"/>
      <c r="B52" s="109" t="s">
        <v>238</v>
      </c>
      <c r="C52" s="102">
        <v>1</v>
      </c>
      <c r="D52" s="102"/>
      <c r="E52" s="102"/>
      <c r="F52" s="103">
        <v>1</v>
      </c>
      <c r="G52" s="101" t="s">
        <v>14</v>
      </c>
      <c r="H52" s="101" t="s">
        <v>14</v>
      </c>
      <c r="I52" s="106" t="s">
        <v>15</v>
      </c>
    </row>
    <row r="53" spans="1:9" ht="16.5" customHeight="1">
      <c r="A53" s="1"/>
      <c r="B53" s="109" t="s">
        <v>239</v>
      </c>
      <c r="C53" s="102">
        <v>1</v>
      </c>
      <c r="D53" s="102"/>
      <c r="E53" s="102"/>
      <c r="F53" s="103">
        <v>0.8</v>
      </c>
      <c r="G53" s="101" t="s">
        <v>14</v>
      </c>
      <c r="H53" s="101" t="s">
        <v>14</v>
      </c>
      <c r="I53" s="106" t="s">
        <v>15</v>
      </c>
    </row>
    <row r="54" spans="1:9" ht="16.5" customHeight="1">
      <c r="A54" s="1"/>
      <c r="B54" s="109" t="s">
        <v>240</v>
      </c>
      <c r="C54" s="102">
        <v>1</v>
      </c>
      <c r="D54" s="102"/>
      <c r="E54" s="102"/>
      <c r="F54" s="103">
        <v>1</v>
      </c>
      <c r="G54" s="101" t="s">
        <v>14</v>
      </c>
      <c r="H54" s="101" t="s">
        <v>14</v>
      </c>
      <c r="I54" s="106" t="s">
        <v>15</v>
      </c>
    </row>
    <row r="55" spans="1:9" ht="16.5" customHeight="1">
      <c r="A55" s="1"/>
      <c r="B55" s="109" t="s">
        <v>241</v>
      </c>
      <c r="C55" s="102">
        <v>1</v>
      </c>
      <c r="D55" s="102"/>
      <c r="E55" s="102"/>
      <c r="F55" s="103">
        <v>0.8</v>
      </c>
      <c r="G55" s="101" t="s">
        <v>14</v>
      </c>
      <c r="H55" s="101" t="s">
        <v>14</v>
      </c>
      <c r="I55" s="106" t="s">
        <v>15</v>
      </c>
    </row>
    <row r="56" spans="1:9" ht="16.5" customHeight="1">
      <c r="A56" s="1"/>
      <c r="B56" s="109" t="s">
        <v>242</v>
      </c>
      <c r="C56" s="102">
        <v>1</v>
      </c>
      <c r="D56" s="102"/>
      <c r="E56" s="102"/>
      <c r="F56" s="103">
        <v>0.9</v>
      </c>
      <c r="G56" s="101" t="s">
        <v>14</v>
      </c>
      <c r="H56" s="101" t="s">
        <v>14</v>
      </c>
      <c r="I56" s="106" t="s">
        <v>15</v>
      </c>
    </row>
    <row r="57" spans="1:9" ht="16.5" customHeight="1">
      <c r="A57" s="1"/>
      <c r="B57" s="109" t="s">
        <v>243</v>
      </c>
      <c r="C57" s="102">
        <v>1</v>
      </c>
      <c r="D57" s="102"/>
      <c r="E57" s="102"/>
      <c r="F57" s="103">
        <v>1</v>
      </c>
      <c r="G57" s="101" t="s">
        <v>14</v>
      </c>
      <c r="H57" s="101" t="s">
        <v>14</v>
      </c>
      <c r="I57" s="106" t="s">
        <v>15</v>
      </c>
    </row>
    <row r="58" spans="1:9" ht="16.5" customHeight="1">
      <c r="A58" s="1"/>
      <c r="B58" s="109" t="s">
        <v>244</v>
      </c>
      <c r="C58" s="102">
        <v>1</v>
      </c>
      <c r="D58" s="102"/>
      <c r="E58" s="102"/>
      <c r="F58" s="103">
        <v>0.9</v>
      </c>
      <c r="G58" s="101" t="s">
        <v>14</v>
      </c>
      <c r="H58" s="101" t="s">
        <v>14</v>
      </c>
      <c r="I58" s="99"/>
    </row>
    <row r="59" spans="1:9" ht="16.5" customHeight="1">
      <c r="A59" s="1"/>
      <c r="B59" s="107" t="s">
        <v>38</v>
      </c>
      <c r="C59" s="1"/>
      <c r="D59" s="1"/>
      <c r="E59" s="1"/>
      <c r="F59" s="101"/>
      <c r="G59" s="1"/>
      <c r="H59" s="1"/>
      <c r="I59" s="99"/>
    </row>
    <row r="60" spans="1:9" ht="16.5" customHeight="1">
      <c r="A60" s="1"/>
      <c r="B60" s="107" t="s">
        <v>39</v>
      </c>
      <c r="C60" s="102"/>
      <c r="D60" s="102"/>
      <c r="E60" s="102"/>
      <c r="F60" s="101"/>
      <c r="G60" s="1"/>
      <c r="H60" s="1"/>
      <c r="I60" s="99"/>
    </row>
    <row r="61" spans="1:9" ht="16.5" customHeight="1">
      <c r="A61" s="1"/>
      <c r="B61" s="107" t="s">
        <v>40</v>
      </c>
      <c r="C61" s="102"/>
      <c r="D61" s="102"/>
      <c r="E61" s="102"/>
      <c r="F61" s="101"/>
      <c r="G61" s="1"/>
      <c r="H61" s="1"/>
      <c r="I61" s="115"/>
    </row>
    <row r="62" spans="1:9" ht="16.5" customHeight="1">
      <c r="A62" s="1"/>
      <c r="B62" s="111" t="s">
        <v>245</v>
      </c>
      <c r="C62" s="102">
        <v>1</v>
      </c>
      <c r="D62" s="102"/>
      <c r="E62" s="102"/>
      <c r="F62" s="103">
        <v>2</v>
      </c>
      <c r="G62" s="101" t="s">
        <v>14</v>
      </c>
      <c r="H62" s="101" t="s">
        <v>14</v>
      </c>
      <c r="I62" s="115" t="s">
        <v>15</v>
      </c>
    </row>
    <row r="63" spans="1:9" ht="16.5" customHeight="1">
      <c r="A63" s="1"/>
      <c r="B63" s="107" t="s">
        <v>41</v>
      </c>
      <c r="C63" s="1"/>
      <c r="D63" s="1"/>
      <c r="E63" s="1"/>
      <c r="F63" s="101"/>
      <c r="G63" s="1"/>
      <c r="H63" s="1"/>
      <c r="I63" s="115"/>
    </row>
    <row r="64" spans="1:9" ht="16.5" customHeight="1">
      <c r="A64" s="1"/>
      <c r="B64" s="116" t="s">
        <v>42</v>
      </c>
      <c r="C64" s="1"/>
      <c r="D64" s="1"/>
      <c r="E64" s="1"/>
      <c r="F64" s="101"/>
      <c r="G64" s="1"/>
      <c r="H64" s="1"/>
      <c r="I64" s="106"/>
    </row>
    <row r="65" spans="1:9" ht="16.5" customHeight="1">
      <c r="A65" s="1"/>
      <c r="B65" s="108" t="s">
        <v>43</v>
      </c>
      <c r="C65" s="102">
        <v>1</v>
      </c>
      <c r="D65" s="102"/>
      <c r="E65" s="102"/>
      <c r="F65" s="101" t="s">
        <v>14</v>
      </c>
      <c r="G65" s="95">
        <v>150</v>
      </c>
      <c r="H65" s="101" t="s">
        <v>14</v>
      </c>
      <c r="I65" s="106" t="s">
        <v>15</v>
      </c>
    </row>
    <row r="66" spans="1:9" ht="16.5" customHeight="1">
      <c r="A66" s="1"/>
      <c r="B66" s="114" t="s">
        <v>44</v>
      </c>
      <c r="C66" s="1"/>
      <c r="D66" s="1"/>
      <c r="E66" s="1"/>
      <c r="F66" s="101"/>
      <c r="G66" s="1"/>
      <c r="H66" s="1"/>
      <c r="I66" s="106"/>
    </row>
    <row r="67" spans="1:9" ht="16.5" customHeight="1">
      <c r="A67" s="1"/>
      <c r="B67" s="114" t="s">
        <v>45</v>
      </c>
      <c r="C67" s="1"/>
      <c r="D67" s="1"/>
      <c r="E67" s="1"/>
      <c r="F67" s="101"/>
      <c r="G67" s="101"/>
      <c r="H67" s="101"/>
      <c r="I67" s="106" t="s">
        <v>15</v>
      </c>
    </row>
    <row r="68" spans="1:9" ht="16.5" customHeight="1">
      <c r="A68" s="1"/>
      <c r="B68" s="114" t="s">
        <v>246</v>
      </c>
      <c r="C68" s="102"/>
      <c r="D68" s="102"/>
      <c r="E68" s="102"/>
      <c r="F68" s="101"/>
      <c r="G68" s="101"/>
      <c r="H68" s="101"/>
      <c r="I68" s="106"/>
    </row>
    <row r="69" spans="1:9" ht="16.5" customHeight="1">
      <c r="A69" s="1"/>
      <c r="B69" s="108" t="s">
        <v>247</v>
      </c>
      <c r="C69" s="102">
        <v>1</v>
      </c>
      <c r="D69" s="102"/>
      <c r="E69" s="102"/>
      <c r="F69" s="117">
        <v>30</v>
      </c>
      <c r="G69" s="101" t="s">
        <v>14</v>
      </c>
      <c r="H69" s="101" t="s">
        <v>14</v>
      </c>
      <c r="I69" s="106" t="s">
        <v>15</v>
      </c>
    </row>
    <row r="70" spans="1:9" ht="16.5" customHeight="1">
      <c r="A70" s="1"/>
      <c r="B70" s="108" t="s">
        <v>248</v>
      </c>
      <c r="C70" s="102">
        <v>1</v>
      </c>
      <c r="D70" s="102"/>
      <c r="E70" s="102"/>
      <c r="F70" s="117"/>
      <c r="G70" s="95">
        <v>25</v>
      </c>
      <c r="H70" s="101" t="s">
        <v>14</v>
      </c>
      <c r="I70" s="106" t="s">
        <v>15</v>
      </c>
    </row>
    <row r="71" spans="1:9" ht="16.5" customHeight="1">
      <c r="A71" s="1"/>
      <c r="B71" s="109" t="s">
        <v>46</v>
      </c>
      <c r="C71" s="102">
        <v>1</v>
      </c>
      <c r="D71" s="102"/>
      <c r="E71" s="102"/>
      <c r="F71" s="118"/>
      <c r="G71" s="4">
        <v>10</v>
      </c>
      <c r="H71" s="101" t="s">
        <v>14</v>
      </c>
      <c r="I71" s="106" t="s">
        <v>15</v>
      </c>
    </row>
    <row r="72" spans="1:9" ht="16.5" customHeight="1">
      <c r="A72" s="1"/>
      <c r="B72" s="108" t="s">
        <v>47</v>
      </c>
      <c r="C72" s="102">
        <v>1</v>
      </c>
      <c r="D72" s="102"/>
      <c r="E72" s="102"/>
      <c r="F72" s="119" t="s">
        <v>14</v>
      </c>
      <c r="G72" s="4">
        <v>25</v>
      </c>
      <c r="H72" s="101" t="s">
        <v>14</v>
      </c>
      <c r="I72" s="106" t="s">
        <v>15</v>
      </c>
    </row>
    <row r="73" spans="1:9" ht="16.5" customHeight="1">
      <c r="A73" s="1"/>
      <c r="B73" s="114" t="s">
        <v>249</v>
      </c>
      <c r="C73" s="102"/>
      <c r="D73" s="102"/>
      <c r="E73" s="102"/>
      <c r="F73" s="117"/>
      <c r="G73" s="101"/>
      <c r="H73" s="101"/>
      <c r="I73" s="106"/>
    </row>
    <row r="74" spans="1:9" ht="16.5" customHeight="1">
      <c r="A74" s="1"/>
      <c r="B74" s="108" t="s">
        <v>250</v>
      </c>
      <c r="C74" s="102">
        <v>1</v>
      </c>
      <c r="D74" s="102"/>
      <c r="E74" s="102"/>
      <c r="F74" s="117">
        <v>15</v>
      </c>
      <c r="G74" s="101" t="s">
        <v>14</v>
      </c>
      <c r="H74" s="101" t="s">
        <v>14</v>
      </c>
      <c r="I74" s="106" t="s">
        <v>15</v>
      </c>
    </row>
    <row r="75" spans="1:9" ht="16.5" customHeight="1">
      <c r="A75" s="1"/>
      <c r="B75" s="108" t="s">
        <v>251</v>
      </c>
      <c r="C75" s="102">
        <v>1</v>
      </c>
      <c r="D75" s="102"/>
      <c r="E75" s="102"/>
      <c r="F75" s="117">
        <v>12</v>
      </c>
      <c r="G75" s="101" t="s">
        <v>14</v>
      </c>
      <c r="H75" s="101" t="s">
        <v>14</v>
      </c>
      <c r="I75" s="106" t="s">
        <v>15</v>
      </c>
    </row>
    <row r="76" spans="1:9" ht="16.5" customHeight="1">
      <c r="A76" s="1"/>
      <c r="B76" s="108" t="s">
        <v>252</v>
      </c>
      <c r="C76" s="102">
        <v>1</v>
      </c>
      <c r="D76" s="102"/>
      <c r="E76" s="102"/>
      <c r="F76" s="117">
        <v>10</v>
      </c>
      <c r="G76" s="101" t="s">
        <v>14</v>
      </c>
      <c r="H76" s="101" t="s">
        <v>14</v>
      </c>
      <c r="I76" s="106" t="s">
        <v>15</v>
      </c>
    </row>
    <row r="77" spans="1:9" ht="16.5" customHeight="1">
      <c r="A77" s="1"/>
      <c r="B77" s="108" t="s">
        <v>253</v>
      </c>
      <c r="C77" s="102">
        <v>1</v>
      </c>
      <c r="D77" s="102"/>
      <c r="E77" s="102"/>
      <c r="F77" s="117">
        <v>20</v>
      </c>
      <c r="G77" s="101" t="s">
        <v>14</v>
      </c>
      <c r="H77" s="101" t="s">
        <v>14</v>
      </c>
      <c r="I77" s="106" t="s">
        <v>15</v>
      </c>
    </row>
    <row r="78" spans="1:9" ht="16.5" customHeight="1">
      <c r="A78" s="1"/>
      <c r="B78" s="108" t="s">
        <v>254</v>
      </c>
      <c r="C78" s="102">
        <v>1</v>
      </c>
      <c r="D78" s="102"/>
      <c r="E78" s="102"/>
      <c r="F78" s="117">
        <v>20</v>
      </c>
      <c r="G78" s="101" t="s">
        <v>14</v>
      </c>
      <c r="H78" s="101" t="s">
        <v>14</v>
      </c>
      <c r="I78" s="106" t="s">
        <v>15</v>
      </c>
    </row>
    <row r="79" spans="1:9" ht="16.5" customHeight="1">
      <c r="A79" s="1"/>
      <c r="B79" s="108" t="s">
        <v>48</v>
      </c>
      <c r="C79" s="102">
        <v>1</v>
      </c>
      <c r="D79" s="102"/>
      <c r="E79" s="102"/>
      <c r="F79" s="119" t="s">
        <v>14</v>
      </c>
      <c r="G79" s="4">
        <v>20</v>
      </c>
      <c r="H79" s="101" t="s">
        <v>14</v>
      </c>
      <c r="I79" s="106" t="s">
        <v>15</v>
      </c>
    </row>
    <row r="80" spans="1:9" ht="16.5" customHeight="1">
      <c r="A80" s="1"/>
      <c r="B80" s="108" t="s">
        <v>49</v>
      </c>
      <c r="C80" s="102">
        <v>1</v>
      </c>
      <c r="D80" s="102"/>
      <c r="E80" s="102"/>
      <c r="F80" s="119" t="s">
        <v>14</v>
      </c>
      <c r="G80" s="4">
        <v>10</v>
      </c>
      <c r="H80" s="101" t="s">
        <v>14</v>
      </c>
      <c r="I80" s="106" t="s">
        <v>15</v>
      </c>
    </row>
    <row r="81" spans="1:9" ht="16.5" customHeight="1">
      <c r="A81" s="1"/>
      <c r="B81" s="108" t="s">
        <v>50</v>
      </c>
      <c r="C81" s="102">
        <v>1</v>
      </c>
      <c r="D81" s="102"/>
      <c r="E81" s="102"/>
      <c r="F81" s="119" t="s">
        <v>14</v>
      </c>
      <c r="G81" s="4">
        <v>10</v>
      </c>
      <c r="H81" s="101" t="s">
        <v>14</v>
      </c>
      <c r="I81" s="106" t="s">
        <v>15</v>
      </c>
    </row>
    <row r="82" spans="1:9" ht="16.5" customHeight="1">
      <c r="A82" s="1"/>
      <c r="B82" s="108" t="s">
        <v>51</v>
      </c>
      <c r="C82" s="102">
        <v>1</v>
      </c>
      <c r="D82" s="102"/>
      <c r="E82" s="102"/>
      <c r="F82" s="119" t="s">
        <v>14</v>
      </c>
      <c r="G82" s="4">
        <v>10</v>
      </c>
      <c r="H82" s="101" t="s">
        <v>14</v>
      </c>
      <c r="I82" s="106" t="s">
        <v>15</v>
      </c>
    </row>
    <row r="83" spans="1:9" ht="16.5" customHeight="1">
      <c r="A83" s="1"/>
      <c r="B83" s="108" t="s">
        <v>52</v>
      </c>
      <c r="C83" s="102">
        <v>1</v>
      </c>
      <c r="D83" s="102"/>
      <c r="E83" s="102"/>
      <c r="F83" s="119" t="s">
        <v>14</v>
      </c>
      <c r="G83" s="4">
        <v>8</v>
      </c>
      <c r="H83" s="101" t="s">
        <v>14</v>
      </c>
      <c r="I83" s="106" t="s">
        <v>15</v>
      </c>
    </row>
    <row r="84" spans="1:9" ht="16.5" customHeight="1">
      <c r="A84" s="1"/>
      <c r="B84" s="108" t="s">
        <v>53</v>
      </c>
      <c r="C84" s="102">
        <v>1</v>
      </c>
      <c r="D84" s="102"/>
      <c r="E84" s="102"/>
      <c r="F84" s="119" t="s">
        <v>14</v>
      </c>
      <c r="G84" s="4">
        <v>50</v>
      </c>
      <c r="H84" s="101" t="s">
        <v>14</v>
      </c>
      <c r="I84" s="106" t="s">
        <v>15</v>
      </c>
    </row>
    <row r="85" spans="1:9" ht="16.5" customHeight="1">
      <c r="A85" s="1"/>
      <c r="B85" s="114" t="s">
        <v>54</v>
      </c>
      <c r="C85" s="1"/>
      <c r="D85" s="1"/>
      <c r="E85" s="1"/>
      <c r="F85" s="119"/>
      <c r="G85" s="101"/>
      <c r="H85" s="101"/>
      <c r="I85" s="106"/>
    </row>
    <row r="86" spans="1:9" ht="16.5" customHeight="1">
      <c r="A86" s="1"/>
      <c r="B86" s="108" t="s">
        <v>55</v>
      </c>
      <c r="C86" s="102">
        <v>1</v>
      </c>
      <c r="D86" s="102"/>
      <c r="E86" s="102"/>
      <c r="F86" s="119" t="s">
        <v>14</v>
      </c>
      <c r="G86" s="101" t="s">
        <v>14</v>
      </c>
      <c r="H86" s="101" t="s">
        <v>14</v>
      </c>
      <c r="I86" s="106" t="s">
        <v>15</v>
      </c>
    </row>
    <row r="87" spans="1:9" ht="16.5" customHeight="1">
      <c r="A87" s="1"/>
      <c r="B87" s="1" t="s">
        <v>255</v>
      </c>
      <c r="C87" s="102">
        <v>1</v>
      </c>
      <c r="D87" s="102"/>
      <c r="E87" s="102"/>
      <c r="F87" s="118">
        <v>20</v>
      </c>
      <c r="G87" s="101" t="s">
        <v>14</v>
      </c>
      <c r="H87" s="101" t="s">
        <v>14</v>
      </c>
      <c r="I87" s="106" t="s">
        <v>15</v>
      </c>
    </row>
    <row r="88" spans="1:9" ht="16.5" customHeight="1">
      <c r="A88" s="1"/>
      <c r="B88" s="108" t="s">
        <v>56</v>
      </c>
      <c r="C88" s="102">
        <v>1</v>
      </c>
      <c r="D88" s="102"/>
      <c r="E88" s="102"/>
      <c r="F88" s="118"/>
      <c r="G88" s="4">
        <v>50</v>
      </c>
      <c r="H88" s="101" t="s">
        <v>14</v>
      </c>
      <c r="I88" s="106" t="s">
        <v>15</v>
      </c>
    </row>
    <row r="89" spans="1:9" ht="16.5" customHeight="1">
      <c r="A89" s="1"/>
      <c r="B89" s="108" t="s">
        <v>57</v>
      </c>
      <c r="C89" s="102">
        <v>1</v>
      </c>
      <c r="D89" s="102"/>
      <c r="E89" s="102"/>
      <c r="F89" s="119" t="s">
        <v>14</v>
      </c>
      <c r="G89" s="4">
        <v>30</v>
      </c>
      <c r="H89" s="101" t="s">
        <v>14</v>
      </c>
      <c r="I89" s="106" t="s">
        <v>15</v>
      </c>
    </row>
    <row r="90" spans="1:9" ht="16.5" customHeight="1">
      <c r="A90" s="1"/>
      <c r="B90" s="108" t="s">
        <v>58</v>
      </c>
      <c r="C90" s="102">
        <v>1</v>
      </c>
      <c r="D90" s="102"/>
      <c r="E90" s="102"/>
      <c r="F90" s="119" t="s">
        <v>14</v>
      </c>
      <c r="G90" s="4">
        <v>25</v>
      </c>
      <c r="H90" s="101" t="s">
        <v>14</v>
      </c>
      <c r="I90" s="106" t="s">
        <v>15</v>
      </c>
    </row>
    <row r="91" spans="1:9" ht="16.5" customHeight="1">
      <c r="A91" s="1"/>
      <c r="B91" s="108" t="s">
        <v>59</v>
      </c>
      <c r="C91" s="102">
        <v>1</v>
      </c>
      <c r="D91" s="102"/>
      <c r="E91" s="102"/>
      <c r="F91" s="119" t="s">
        <v>14</v>
      </c>
      <c r="G91" s="4">
        <v>25</v>
      </c>
      <c r="H91" s="101" t="s">
        <v>14</v>
      </c>
      <c r="I91" s="106" t="s">
        <v>15</v>
      </c>
    </row>
    <row r="92" spans="1:9" ht="16.5" customHeight="1">
      <c r="A92" s="1"/>
      <c r="B92" s="108" t="s">
        <v>60</v>
      </c>
      <c r="C92" s="102">
        <v>1</v>
      </c>
      <c r="D92" s="102"/>
      <c r="E92" s="102"/>
      <c r="F92" s="119" t="s">
        <v>14</v>
      </c>
      <c r="G92" s="4">
        <v>25</v>
      </c>
      <c r="H92" s="101" t="s">
        <v>14</v>
      </c>
      <c r="I92" s="106" t="s">
        <v>15</v>
      </c>
    </row>
    <row r="93" spans="1:9" ht="16.5" customHeight="1">
      <c r="A93" s="1"/>
      <c r="B93" s="108" t="s">
        <v>61</v>
      </c>
      <c r="C93" s="102">
        <v>1</v>
      </c>
      <c r="D93" s="102"/>
      <c r="E93" s="102"/>
      <c r="F93" s="119" t="s">
        <v>14</v>
      </c>
      <c r="G93" s="4">
        <v>8</v>
      </c>
      <c r="H93" s="101" t="s">
        <v>14</v>
      </c>
      <c r="I93" s="106" t="s">
        <v>15</v>
      </c>
    </row>
    <row r="94" spans="1:9" ht="16.5" customHeight="1">
      <c r="A94" s="1"/>
      <c r="B94" s="114" t="s">
        <v>62</v>
      </c>
      <c r="C94" s="102"/>
      <c r="D94" s="102"/>
      <c r="E94" s="102"/>
      <c r="F94" s="118"/>
      <c r="G94" s="4"/>
      <c r="H94" s="4"/>
      <c r="I94" s="99"/>
    </row>
    <row r="95" spans="1:9" ht="16.5" customHeight="1">
      <c r="A95" s="1"/>
      <c r="B95" s="108" t="s">
        <v>256</v>
      </c>
      <c r="C95" s="102">
        <v>1</v>
      </c>
      <c r="D95" s="102"/>
      <c r="E95" s="102"/>
      <c r="F95" s="118">
        <v>0.5</v>
      </c>
      <c r="G95" s="101" t="s">
        <v>14</v>
      </c>
      <c r="H95" s="101" t="s">
        <v>14</v>
      </c>
      <c r="I95" s="106" t="s">
        <v>15</v>
      </c>
    </row>
    <row r="96" spans="1:9" ht="16.5" customHeight="1">
      <c r="A96" s="1"/>
      <c r="B96" s="108" t="s">
        <v>257</v>
      </c>
      <c r="C96" s="102">
        <v>1</v>
      </c>
      <c r="D96" s="102"/>
      <c r="E96" s="102"/>
      <c r="F96" s="118">
        <v>3</v>
      </c>
      <c r="G96" s="101" t="s">
        <v>14</v>
      </c>
      <c r="H96" s="101" t="s">
        <v>14</v>
      </c>
      <c r="I96" s="106" t="s">
        <v>15</v>
      </c>
    </row>
    <row r="97" spans="1:9" ht="16.5" customHeight="1">
      <c r="A97" s="1"/>
      <c r="B97" s="1"/>
      <c r="C97" s="1"/>
      <c r="D97" s="1"/>
      <c r="E97" s="1"/>
      <c r="F97" s="119"/>
      <c r="G97" s="1"/>
      <c r="H97" s="1"/>
      <c r="I97" s="99"/>
    </row>
    <row r="98" spans="1:9" ht="16.5" customHeight="1">
      <c r="A98" s="243" t="s">
        <v>152</v>
      </c>
      <c r="B98" s="100" t="s">
        <v>191</v>
      </c>
      <c r="C98" s="1"/>
      <c r="D98" s="1"/>
      <c r="E98" s="1"/>
      <c r="F98" s="119"/>
      <c r="G98" s="1"/>
      <c r="H98" s="1"/>
      <c r="I98" s="99"/>
    </row>
    <row r="99" spans="1:9" ht="16.5" customHeight="1">
      <c r="A99" s="243"/>
      <c r="B99" s="100" t="s">
        <v>215</v>
      </c>
      <c r="C99" s="1"/>
      <c r="D99" s="1"/>
      <c r="E99" s="1"/>
      <c r="F99" s="119"/>
      <c r="G99" s="1"/>
      <c r="H99" s="1"/>
      <c r="I99" s="99"/>
    </row>
    <row r="100" spans="1:9" ht="16.5" customHeight="1">
      <c r="A100" s="243"/>
      <c r="B100" s="1" t="s">
        <v>258</v>
      </c>
      <c r="C100" s="101">
        <v>1</v>
      </c>
      <c r="D100" s="101"/>
      <c r="E100" s="101"/>
      <c r="F100" s="118">
        <v>2.2650000000000001</v>
      </c>
      <c r="G100" s="4">
        <v>2.2650000000000001</v>
      </c>
      <c r="H100" s="4">
        <v>2.2650000000000001</v>
      </c>
      <c r="I100" s="115" t="s">
        <v>259</v>
      </c>
    </row>
    <row r="101" spans="1:9" ht="16.5" customHeight="1">
      <c r="A101" s="1"/>
      <c r="B101" s="100" t="s">
        <v>260</v>
      </c>
      <c r="C101" s="101"/>
      <c r="D101" s="101"/>
      <c r="E101" s="101"/>
      <c r="F101" s="118"/>
      <c r="G101" s="1"/>
      <c r="H101" s="1"/>
      <c r="I101" s="120"/>
    </row>
    <row r="102" spans="1:9" ht="16.5" customHeight="1">
      <c r="A102" s="1"/>
      <c r="B102" s="1" t="s">
        <v>261</v>
      </c>
      <c r="C102" s="101">
        <v>1</v>
      </c>
      <c r="D102" s="101"/>
      <c r="E102" s="101"/>
      <c r="F102" s="118">
        <v>2.1</v>
      </c>
      <c r="G102" s="4">
        <v>2.1</v>
      </c>
      <c r="H102" s="4">
        <v>2.1</v>
      </c>
      <c r="I102" s="115" t="s">
        <v>259</v>
      </c>
    </row>
    <row r="103" spans="1:9" ht="16.5" customHeight="1">
      <c r="A103" s="1"/>
      <c r="B103" s="107" t="s">
        <v>16</v>
      </c>
      <c r="C103" s="1"/>
      <c r="D103" s="1"/>
      <c r="E103" s="1"/>
      <c r="F103" s="119"/>
      <c r="G103" s="1"/>
      <c r="H103" s="1"/>
      <c r="I103" s="99"/>
    </row>
    <row r="104" spans="1:9" ht="18" customHeight="1">
      <c r="A104" s="1"/>
      <c r="B104" s="1" t="s">
        <v>262</v>
      </c>
      <c r="C104" s="102">
        <v>1</v>
      </c>
      <c r="D104" s="102"/>
      <c r="E104" s="102"/>
      <c r="F104" s="118">
        <v>0.88590000000000002</v>
      </c>
      <c r="G104" s="101" t="s">
        <v>14</v>
      </c>
      <c r="H104" s="101" t="s">
        <v>14</v>
      </c>
      <c r="I104" s="121" t="s">
        <v>217</v>
      </c>
    </row>
    <row r="105" spans="1:9" ht="16.5" customHeight="1">
      <c r="A105" s="1"/>
      <c r="B105" s="100" t="s">
        <v>17</v>
      </c>
      <c r="C105" s="101"/>
      <c r="D105" s="101"/>
      <c r="E105" s="101"/>
      <c r="F105" s="118"/>
      <c r="G105" s="1"/>
      <c r="H105" s="1"/>
      <c r="I105" s="99"/>
    </row>
    <row r="106" spans="1:9" ht="16.5" customHeight="1">
      <c r="A106" s="1"/>
      <c r="B106" s="1" t="s">
        <v>263</v>
      </c>
      <c r="C106" s="102">
        <v>1</v>
      </c>
      <c r="D106" s="102"/>
      <c r="E106" s="102"/>
      <c r="F106" s="118">
        <v>2.5</v>
      </c>
      <c r="G106" s="101" t="s">
        <v>14</v>
      </c>
      <c r="H106" s="101" t="s">
        <v>14</v>
      </c>
      <c r="I106" s="115" t="s">
        <v>259</v>
      </c>
    </row>
    <row r="107" spans="1:9" ht="16.5" customHeight="1">
      <c r="A107" s="1"/>
      <c r="B107" s="100" t="s">
        <v>219</v>
      </c>
      <c r="C107" s="101"/>
      <c r="D107" s="101"/>
      <c r="E107" s="101"/>
      <c r="F107" s="119"/>
      <c r="G107" s="1"/>
      <c r="H107" s="1"/>
      <c r="I107" s="99"/>
    </row>
    <row r="108" spans="1:9" ht="16.5" customHeight="1">
      <c r="A108" s="1"/>
      <c r="B108" s="1" t="s">
        <v>264</v>
      </c>
      <c r="C108" s="101"/>
      <c r="D108" s="101"/>
      <c r="E108" s="101"/>
      <c r="F108" s="118">
        <v>7.5999999999999998E-2</v>
      </c>
      <c r="G108" s="101" t="s">
        <v>14</v>
      </c>
      <c r="H108" s="101" t="s">
        <v>14</v>
      </c>
      <c r="I108" s="115" t="s">
        <v>259</v>
      </c>
    </row>
    <row r="109" spans="1:9" ht="16.5" customHeight="1">
      <c r="A109" s="1"/>
      <c r="B109" s="113" t="s">
        <v>265</v>
      </c>
      <c r="C109" s="102">
        <v>1</v>
      </c>
      <c r="D109" s="102"/>
      <c r="E109" s="102"/>
      <c r="F109" s="118">
        <v>2.5</v>
      </c>
      <c r="G109" s="101" t="s">
        <v>14</v>
      </c>
      <c r="H109" s="101" t="s">
        <v>14</v>
      </c>
      <c r="I109" s="115" t="s">
        <v>259</v>
      </c>
    </row>
    <row r="110" spans="1:9" ht="16.5" customHeight="1">
      <c r="A110" s="122"/>
      <c r="B110" s="111" t="s">
        <v>18</v>
      </c>
      <c r="C110" s="102">
        <v>1</v>
      </c>
      <c r="D110" s="102"/>
      <c r="E110" s="102"/>
      <c r="F110" s="118">
        <v>8.5</v>
      </c>
      <c r="G110" s="101" t="s">
        <v>14</v>
      </c>
      <c r="H110" s="101" t="s">
        <v>14</v>
      </c>
      <c r="I110" s="115" t="s">
        <v>259</v>
      </c>
    </row>
    <row r="111" spans="1:9" ht="16.5" customHeight="1">
      <c r="A111" s="122"/>
      <c r="B111" s="111" t="s">
        <v>19</v>
      </c>
      <c r="C111" s="102">
        <v>1</v>
      </c>
      <c r="D111" s="102"/>
      <c r="E111" s="102"/>
      <c r="F111" s="118">
        <v>10.5</v>
      </c>
      <c r="G111" s="101" t="s">
        <v>14</v>
      </c>
      <c r="H111" s="101" t="s">
        <v>14</v>
      </c>
      <c r="I111" s="115" t="s">
        <v>259</v>
      </c>
    </row>
    <row r="112" spans="1:9" ht="16.5" customHeight="1">
      <c r="A112" s="122"/>
      <c r="B112" s="113" t="s">
        <v>20</v>
      </c>
      <c r="C112" s="102">
        <v>1</v>
      </c>
      <c r="D112" s="102"/>
      <c r="E112" s="102"/>
      <c r="F112" s="118">
        <v>7</v>
      </c>
      <c r="G112" s="101" t="s">
        <v>14</v>
      </c>
      <c r="H112" s="101" t="s">
        <v>14</v>
      </c>
      <c r="I112" s="115" t="s">
        <v>259</v>
      </c>
    </row>
    <row r="113" spans="1:9" ht="16.5" customHeight="1">
      <c r="A113" s="1"/>
      <c r="B113" s="107" t="s">
        <v>35</v>
      </c>
      <c r="C113" s="1"/>
      <c r="D113" s="1"/>
      <c r="E113" s="1"/>
      <c r="F113" s="119"/>
      <c r="G113" s="1"/>
      <c r="H113" s="1"/>
      <c r="I113" s="99"/>
    </row>
    <row r="114" spans="1:9" ht="16.5" customHeight="1">
      <c r="A114" s="1"/>
      <c r="B114" s="114" t="s">
        <v>36</v>
      </c>
      <c r="C114" s="1"/>
      <c r="D114" s="1"/>
      <c r="E114" s="1"/>
      <c r="F114" s="119"/>
      <c r="G114" s="1"/>
      <c r="H114" s="1"/>
      <c r="I114" s="99"/>
    </row>
    <row r="115" spans="1:9" ht="16.5" customHeight="1">
      <c r="A115" s="1"/>
      <c r="B115" s="108" t="s">
        <v>266</v>
      </c>
      <c r="C115" s="102">
        <v>1</v>
      </c>
      <c r="D115" s="102"/>
      <c r="E115" s="102"/>
      <c r="F115" s="118">
        <v>2.5</v>
      </c>
      <c r="G115" s="101" t="s">
        <v>14</v>
      </c>
      <c r="H115" s="101" t="s">
        <v>14</v>
      </c>
      <c r="I115" s="115" t="s">
        <v>259</v>
      </c>
    </row>
    <row r="116" spans="1:9" ht="16.5" customHeight="1">
      <c r="A116" s="1"/>
      <c r="B116" s="108" t="s">
        <v>267</v>
      </c>
      <c r="C116" s="102">
        <v>1</v>
      </c>
      <c r="D116" s="102"/>
      <c r="E116" s="102"/>
      <c r="F116" s="118">
        <v>70.751999999999995</v>
      </c>
      <c r="G116" s="101" t="s">
        <v>14</v>
      </c>
      <c r="H116" s="101" t="s">
        <v>14</v>
      </c>
      <c r="I116" s="115" t="s">
        <v>259</v>
      </c>
    </row>
    <row r="117" spans="1:9" ht="16.5" customHeight="1">
      <c r="A117" s="1"/>
      <c r="B117" s="108" t="s">
        <v>268</v>
      </c>
      <c r="C117" s="102">
        <v>1</v>
      </c>
      <c r="D117" s="102"/>
      <c r="E117" s="102"/>
      <c r="F117" s="118">
        <v>10</v>
      </c>
      <c r="G117" s="101" t="s">
        <v>14</v>
      </c>
      <c r="H117" s="101" t="s">
        <v>14</v>
      </c>
      <c r="I117" s="115" t="s">
        <v>259</v>
      </c>
    </row>
    <row r="118" spans="1:9" ht="16.5" customHeight="1">
      <c r="A118" s="1"/>
      <c r="B118" s="114" t="s">
        <v>37</v>
      </c>
      <c r="C118" s="102"/>
      <c r="D118" s="102"/>
      <c r="E118" s="102"/>
      <c r="F118" s="119"/>
      <c r="G118" s="1"/>
      <c r="H118" s="1"/>
      <c r="I118" s="99"/>
    </row>
    <row r="119" spans="1:9" ht="16.5" customHeight="1">
      <c r="A119" s="1"/>
      <c r="B119" s="123" t="s">
        <v>269</v>
      </c>
      <c r="C119" s="102">
        <v>1</v>
      </c>
      <c r="D119" s="102"/>
      <c r="E119" s="102"/>
      <c r="F119" s="124">
        <v>1.4</v>
      </c>
      <c r="G119" s="101" t="s">
        <v>14</v>
      </c>
      <c r="H119" s="101" t="s">
        <v>14</v>
      </c>
      <c r="I119" s="115" t="s">
        <v>259</v>
      </c>
    </row>
    <row r="120" spans="1:9" ht="16.5" customHeight="1">
      <c r="A120" s="1"/>
      <c r="B120" s="123" t="s">
        <v>270</v>
      </c>
      <c r="C120" s="102">
        <v>1</v>
      </c>
      <c r="D120" s="102"/>
      <c r="E120" s="102"/>
      <c r="F120" s="124">
        <v>1.4</v>
      </c>
      <c r="G120" s="101" t="s">
        <v>14</v>
      </c>
      <c r="H120" s="101" t="s">
        <v>14</v>
      </c>
      <c r="I120" s="115" t="s">
        <v>259</v>
      </c>
    </row>
    <row r="121" spans="1:9" ht="16.5" customHeight="1">
      <c r="A121" s="1"/>
      <c r="B121" s="123" t="s">
        <v>271</v>
      </c>
      <c r="C121" s="102">
        <v>1</v>
      </c>
      <c r="D121" s="102"/>
      <c r="E121" s="102"/>
      <c r="F121" s="124">
        <v>0.5</v>
      </c>
      <c r="G121" s="101" t="s">
        <v>14</v>
      </c>
      <c r="H121" s="101" t="s">
        <v>14</v>
      </c>
      <c r="I121" s="115" t="s">
        <v>259</v>
      </c>
    </row>
    <row r="122" spans="1:9" ht="16.5" customHeight="1">
      <c r="A122" s="1"/>
      <c r="B122" s="123" t="s">
        <v>272</v>
      </c>
      <c r="C122" s="102">
        <v>1</v>
      </c>
      <c r="D122" s="102"/>
      <c r="E122" s="102"/>
      <c r="F122" s="124">
        <v>0.6</v>
      </c>
      <c r="G122" s="101" t="s">
        <v>14</v>
      </c>
      <c r="H122" s="101" t="s">
        <v>14</v>
      </c>
      <c r="I122" s="115" t="s">
        <v>259</v>
      </c>
    </row>
    <row r="123" spans="1:9" ht="16.5" customHeight="1">
      <c r="A123" s="1"/>
      <c r="B123" s="123" t="s">
        <v>273</v>
      </c>
      <c r="C123" s="102">
        <v>1</v>
      </c>
      <c r="D123" s="102"/>
      <c r="E123" s="102"/>
      <c r="F123" s="124">
        <v>0.6</v>
      </c>
      <c r="G123" s="101" t="s">
        <v>14</v>
      </c>
      <c r="H123" s="101" t="s">
        <v>14</v>
      </c>
      <c r="I123" s="115" t="s">
        <v>259</v>
      </c>
    </row>
    <row r="124" spans="1:9" ht="16.5" customHeight="1">
      <c r="A124" s="1"/>
      <c r="B124" s="123" t="s">
        <v>274</v>
      </c>
      <c r="C124" s="102">
        <v>1</v>
      </c>
      <c r="D124" s="102"/>
      <c r="E124" s="102"/>
      <c r="F124" s="124">
        <v>0.8</v>
      </c>
      <c r="G124" s="101" t="s">
        <v>14</v>
      </c>
      <c r="H124" s="101" t="s">
        <v>14</v>
      </c>
      <c r="I124" s="115" t="s">
        <v>259</v>
      </c>
    </row>
    <row r="125" spans="1:9" ht="16.5" customHeight="1">
      <c r="A125" s="1"/>
      <c r="B125" s="123" t="s">
        <v>275</v>
      </c>
      <c r="C125" s="102">
        <v>1</v>
      </c>
      <c r="D125" s="102"/>
      <c r="E125" s="102"/>
      <c r="F125" s="124">
        <v>0.7</v>
      </c>
      <c r="G125" s="101" t="s">
        <v>14</v>
      </c>
      <c r="H125" s="101" t="s">
        <v>14</v>
      </c>
      <c r="I125" s="115" t="s">
        <v>259</v>
      </c>
    </row>
    <row r="126" spans="1:9" ht="16.5" customHeight="1">
      <c r="A126" s="1"/>
      <c r="B126" s="123" t="s">
        <v>276</v>
      </c>
      <c r="C126" s="102">
        <v>1</v>
      </c>
      <c r="D126" s="102"/>
      <c r="E126" s="102"/>
      <c r="F126" s="124">
        <v>0.5</v>
      </c>
      <c r="G126" s="101" t="s">
        <v>14</v>
      </c>
      <c r="H126" s="101" t="s">
        <v>14</v>
      </c>
      <c r="I126" s="115" t="s">
        <v>259</v>
      </c>
    </row>
    <row r="127" spans="1:9" ht="16.5" customHeight="1">
      <c r="A127" s="1"/>
      <c r="B127" s="123" t="s">
        <v>277</v>
      </c>
      <c r="C127" s="102">
        <v>1</v>
      </c>
      <c r="D127" s="102"/>
      <c r="E127" s="102"/>
      <c r="F127" s="124">
        <v>0.45</v>
      </c>
      <c r="G127" s="101" t="s">
        <v>14</v>
      </c>
      <c r="H127" s="101" t="s">
        <v>14</v>
      </c>
      <c r="I127" s="115" t="s">
        <v>259</v>
      </c>
    </row>
    <row r="128" spans="1:9" ht="16.5" customHeight="1">
      <c r="A128" s="1"/>
      <c r="B128" s="123" t="s">
        <v>278</v>
      </c>
      <c r="C128" s="102">
        <v>1</v>
      </c>
      <c r="D128" s="102"/>
      <c r="E128" s="102"/>
      <c r="F128" s="124">
        <v>1.3</v>
      </c>
      <c r="G128" s="101" t="s">
        <v>14</v>
      </c>
      <c r="H128" s="101" t="s">
        <v>14</v>
      </c>
      <c r="I128" s="115" t="s">
        <v>259</v>
      </c>
    </row>
    <row r="129" spans="1:9" ht="16.5" customHeight="1">
      <c r="A129" s="1"/>
      <c r="B129" s="123" t="s">
        <v>279</v>
      </c>
      <c r="C129" s="102">
        <v>1</v>
      </c>
      <c r="D129" s="102"/>
      <c r="E129" s="102"/>
      <c r="F129" s="124">
        <v>0.6</v>
      </c>
      <c r="G129" s="101" t="s">
        <v>14</v>
      </c>
      <c r="H129" s="101" t="s">
        <v>14</v>
      </c>
      <c r="I129" s="115" t="s">
        <v>259</v>
      </c>
    </row>
    <row r="130" spans="1:9" ht="16.5" customHeight="1">
      <c r="A130" s="1"/>
      <c r="B130" s="123" t="s">
        <v>280</v>
      </c>
      <c r="C130" s="102">
        <v>1</v>
      </c>
      <c r="D130" s="102"/>
      <c r="E130" s="102"/>
      <c r="F130" s="124">
        <v>0.9</v>
      </c>
      <c r="G130" s="101" t="s">
        <v>14</v>
      </c>
      <c r="H130" s="101" t="s">
        <v>14</v>
      </c>
      <c r="I130" s="115" t="s">
        <v>259</v>
      </c>
    </row>
    <row r="131" spans="1:9" ht="16.5" customHeight="1">
      <c r="A131" s="1"/>
      <c r="B131" s="123" t="s">
        <v>281</v>
      </c>
      <c r="C131" s="102">
        <v>1</v>
      </c>
      <c r="D131" s="102"/>
      <c r="E131" s="102"/>
      <c r="F131" s="124">
        <v>2.8</v>
      </c>
      <c r="G131" s="101" t="s">
        <v>14</v>
      </c>
      <c r="H131" s="101" t="s">
        <v>14</v>
      </c>
      <c r="I131" s="115" t="s">
        <v>259</v>
      </c>
    </row>
    <row r="132" spans="1:9" ht="16.5" customHeight="1">
      <c r="A132" s="1"/>
      <c r="B132" s="123" t="s">
        <v>282</v>
      </c>
      <c r="C132" s="102">
        <v>1</v>
      </c>
      <c r="D132" s="102"/>
      <c r="E132" s="102"/>
      <c r="F132" s="124">
        <v>0.5</v>
      </c>
      <c r="G132" s="101" t="s">
        <v>14</v>
      </c>
      <c r="H132" s="101" t="s">
        <v>14</v>
      </c>
      <c r="I132" s="115" t="s">
        <v>259</v>
      </c>
    </row>
    <row r="133" spans="1:9" ht="16.5" customHeight="1">
      <c r="A133" s="1"/>
      <c r="B133" s="123" t="s">
        <v>283</v>
      </c>
      <c r="C133" s="102">
        <v>1</v>
      </c>
      <c r="D133" s="102"/>
      <c r="E133" s="102"/>
      <c r="F133" s="124">
        <v>0.6</v>
      </c>
      <c r="G133" s="101" t="s">
        <v>14</v>
      </c>
      <c r="H133" s="101" t="s">
        <v>14</v>
      </c>
      <c r="I133" s="115" t="s">
        <v>259</v>
      </c>
    </row>
    <row r="134" spans="1:9" ht="16.5" customHeight="1">
      <c r="A134" s="1"/>
      <c r="B134" s="123" t="s">
        <v>284</v>
      </c>
      <c r="C134" s="102">
        <v>1</v>
      </c>
      <c r="D134" s="102"/>
      <c r="E134" s="102"/>
      <c r="F134" s="124">
        <v>0.7</v>
      </c>
      <c r="G134" s="101" t="s">
        <v>14</v>
      </c>
      <c r="H134" s="101" t="s">
        <v>14</v>
      </c>
      <c r="I134" s="115" t="s">
        <v>259</v>
      </c>
    </row>
    <row r="135" spans="1:9" ht="16.5" customHeight="1">
      <c r="A135" s="1"/>
      <c r="B135" s="123"/>
      <c r="C135" s="102"/>
      <c r="D135" s="102"/>
      <c r="E135" s="102"/>
      <c r="F135" s="119"/>
      <c r="G135" s="1"/>
      <c r="H135" s="1"/>
      <c r="I135" s="125"/>
    </row>
    <row r="136" spans="1:9" ht="16.5" customHeight="1">
      <c r="A136" s="243" t="s">
        <v>152</v>
      </c>
      <c r="B136" s="100" t="s">
        <v>191</v>
      </c>
      <c r="C136" s="1"/>
      <c r="D136" s="1"/>
      <c r="E136" s="1"/>
      <c r="F136" s="119"/>
      <c r="G136" s="1"/>
      <c r="H136" s="1"/>
      <c r="I136" s="99"/>
    </row>
    <row r="137" spans="1:9" ht="16.5" customHeight="1">
      <c r="A137" s="243"/>
      <c r="B137" s="100" t="s">
        <v>215</v>
      </c>
      <c r="C137" s="1"/>
      <c r="D137" s="1"/>
      <c r="E137" s="1"/>
      <c r="F137" s="119"/>
      <c r="G137" s="1"/>
      <c r="H137" s="1"/>
      <c r="I137" s="99"/>
    </row>
    <row r="138" spans="1:9" ht="16.5" customHeight="1">
      <c r="A138" s="243"/>
      <c r="B138" s="1" t="s">
        <v>285</v>
      </c>
      <c r="C138" s="101">
        <v>1</v>
      </c>
      <c r="D138" s="101"/>
      <c r="E138" s="101"/>
      <c r="F138" s="118">
        <v>2.4453</v>
      </c>
      <c r="G138" s="4">
        <v>2.4453</v>
      </c>
      <c r="H138" s="4">
        <v>2.4453</v>
      </c>
      <c r="I138" s="99" t="s">
        <v>286</v>
      </c>
    </row>
    <row r="139" spans="1:9" ht="16.5" customHeight="1">
      <c r="A139" s="1"/>
      <c r="B139" s="100" t="s">
        <v>287</v>
      </c>
      <c r="C139" s="101"/>
      <c r="D139" s="101"/>
      <c r="E139" s="101"/>
      <c r="F139" s="118"/>
      <c r="G139" s="1"/>
      <c r="H139" s="1"/>
      <c r="I139" s="99"/>
    </row>
    <row r="140" spans="1:9" ht="16.5" customHeight="1">
      <c r="A140" s="1"/>
      <c r="B140" s="1" t="s">
        <v>288</v>
      </c>
      <c r="C140" s="101">
        <v>1</v>
      </c>
      <c r="D140" s="101"/>
      <c r="E140" s="101"/>
      <c r="F140" s="118">
        <v>2.1</v>
      </c>
      <c r="G140" s="4">
        <v>2.1</v>
      </c>
      <c r="H140" s="4">
        <v>2.1</v>
      </c>
      <c r="I140" s="99" t="s">
        <v>286</v>
      </c>
    </row>
    <row r="141" spans="1:9" ht="16.5" customHeight="1">
      <c r="A141" s="1"/>
      <c r="B141" s="107" t="s">
        <v>16</v>
      </c>
      <c r="C141" s="1"/>
      <c r="D141" s="1"/>
      <c r="E141" s="1"/>
      <c r="F141" s="119"/>
      <c r="G141" s="1"/>
      <c r="H141" s="1"/>
      <c r="I141" s="99"/>
    </row>
    <row r="142" spans="1:9" ht="16.5" customHeight="1">
      <c r="A142" s="1"/>
      <c r="B142" s="1" t="s">
        <v>289</v>
      </c>
      <c r="C142" s="102">
        <v>1</v>
      </c>
      <c r="D142" s="102"/>
      <c r="E142" s="102"/>
      <c r="F142" s="118">
        <v>0.88590000000000002</v>
      </c>
      <c r="G142" s="101" t="s">
        <v>14</v>
      </c>
      <c r="H142" s="101" t="s">
        <v>14</v>
      </c>
      <c r="I142" s="99" t="s">
        <v>217</v>
      </c>
    </row>
    <row r="143" spans="1:9" ht="16.5" customHeight="1">
      <c r="A143" s="1"/>
      <c r="B143" s="100" t="s">
        <v>17</v>
      </c>
      <c r="C143" s="101"/>
      <c r="D143" s="101"/>
      <c r="E143" s="101"/>
      <c r="F143" s="118"/>
      <c r="G143" s="1"/>
      <c r="H143" s="1"/>
      <c r="I143" s="99"/>
    </row>
    <row r="144" spans="1:9" ht="16.5" customHeight="1">
      <c r="A144" s="1"/>
      <c r="B144" s="1" t="s">
        <v>290</v>
      </c>
      <c r="C144" s="102">
        <v>1</v>
      </c>
      <c r="D144" s="102"/>
      <c r="E144" s="102"/>
      <c r="F144" s="118">
        <v>2.5</v>
      </c>
      <c r="G144" s="101" t="s">
        <v>14</v>
      </c>
      <c r="H144" s="101" t="s">
        <v>14</v>
      </c>
      <c r="I144" s="99" t="s">
        <v>286</v>
      </c>
    </row>
    <row r="145" spans="1:9" ht="16.5" customHeight="1">
      <c r="A145" s="1"/>
      <c r="B145" s="1" t="s">
        <v>291</v>
      </c>
      <c r="C145" s="102">
        <v>1</v>
      </c>
      <c r="D145" s="102"/>
      <c r="E145" s="102"/>
      <c r="F145" s="118">
        <v>3.5</v>
      </c>
      <c r="G145" s="101" t="s">
        <v>14</v>
      </c>
      <c r="H145" s="101" t="s">
        <v>14</v>
      </c>
      <c r="I145" s="99" t="s">
        <v>286</v>
      </c>
    </row>
    <row r="146" spans="1:9" ht="16.5" customHeight="1">
      <c r="A146" s="1"/>
      <c r="B146" s="1" t="s">
        <v>292</v>
      </c>
      <c r="C146" s="102">
        <v>1</v>
      </c>
      <c r="D146" s="102"/>
      <c r="E146" s="102"/>
      <c r="F146" s="118">
        <v>1.5</v>
      </c>
      <c r="G146" s="101" t="s">
        <v>14</v>
      </c>
      <c r="H146" s="101" t="s">
        <v>14</v>
      </c>
      <c r="I146" s="99" t="s">
        <v>286</v>
      </c>
    </row>
    <row r="147" spans="1:9" ht="16.5" customHeight="1">
      <c r="A147" s="1"/>
      <c r="B147" s="100" t="s">
        <v>219</v>
      </c>
      <c r="C147" s="101"/>
      <c r="D147" s="101"/>
      <c r="E147" s="101"/>
      <c r="F147" s="119"/>
      <c r="G147" s="1"/>
      <c r="H147" s="1"/>
      <c r="I147" s="99"/>
    </row>
    <row r="148" spans="1:9" ht="16.5" customHeight="1">
      <c r="A148" s="1"/>
      <c r="B148" s="1" t="s">
        <v>293</v>
      </c>
      <c r="C148" s="101"/>
      <c r="D148" s="101"/>
      <c r="E148" s="101"/>
      <c r="F148" s="118">
        <v>7.5899999999999995E-2</v>
      </c>
      <c r="G148" s="101" t="s">
        <v>14</v>
      </c>
      <c r="H148" s="101" t="s">
        <v>14</v>
      </c>
      <c r="I148" s="99" t="s">
        <v>286</v>
      </c>
    </row>
    <row r="149" spans="1:9" ht="16.5" customHeight="1">
      <c r="A149" s="1"/>
      <c r="B149" s="107" t="s">
        <v>35</v>
      </c>
      <c r="C149" s="1"/>
      <c r="D149" s="1"/>
      <c r="E149" s="1"/>
      <c r="F149" s="119"/>
      <c r="G149" s="1"/>
      <c r="H149" s="1"/>
      <c r="I149" s="99"/>
    </row>
    <row r="150" spans="1:9" ht="16.5" customHeight="1">
      <c r="A150" s="1"/>
      <c r="B150" s="114" t="s">
        <v>36</v>
      </c>
      <c r="C150" s="1"/>
      <c r="D150" s="1"/>
      <c r="E150" s="1"/>
      <c r="F150" s="119"/>
      <c r="G150" s="1"/>
      <c r="H150" s="1"/>
      <c r="I150" s="99"/>
    </row>
    <row r="151" spans="1:9" ht="16.5" customHeight="1">
      <c r="A151" s="1"/>
      <c r="B151" s="108" t="s">
        <v>294</v>
      </c>
      <c r="C151" s="102">
        <v>1</v>
      </c>
      <c r="D151" s="102"/>
      <c r="E151" s="102"/>
      <c r="F151" s="118">
        <v>2.5</v>
      </c>
      <c r="G151" s="101" t="s">
        <v>14</v>
      </c>
      <c r="H151" s="101" t="s">
        <v>14</v>
      </c>
      <c r="I151" s="99" t="s">
        <v>286</v>
      </c>
    </row>
    <row r="152" spans="1:9" ht="16.5" customHeight="1">
      <c r="A152" s="1"/>
      <c r="B152" s="108" t="s">
        <v>295</v>
      </c>
      <c r="C152" s="102">
        <v>1</v>
      </c>
      <c r="D152" s="102"/>
      <c r="E152" s="102"/>
      <c r="F152" s="118">
        <v>14</v>
      </c>
      <c r="G152" s="101" t="s">
        <v>14</v>
      </c>
      <c r="H152" s="101" t="s">
        <v>14</v>
      </c>
      <c r="I152" s="99" t="s">
        <v>286</v>
      </c>
    </row>
    <row r="153" spans="1:9" ht="16.5" customHeight="1">
      <c r="A153" s="1"/>
      <c r="B153" s="108" t="s">
        <v>296</v>
      </c>
      <c r="C153" s="102">
        <v>1</v>
      </c>
      <c r="D153" s="102"/>
      <c r="E153" s="102"/>
      <c r="F153" s="118">
        <v>15</v>
      </c>
      <c r="G153" s="101" t="s">
        <v>14</v>
      </c>
      <c r="H153" s="101" t="s">
        <v>14</v>
      </c>
      <c r="I153" s="99" t="s">
        <v>286</v>
      </c>
    </row>
    <row r="154" spans="1:9" ht="16.5" customHeight="1">
      <c r="A154" s="1"/>
      <c r="B154" s="114" t="s">
        <v>37</v>
      </c>
      <c r="C154" s="102"/>
      <c r="D154" s="102"/>
      <c r="E154" s="102"/>
      <c r="F154" s="119"/>
      <c r="G154" s="1"/>
      <c r="H154" s="1"/>
      <c r="I154" s="99"/>
    </row>
    <row r="155" spans="1:9" ht="16.5" customHeight="1">
      <c r="A155" s="1"/>
      <c r="B155" s="108" t="s">
        <v>297</v>
      </c>
      <c r="C155" s="102">
        <v>1</v>
      </c>
      <c r="D155" s="102"/>
      <c r="E155" s="102"/>
      <c r="F155" s="124">
        <v>1.4</v>
      </c>
      <c r="G155" s="101" t="s">
        <v>14</v>
      </c>
      <c r="H155" s="101" t="s">
        <v>14</v>
      </c>
      <c r="I155" s="99" t="s">
        <v>286</v>
      </c>
    </row>
    <row r="156" spans="1:9" ht="16.5" customHeight="1">
      <c r="A156" s="1"/>
      <c r="B156" s="123" t="s">
        <v>298</v>
      </c>
      <c r="C156" s="102">
        <v>1</v>
      </c>
      <c r="D156" s="102"/>
      <c r="E156" s="102"/>
      <c r="F156" s="124">
        <v>0.9</v>
      </c>
      <c r="G156" s="101" t="s">
        <v>14</v>
      </c>
      <c r="H156" s="101" t="s">
        <v>14</v>
      </c>
      <c r="I156" s="99" t="s">
        <v>286</v>
      </c>
    </row>
    <row r="157" spans="1:9" ht="16.5" customHeight="1">
      <c r="A157" s="1"/>
      <c r="B157" s="123" t="s">
        <v>299</v>
      </c>
      <c r="C157" s="102">
        <v>1</v>
      </c>
      <c r="D157" s="102"/>
      <c r="E157" s="102"/>
      <c r="F157" s="124">
        <v>0.9</v>
      </c>
      <c r="G157" s="101" t="s">
        <v>14</v>
      </c>
      <c r="H157" s="101" t="s">
        <v>14</v>
      </c>
      <c r="I157" s="99" t="s">
        <v>286</v>
      </c>
    </row>
    <row r="158" spans="1:9" ht="16.5" customHeight="1">
      <c r="A158" s="1"/>
      <c r="B158" s="123" t="s">
        <v>300</v>
      </c>
      <c r="C158" s="102">
        <v>1</v>
      </c>
      <c r="D158" s="102"/>
      <c r="E158" s="102"/>
      <c r="F158" s="124">
        <v>0.8</v>
      </c>
      <c r="G158" s="101" t="s">
        <v>14</v>
      </c>
      <c r="H158" s="101" t="s">
        <v>14</v>
      </c>
      <c r="I158" s="99" t="s">
        <v>286</v>
      </c>
    </row>
    <row r="159" spans="1:9" ht="16.5" customHeight="1">
      <c r="A159" s="1"/>
      <c r="B159" s="123" t="s">
        <v>301</v>
      </c>
      <c r="C159" s="102">
        <v>1</v>
      </c>
      <c r="D159" s="102"/>
      <c r="E159" s="102"/>
      <c r="F159" s="124">
        <v>0.8</v>
      </c>
      <c r="G159" s="101" t="s">
        <v>14</v>
      </c>
      <c r="H159" s="101" t="s">
        <v>14</v>
      </c>
      <c r="I159" s="99" t="s">
        <v>286</v>
      </c>
    </row>
    <row r="160" spans="1:9" ht="16.5" customHeight="1">
      <c r="A160" s="1"/>
      <c r="B160" s="123" t="s">
        <v>302</v>
      </c>
      <c r="C160" s="102">
        <v>1</v>
      </c>
      <c r="D160" s="102"/>
      <c r="E160" s="102"/>
      <c r="F160" s="124">
        <v>0.8</v>
      </c>
      <c r="G160" s="101" t="s">
        <v>14</v>
      </c>
      <c r="H160" s="101" t="s">
        <v>14</v>
      </c>
      <c r="I160" s="99" t="s">
        <v>286</v>
      </c>
    </row>
    <row r="161" spans="1:9" ht="16.5" customHeight="1">
      <c r="A161" s="1"/>
      <c r="B161" s="123" t="s">
        <v>303</v>
      </c>
      <c r="C161" s="102">
        <v>1</v>
      </c>
      <c r="D161" s="102"/>
      <c r="E161" s="102"/>
      <c r="F161" s="124">
        <v>0.9</v>
      </c>
      <c r="G161" s="101" t="s">
        <v>14</v>
      </c>
      <c r="H161" s="101" t="s">
        <v>14</v>
      </c>
      <c r="I161" s="99" t="s">
        <v>286</v>
      </c>
    </row>
    <row r="162" spans="1:9" ht="16.5" customHeight="1">
      <c r="A162" s="1"/>
      <c r="B162" s="123" t="s">
        <v>304</v>
      </c>
      <c r="C162" s="102">
        <v>1</v>
      </c>
      <c r="D162" s="102"/>
      <c r="E162" s="102"/>
      <c r="F162" s="124">
        <v>2</v>
      </c>
      <c r="G162" s="101" t="s">
        <v>14</v>
      </c>
      <c r="H162" s="101" t="s">
        <v>14</v>
      </c>
      <c r="I162" s="99" t="s">
        <v>286</v>
      </c>
    </row>
    <row r="163" spans="1:9" ht="16.5" customHeight="1">
      <c r="A163" s="1"/>
      <c r="B163" s="123" t="s">
        <v>305</v>
      </c>
      <c r="C163" s="102">
        <v>1</v>
      </c>
      <c r="D163" s="102"/>
      <c r="E163" s="102"/>
      <c r="F163" s="124">
        <v>0.9</v>
      </c>
      <c r="G163" s="101" t="s">
        <v>14</v>
      </c>
      <c r="H163" s="101" t="s">
        <v>14</v>
      </c>
      <c r="I163" s="99" t="s">
        <v>286</v>
      </c>
    </row>
    <row r="164" spans="1:9" ht="16.5" customHeight="1">
      <c r="A164" s="1"/>
      <c r="B164" s="123" t="s">
        <v>306</v>
      </c>
      <c r="C164" s="102">
        <v>1</v>
      </c>
      <c r="D164" s="102"/>
      <c r="E164" s="102"/>
      <c r="F164" s="124">
        <v>0.9</v>
      </c>
      <c r="G164" s="101" t="s">
        <v>14</v>
      </c>
      <c r="H164" s="101" t="s">
        <v>14</v>
      </c>
      <c r="I164" s="99" t="s">
        <v>286</v>
      </c>
    </row>
    <row r="165" spans="1:9" ht="16.5" customHeight="1">
      <c r="A165" s="1"/>
      <c r="B165" s="123" t="s">
        <v>307</v>
      </c>
      <c r="C165" s="102">
        <v>1</v>
      </c>
      <c r="D165" s="102"/>
      <c r="E165" s="102"/>
      <c r="F165" s="124">
        <v>0.9</v>
      </c>
      <c r="G165" s="101" t="s">
        <v>14</v>
      </c>
      <c r="H165" s="101" t="s">
        <v>14</v>
      </c>
      <c r="I165" s="99" t="s">
        <v>286</v>
      </c>
    </row>
    <row r="166" spans="1:9" ht="16.5" customHeight="1">
      <c r="A166" s="1"/>
      <c r="B166" s="123" t="s">
        <v>308</v>
      </c>
      <c r="C166" s="102">
        <v>1</v>
      </c>
      <c r="D166" s="102"/>
      <c r="E166" s="102"/>
      <c r="F166" s="124">
        <v>2.8</v>
      </c>
      <c r="G166" s="101" t="s">
        <v>14</v>
      </c>
      <c r="H166" s="101" t="s">
        <v>14</v>
      </c>
      <c r="I166" s="99" t="s">
        <v>286</v>
      </c>
    </row>
    <row r="167" spans="1:9" ht="16.5" customHeight="1">
      <c r="A167" s="1"/>
      <c r="B167" s="123" t="s">
        <v>309</v>
      </c>
      <c r="C167" s="102">
        <v>1</v>
      </c>
      <c r="D167" s="102"/>
      <c r="E167" s="102"/>
      <c r="F167" s="124">
        <v>1</v>
      </c>
      <c r="G167" s="101" t="s">
        <v>14</v>
      </c>
      <c r="H167" s="101" t="s">
        <v>14</v>
      </c>
      <c r="I167" s="99" t="s">
        <v>286</v>
      </c>
    </row>
    <row r="168" spans="1:9" ht="16.5" customHeight="1">
      <c r="A168" s="1"/>
      <c r="B168" s="123"/>
      <c r="C168" s="102"/>
      <c r="D168" s="102"/>
      <c r="E168" s="102"/>
      <c r="F168" s="124"/>
      <c r="G168" s="101"/>
      <c r="H168" s="101"/>
      <c r="I168" s="99"/>
    </row>
    <row r="169" spans="1:9" ht="16.5" customHeight="1">
      <c r="A169" s="157"/>
      <c r="B169" s="159" t="s">
        <v>386</v>
      </c>
      <c r="C169" s="169">
        <v>1</v>
      </c>
      <c r="D169" s="169"/>
      <c r="E169" s="169"/>
      <c r="F169" s="95">
        <v>3.1642000000000001</v>
      </c>
      <c r="G169" s="95">
        <v>4.8948</v>
      </c>
      <c r="H169" s="180">
        <v>15.5</v>
      </c>
      <c r="I169" s="164" t="s">
        <v>453</v>
      </c>
    </row>
    <row r="170" spans="1:9" ht="16.5" customHeight="1">
      <c r="A170" s="157"/>
      <c r="B170" s="160" t="s">
        <v>387</v>
      </c>
      <c r="C170" s="169">
        <v>1</v>
      </c>
      <c r="D170" s="169"/>
      <c r="E170" s="169"/>
      <c r="F170" s="95">
        <v>3.6528999999999998</v>
      </c>
      <c r="G170" s="95">
        <v>2.6789000000000001</v>
      </c>
      <c r="H170" s="180">
        <v>95.72</v>
      </c>
      <c r="I170" s="165" t="s">
        <v>453</v>
      </c>
    </row>
    <row r="171" spans="1:9" ht="16.5" customHeight="1">
      <c r="A171" s="157"/>
      <c r="B171" s="160" t="s">
        <v>388</v>
      </c>
      <c r="C171" s="169">
        <v>1</v>
      </c>
      <c r="D171" s="169"/>
      <c r="E171" s="169"/>
      <c r="F171" s="95">
        <v>0.58499999999999996</v>
      </c>
      <c r="G171" s="95">
        <v>0.58499999999999996</v>
      </c>
      <c r="H171" s="180">
        <v>6.43</v>
      </c>
      <c r="I171" s="165" t="s">
        <v>453</v>
      </c>
    </row>
    <row r="172" spans="1:9" ht="16.5" customHeight="1">
      <c r="A172" s="157"/>
      <c r="B172" s="161" t="s">
        <v>389</v>
      </c>
      <c r="C172" s="169">
        <v>1</v>
      </c>
      <c r="D172" s="169"/>
      <c r="E172" s="169"/>
      <c r="F172" s="95">
        <v>0.2</v>
      </c>
      <c r="G172" s="170"/>
      <c r="H172" s="170"/>
      <c r="I172" s="166" t="s">
        <v>453</v>
      </c>
    </row>
    <row r="173" spans="1:9" ht="16.5" customHeight="1">
      <c r="A173" s="157"/>
      <c r="B173" s="162" t="s">
        <v>390</v>
      </c>
      <c r="C173" s="169">
        <v>1</v>
      </c>
      <c r="D173" s="169"/>
      <c r="E173" s="169"/>
      <c r="F173" s="95">
        <v>9</v>
      </c>
      <c r="G173" s="170"/>
      <c r="H173" s="170"/>
      <c r="I173" s="167" t="s">
        <v>453</v>
      </c>
    </row>
    <row r="174" spans="1:9" ht="16.5" customHeight="1">
      <c r="A174" s="157"/>
      <c r="B174" s="162" t="s">
        <v>391</v>
      </c>
      <c r="C174" s="169">
        <v>1</v>
      </c>
      <c r="D174" s="169"/>
      <c r="E174" s="169"/>
      <c r="F174" s="95">
        <v>9</v>
      </c>
      <c r="G174" s="170"/>
      <c r="H174" s="170"/>
      <c r="I174" s="167" t="s">
        <v>453</v>
      </c>
    </row>
    <row r="175" spans="1:9" ht="16.5" customHeight="1">
      <c r="A175" s="157"/>
      <c r="B175" s="162" t="s">
        <v>392</v>
      </c>
      <c r="C175" s="169">
        <v>1</v>
      </c>
      <c r="D175" s="169"/>
      <c r="E175" s="169"/>
      <c r="F175" s="95">
        <v>1.4</v>
      </c>
      <c r="G175" s="170"/>
      <c r="H175" s="170"/>
      <c r="I175" s="167" t="s">
        <v>453</v>
      </c>
    </row>
    <row r="176" spans="1:9" ht="16.5" customHeight="1">
      <c r="A176" s="157"/>
      <c r="B176" s="161" t="s">
        <v>393</v>
      </c>
      <c r="C176" s="169">
        <v>1</v>
      </c>
      <c r="D176" s="169"/>
      <c r="E176" s="169"/>
      <c r="F176" s="95">
        <v>3</v>
      </c>
      <c r="G176" s="170"/>
      <c r="H176" s="170"/>
      <c r="I176" s="168" t="s">
        <v>453</v>
      </c>
    </row>
    <row r="177" spans="1:9" ht="16.5" customHeight="1">
      <c r="A177" s="157"/>
      <c r="B177" s="161" t="s">
        <v>394</v>
      </c>
      <c r="C177" s="169">
        <v>1</v>
      </c>
      <c r="D177" s="169"/>
      <c r="E177" s="169"/>
      <c r="F177" s="95">
        <v>0.46</v>
      </c>
      <c r="G177" s="170"/>
      <c r="H177" s="170"/>
      <c r="I177" s="168" t="s">
        <v>453</v>
      </c>
    </row>
    <row r="178" spans="1:9" ht="16.5" customHeight="1">
      <c r="A178" s="157"/>
      <c r="B178" s="161" t="s">
        <v>395</v>
      </c>
      <c r="C178" s="169">
        <v>1</v>
      </c>
      <c r="D178" s="169"/>
      <c r="E178" s="169"/>
      <c r="F178" s="95">
        <v>0.98</v>
      </c>
      <c r="G178" s="170"/>
      <c r="H178" s="170"/>
      <c r="I178" s="168" t="s">
        <v>453</v>
      </c>
    </row>
    <row r="179" spans="1:9" ht="16.5" customHeight="1">
      <c r="A179" s="157"/>
      <c r="B179" s="163" t="s">
        <v>396</v>
      </c>
      <c r="C179" s="169">
        <v>1</v>
      </c>
      <c r="D179" s="169"/>
      <c r="E179" s="169"/>
      <c r="F179" s="95">
        <v>0.9</v>
      </c>
      <c r="G179" s="170"/>
      <c r="H179" s="170"/>
      <c r="I179" s="168" t="s">
        <v>453</v>
      </c>
    </row>
    <row r="180" spans="1:9" ht="16.5" customHeight="1">
      <c r="A180" s="157"/>
      <c r="B180" s="163" t="s">
        <v>397</v>
      </c>
      <c r="C180" s="169">
        <v>1</v>
      </c>
      <c r="D180" s="169"/>
      <c r="E180" s="169"/>
      <c r="F180" s="95">
        <v>1.2</v>
      </c>
      <c r="G180" s="170"/>
      <c r="H180" s="170"/>
      <c r="I180" s="168" t="s">
        <v>453</v>
      </c>
    </row>
    <row r="181" spans="1:9" ht="16.5" customHeight="1">
      <c r="A181" s="157"/>
      <c r="B181" s="159" t="s">
        <v>398</v>
      </c>
      <c r="C181" s="169">
        <v>1</v>
      </c>
      <c r="D181" s="169"/>
      <c r="E181" s="169"/>
      <c r="F181" s="95">
        <v>0.48</v>
      </c>
      <c r="G181" s="170"/>
      <c r="H181" s="170"/>
      <c r="I181" s="168" t="s">
        <v>453</v>
      </c>
    </row>
    <row r="182" spans="1:9" ht="16.5" customHeight="1">
      <c r="A182" s="157"/>
      <c r="B182" s="161" t="s">
        <v>399</v>
      </c>
      <c r="C182" s="169">
        <v>1</v>
      </c>
      <c r="D182" s="169"/>
      <c r="E182" s="169"/>
      <c r="F182" s="95">
        <v>1.5</v>
      </c>
      <c r="G182" s="170"/>
      <c r="H182" s="170"/>
      <c r="I182" s="168" t="s">
        <v>453</v>
      </c>
    </row>
    <row r="183" spans="1:9" ht="16.5" customHeight="1">
      <c r="A183" s="157"/>
      <c r="B183" s="161" t="s">
        <v>400</v>
      </c>
      <c r="C183" s="169">
        <v>1</v>
      </c>
      <c r="D183" s="169"/>
      <c r="E183" s="169"/>
      <c r="F183" s="95">
        <v>0.7</v>
      </c>
      <c r="G183" s="170"/>
      <c r="H183" s="170"/>
      <c r="I183" s="168" t="s">
        <v>453</v>
      </c>
    </row>
    <row r="184" spans="1:9" ht="16.5" customHeight="1">
      <c r="A184" s="157"/>
      <c r="B184" s="163" t="s">
        <v>401</v>
      </c>
      <c r="C184" s="169">
        <v>1</v>
      </c>
      <c r="D184" s="169"/>
      <c r="E184" s="169"/>
      <c r="F184" s="95">
        <v>0.48</v>
      </c>
      <c r="G184" s="170"/>
      <c r="H184" s="170"/>
      <c r="I184" s="168" t="s">
        <v>453</v>
      </c>
    </row>
    <row r="185" spans="1:9" ht="16.5" customHeight="1">
      <c r="A185" s="157"/>
      <c r="B185" s="159" t="s">
        <v>402</v>
      </c>
      <c r="C185" s="169">
        <v>1</v>
      </c>
      <c r="D185" s="169"/>
      <c r="E185" s="169"/>
      <c r="F185" s="95">
        <v>1.25</v>
      </c>
      <c r="G185" s="170"/>
      <c r="H185" s="170"/>
      <c r="I185" s="168" t="s">
        <v>453</v>
      </c>
    </row>
    <row r="186" spans="1:9" ht="16.5" customHeight="1">
      <c r="A186" s="157"/>
      <c r="B186" s="161" t="s">
        <v>403</v>
      </c>
      <c r="C186" s="169">
        <v>1</v>
      </c>
      <c r="D186" s="169"/>
      <c r="E186" s="169"/>
      <c r="F186" s="95">
        <v>1.2</v>
      </c>
      <c r="G186" s="170"/>
      <c r="H186" s="170"/>
      <c r="I186" s="168" t="s">
        <v>453</v>
      </c>
    </row>
    <row r="187" spans="1:9" ht="16.5" customHeight="1">
      <c r="A187" s="157"/>
      <c r="B187" s="163" t="s">
        <v>404</v>
      </c>
      <c r="C187" s="169">
        <v>1</v>
      </c>
      <c r="D187" s="169"/>
      <c r="E187" s="169"/>
      <c r="F187" s="95">
        <v>0.95</v>
      </c>
      <c r="G187" s="170"/>
      <c r="H187" s="170"/>
      <c r="I187" s="168" t="s">
        <v>453</v>
      </c>
    </row>
    <row r="188" spans="1:9" ht="16.5" customHeight="1">
      <c r="A188" s="157"/>
      <c r="B188" s="159" t="s">
        <v>405</v>
      </c>
      <c r="C188" s="169">
        <v>1</v>
      </c>
      <c r="D188" s="169"/>
      <c r="E188" s="169"/>
      <c r="F188" s="95">
        <v>0.48</v>
      </c>
      <c r="G188" s="170"/>
      <c r="H188" s="170"/>
      <c r="I188" s="168" t="s">
        <v>453</v>
      </c>
    </row>
    <row r="189" spans="1:9" ht="16.5" customHeight="1">
      <c r="A189" s="157"/>
      <c r="B189" s="161" t="s">
        <v>406</v>
      </c>
      <c r="C189" s="169">
        <v>1</v>
      </c>
      <c r="D189" s="169"/>
      <c r="E189" s="169"/>
      <c r="F189" s="95">
        <v>0.9</v>
      </c>
      <c r="G189" s="170"/>
      <c r="H189" s="170"/>
      <c r="I189" s="168" t="s">
        <v>453</v>
      </c>
    </row>
    <row r="190" spans="1:9" ht="16.5" customHeight="1">
      <c r="A190" s="157"/>
      <c r="B190" s="163" t="s">
        <v>407</v>
      </c>
      <c r="C190" s="169">
        <v>1</v>
      </c>
      <c r="D190" s="169"/>
      <c r="E190" s="169"/>
      <c r="F190" s="95">
        <v>0.95</v>
      </c>
      <c r="G190" s="170"/>
      <c r="H190" s="170"/>
      <c r="I190" s="168" t="s">
        <v>453</v>
      </c>
    </row>
    <row r="191" spans="1:9" ht="16.5" customHeight="1">
      <c r="A191" s="157"/>
      <c r="B191" s="161" t="s">
        <v>408</v>
      </c>
      <c r="C191" s="169">
        <v>1</v>
      </c>
      <c r="D191" s="169"/>
      <c r="E191" s="169"/>
      <c r="F191" s="95">
        <v>0.6</v>
      </c>
      <c r="G191" s="170"/>
      <c r="H191" s="170"/>
      <c r="I191" s="168" t="s">
        <v>453</v>
      </c>
    </row>
    <row r="192" spans="1:9" ht="16.5" customHeight="1">
      <c r="A192" s="157"/>
      <c r="B192" s="161" t="s">
        <v>409</v>
      </c>
      <c r="C192" s="169">
        <v>1</v>
      </c>
      <c r="D192" s="169"/>
      <c r="E192" s="169"/>
      <c r="F192" s="95">
        <v>0.45</v>
      </c>
      <c r="G192" s="170"/>
      <c r="H192" s="170"/>
      <c r="I192" s="168" t="s">
        <v>453</v>
      </c>
    </row>
    <row r="193" spans="1:9" ht="16.5" customHeight="1">
      <c r="A193" s="157"/>
      <c r="B193" s="161" t="s">
        <v>410</v>
      </c>
      <c r="C193" s="169">
        <v>1</v>
      </c>
      <c r="D193" s="169"/>
      <c r="E193" s="169"/>
      <c r="F193" s="95">
        <v>1.2</v>
      </c>
      <c r="G193" s="170"/>
      <c r="H193" s="170"/>
      <c r="I193" s="168" t="s">
        <v>453</v>
      </c>
    </row>
    <row r="194" spans="1:9" ht="16.5" customHeight="1">
      <c r="A194" s="157"/>
      <c r="B194" s="161" t="s">
        <v>411</v>
      </c>
      <c r="C194" s="169">
        <v>1</v>
      </c>
      <c r="D194" s="169"/>
      <c r="E194" s="169"/>
      <c r="F194" s="95">
        <v>0.85</v>
      </c>
      <c r="G194" s="170"/>
      <c r="H194" s="170"/>
      <c r="I194" s="168" t="s">
        <v>453</v>
      </c>
    </row>
    <row r="195" spans="1:9" ht="16.5" customHeight="1">
      <c r="A195" s="157"/>
      <c r="B195" s="159" t="s">
        <v>412</v>
      </c>
      <c r="C195" s="169">
        <v>1</v>
      </c>
      <c r="D195" s="169"/>
      <c r="E195" s="169"/>
      <c r="F195" s="95">
        <v>0.9</v>
      </c>
      <c r="G195" s="170"/>
      <c r="H195" s="170"/>
      <c r="I195" s="168" t="s">
        <v>453</v>
      </c>
    </row>
    <row r="196" spans="1:9" ht="16.5" customHeight="1">
      <c r="A196" s="157"/>
      <c r="B196" s="161" t="s">
        <v>413</v>
      </c>
      <c r="C196" s="169">
        <v>1</v>
      </c>
      <c r="D196" s="169"/>
      <c r="E196" s="169"/>
      <c r="F196" s="95">
        <v>0.3</v>
      </c>
      <c r="G196" s="170"/>
      <c r="H196" s="170"/>
      <c r="I196" s="168" t="s">
        <v>453</v>
      </c>
    </row>
    <row r="197" spans="1:9" ht="16.5" customHeight="1">
      <c r="A197" s="157"/>
      <c r="B197" s="159" t="s">
        <v>414</v>
      </c>
      <c r="C197" s="169">
        <v>1</v>
      </c>
      <c r="D197" s="169"/>
      <c r="E197" s="169"/>
      <c r="F197" s="95">
        <v>0.98</v>
      </c>
      <c r="G197" s="170"/>
      <c r="H197" s="170"/>
      <c r="I197" s="168" t="s">
        <v>453</v>
      </c>
    </row>
    <row r="198" spans="1:9" ht="16.5" customHeight="1">
      <c r="A198" s="157"/>
      <c r="B198" s="163" t="s">
        <v>415</v>
      </c>
      <c r="C198" s="169">
        <v>1</v>
      </c>
      <c r="D198" s="169"/>
      <c r="E198" s="169"/>
      <c r="F198" s="95">
        <v>1</v>
      </c>
      <c r="G198" s="170"/>
      <c r="H198" s="170"/>
      <c r="I198" s="168" t="s">
        <v>453</v>
      </c>
    </row>
    <row r="199" spans="1:9" ht="16.5" customHeight="1">
      <c r="A199" s="157"/>
      <c r="B199" s="159" t="s">
        <v>416</v>
      </c>
      <c r="C199" s="169">
        <v>1</v>
      </c>
      <c r="D199" s="169"/>
      <c r="E199" s="169"/>
      <c r="F199" s="95">
        <v>3</v>
      </c>
      <c r="G199" s="170"/>
      <c r="H199" s="170"/>
      <c r="I199" s="168" t="s">
        <v>453</v>
      </c>
    </row>
    <row r="200" spans="1:9" ht="16.5" customHeight="1">
      <c r="A200" s="157"/>
      <c r="B200" s="161" t="s">
        <v>417</v>
      </c>
      <c r="C200" s="169">
        <v>1</v>
      </c>
      <c r="D200" s="169"/>
      <c r="E200" s="169"/>
      <c r="F200" s="95">
        <v>0.4</v>
      </c>
      <c r="G200" s="170"/>
      <c r="H200" s="170"/>
      <c r="I200" s="168" t="s">
        <v>453</v>
      </c>
    </row>
    <row r="201" spans="1:9" ht="16.5" customHeight="1">
      <c r="A201" s="157"/>
      <c r="B201" s="161" t="s">
        <v>418</v>
      </c>
      <c r="C201" s="169">
        <v>1</v>
      </c>
      <c r="D201" s="169"/>
      <c r="E201" s="169"/>
      <c r="F201" s="95">
        <v>0.7</v>
      </c>
      <c r="G201" s="170"/>
      <c r="H201" s="170"/>
      <c r="I201" s="168" t="s">
        <v>453</v>
      </c>
    </row>
    <row r="202" spans="1:9" ht="16.5" customHeight="1">
      <c r="A202" s="157"/>
      <c r="B202" s="163" t="s">
        <v>419</v>
      </c>
      <c r="C202" s="169">
        <v>1</v>
      </c>
      <c r="D202" s="169"/>
      <c r="E202" s="169"/>
      <c r="F202" s="95">
        <v>0.5</v>
      </c>
      <c r="G202" s="170"/>
      <c r="H202" s="170"/>
      <c r="I202" s="168" t="s">
        <v>453</v>
      </c>
    </row>
    <row r="203" spans="1:9" ht="16.5" customHeight="1">
      <c r="A203" s="157"/>
      <c r="B203" s="161" t="s">
        <v>420</v>
      </c>
      <c r="C203" s="169">
        <v>1</v>
      </c>
      <c r="D203" s="169"/>
      <c r="E203" s="169"/>
      <c r="F203" s="95">
        <v>1.1000000000000001</v>
      </c>
      <c r="G203" s="170"/>
      <c r="H203" s="170"/>
      <c r="I203" s="168" t="s">
        <v>453</v>
      </c>
    </row>
    <row r="204" spans="1:9" ht="16.5" customHeight="1">
      <c r="A204" s="157"/>
      <c r="B204" s="159" t="s">
        <v>421</v>
      </c>
      <c r="C204" s="169">
        <v>1</v>
      </c>
      <c r="D204" s="169"/>
      <c r="E204" s="169"/>
      <c r="F204" s="95">
        <v>0.48</v>
      </c>
      <c r="G204" s="170"/>
      <c r="H204" s="170"/>
      <c r="I204" s="168" t="s">
        <v>453</v>
      </c>
    </row>
    <row r="205" spans="1:9" ht="16.5" customHeight="1">
      <c r="A205" s="157"/>
      <c r="B205" s="161" t="s">
        <v>422</v>
      </c>
      <c r="C205" s="169">
        <v>1</v>
      </c>
      <c r="D205" s="169"/>
      <c r="E205" s="169"/>
      <c r="F205" s="95">
        <v>1.2</v>
      </c>
      <c r="G205" s="170"/>
      <c r="H205" s="170"/>
      <c r="I205" s="168" t="s">
        <v>453</v>
      </c>
    </row>
    <row r="206" spans="1:9" ht="16.5" customHeight="1">
      <c r="A206" s="157"/>
      <c r="B206" s="163" t="s">
        <v>423</v>
      </c>
      <c r="C206" s="169">
        <v>1</v>
      </c>
      <c r="D206" s="169"/>
      <c r="E206" s="169"/>
      <c r="F206" s="95">
        <v>0.98</v>
      </c>
      <c r="G206" s="170"/>
      <c r="H206" s="170"/>
      <c r="I206" s="168" t="s">
        <v>453</v>
      </c>
    </row>
    <row r="207" spans="1:9" ht="16.5" customHeight="1">
      <c r="A207" s="157"/>
      <c r="B207" s="161" t="s">
        <v>424</v>
      </c>
      <c r="C207" s="169">
        <v>1</v>
      </c>
      <c r="D207" s="169"/>
      <c r="E207" s="169"/>
      <c r="F207" s="95">
        <v>0.85</v>
      </c>
      <c r="G207" s="170"/>
      <c r="H207" s="170"/>
      <c r="I207" s="168" t="s">
        <v>453</v>
      </c>
    </row>
    <row r="208" spans="1:9" ht="16.5" customHeight="1">
      <c r="A208" s="157"/>
      <c r="B208" s="161" t="s">
        <v>425</v>
      </c>
      <c r="C208" s="169">
        <v>1</v>
      </c>
      <c r="D208" s="169"/>
      <c r="E208" s="169"/>
      <c r="F208" s="95">
        <v>0.46</v>
      </c>
      <c r="G208" s="170"/>
      <c r="H208" s="170"/>
      <c r="I208" s="168" t="s">
        <v>453</v>
      </c>
    </row>
    <row r="209" spans="1:9" ht="16.5" customHeight="1">
      <c r="A209" s="157"/>
      <c r="B209" s="163" t="s">
        <v>426</v>
      </c>
      <c r="C209" s="169">
        <v>1</v>
      </c>
      <c r="D209" s="169"/>
      <c r="E209" s="169"/>
      <c r="F209" s="95">
        <v>1.05</v>
      </c>
      <c r="G209" s="170"/>
      <c r="H209" s="170"/>
      <c r="I209" s="168" t="s">
        <v>453</v>
      </c>
    </row>
    <row r="210" spans="1:9" ht="16.5" customHeight="1">
      <c r="A210" s="157"/>
      <c r="B210" s="161" t="s">
        <v>427</v>
      </c>
      <c r="C210" s="169">
        <v>1</v>
      </c>
      <c r="D210" s="169"/>
      <c r="E210" s="169"/>
      <c r="F210" s="95">
        <v>2</v>
      </c>
      <c r="G210" s="170"/>
      <c r="H210" s="170"/>
      <c r="I210" s="168" t="s">
        <v>453</v>
      </c>
    </row>
    <row r="211" spans="1:9" ht="16.5" customHeight="1">
      <c r="A211" s="157"/>
      <c r="B211" s="161" t="s">
        <v>428</v>
      </c>
      <c r="C211" s="169">
        <v>1</v>
      </c>
      <c r="D211" s="169"/>
      <c r="E211" s="169"/>
      <c r="F211" s="95">
        <v>1.5</v>
      </c>
      <c r="G211" s="170"/>
      <c r="H211" s="170"/>
      <c r="I211" s="168" t="s">
        <v>453</v>
      </c>
    </row>
    <row r="212" spans="1:9" ht="16.5" customHeight="1">
      <c r="A212" s="157"/>
      <c r="B212" s="163" t="s">
        <v>429</v>
      </c>
      <c r="C212" s="169">
        <v>1</v>
      </c>
      <c r="D212" s="169"/>
      <c r="E212" s="169"/>
      <c r="F212" s="95">
        <v>3</v>
      </c>
      <c r="G212" s="170"/>
      <c r="H212" s="170"/>
      <c r="I212" s="168" t="s">
        <v>453</v>
      </c>
    </row>
    <row r="213" spans="1:9" ht="16.5" customHeight="1">
      <c r="A213" s="157"/>
      <c r="B213" s="161" t="s">
        <v>430</v>
      </c>
      <c r="C213" s="169">
        <v>1</v>
      </c>
      <c r="D213" s="169"/>
      <c r="E213" s="169"/>
      <c r="F213" s="95">
        <v>0.7</v>
      </c>
      <c r="G213" s="170"/>
      <c r="H213" s="170"/>
      <c r="I213" s="168" t="s">
        <v>453</v>
      </c>
    </row>
    <row r="214" spans="1:9" ht="16.5" customHeight="1">
      <c r="A214" s="157"/>
      <c r="B214" s="161" t="s">
        <v>431</v>
      </c>
      <c r="C214" s="169">
        <v>1</v>
      </c>
      <c r="D214" s="169"/>
      <c r="E214" s="169"/>
      <c r="F214" s="95">
        <v>1.5</v>
      </c>
      <c r="G214" s="170"/>
      <c r="H214" s="170"/>
      <c r="I214" s="168" t="s">
        <v>453</v>
      </c>
    </row>
    <row r="215" spans="1:9" ht="16.5" customHeight="1">
      <c r="A215" s="157"/>
      <c r="B215" s="161" t="s">
        <v>432</v>
      </c>
      <c r="C215" s="169">
        <v>1</v>
      </c>
      <c r="D215" s="169"/>
      <c r="E215" s="169"/>
      <c r="F215" s="95">
        <v>0.85</v>
      </c>
      <c r="G215" s="170"/>
      <c r="H215" s="170"/>
      <c r="I215" s="168" t="s">
        <v>453</v>
      </c>
    </row>
    <row r="216" spans="1:9" ht="16.5" customHeight="1">
      <c r="A216" s="157"/>
      <c r="B216" s="161" t="s">
        <v>433</v>
      </c>
      <c r="C216" s="169">
        <v>1</v>
      </c>
      <c r="D216" s="169"/>
      <c r="E216" s="169"/>
      <c r="F216" s="95">
        <v>0.5</v>
      </c>
      <c r="G216" s="170"/>
      <c r="H216" s="170"/>
      <c r="I216" s="168" t="s">
        <v>453</v>
      </c>
    </row>
    <row r="217" spans="1:9" ht="16.5" customHeight="1">
      <c r="A217" s="157"/>
      <c r="B217" s="161" t="s">
        <v>434</v>
      </c>
      <c r="C217" s="169">
        <v>1</v>
      </c>
      <c r="D217" s="169"/>
      <c r="E217" s="169"/>
      <c r="F217" s="95">
        <v>1.5</v>
      </c>
      <c r="G217" s="170"/>
      <c r="H217" s="170"/>
      <c r="I217" s="168" t="s">
        <v>453</v>
      </c>
    </row>
    <row r="218" spans="1:9" ht="16.5" customHeight="1">
      <c r="A218" s="157"/>
      <c r="B218" s="161" t="s">
        <v>435</v>
      </c>
      <c r="C218" s="169">
        <v>1</v>
      </c>
      <c r="D218" s="169"/>
      <c r="E218" s="169"/>
      <c r="F218" s="95">
        <v>0.85</v>
      </c>
      <c r="G218" s="170"/>
      <c r="H218" s="170"/>
      <c r="I218" s="168" t="s">
        <v>453</v>
      </c>
    </row>
    <row r="219" spans="1:9" ht="16.5" customHeight="1">
      <c r="A219" s="157"/>
      <c r="B219" s="161" t="s">
        <v>436</v>
      </c>
      <c r="C219" s="169">
        <v>1</v>
      </c>
      <c r="D219" s="169"/>
      <c r="E219" s="169"/>
      <c r="F219" s="95">
        <v>0.85</v>
      </c>
      <c r="G219" s="170"/>
      <c r="H219" s="170"/>
      <c r="I219" s="168" t="s">
        <v>453</v>
      </c>
    </row>
    <row r="220" spans="1:9" ht="16.5" customHeight="1">
      <c r="A220" s="157"/>
      <c r="B220" s="159" t="s">
        <v>437</v>
      </c>
      <c r="C220" s="169">
        <v>1</v>
      </c>
      <c r="D220" s="169"/>
      <c r="E220" s="169"/>
      <c r="F220" s="95">
        <v>1.5</v>
      </c>
      <c r="G220" s="170"/>
      <c r="H220" s="170"/>
      <c r="I220" s="168" t="s">
        <v>453</v>
      </c>
    </row>
    <row r="221" spans="1:9" ht="16.5" customHeight="1">
      <c r="A221" s="157"/>
      <c r="B221" s="161" t="s">
        <v>438</v>
      </c>
      <c r="C221" s="169">
        <v>1</v>
      </c>
      <c r="D221" s="169"/>
      <c r="E221" s="169"/>
      <c r="F221" s="95">
        <v>0.85</v>
      </c>
      <c r="G221" s="170"/>
      <c r="H221" s="170"/>
      <c r="I221" s="168" t="s">
        <v>453</v>
      </c>
    </row>
    <row r="222" spans="1:9" ht="16.5" customHeight="1">
      <c r="A222" s="157"/>
      <c r="B222" s="161" t="s">
        <v>439</v>
      </c>
      <c r="C222" s="169">
        <v>1</v>
      </c>
      <c r="D222" s="169"/>
      <c r="E222" s="169"/>
      <c r="F222" s="95">
        <v>0.6</v>
      </c>
      <c r="G222" s="170"/>
      <c r="H222" s="170"/>
      <c r="I222" s="168" t="s">
        <v>453</v>
      </c>
    </row>
    <row r="223" spans="1:9" ht="16.5" customHeight="1">
      <c r="A223" s="157"/>
      <c r="B223" s="164" t="s">
        <v>440</v>
      </c>
      <c r="C223" s="169">
        <v>1</v>
      </c>
      <c r="D223" s="169"/>
      <c r="E223" s="169"/>
      <c r="F223" s="95">
        <v>0.85</v>
      </c>
      <c r="G223" s="170"/>
      <c r="H223" s="170"/>
      <c r="I223" s="168" t="s">
        <v>453</v>
      </c>
    </row>
    <row r="224" spans="1:9" ht="16.5" customHeight="1">
      <c r="A224" s="157"/>
      <c r="B224" s="164" t="s">
        <v>441</v>
      </c>
      <c r="C224" s="169">
        <v>1</v>
      </c>
      <c r="D224" s="169"/>
      <c r="E224" s="169"/>
      <c r="F224" s="95">
        <v>0.85</v>
      </c>
      <c r="G224" s="170"/>
      <c r="H224" s="170"/>
      <c r="I224" s="168" t="s">
        <v>453</v>
      </c>
    </row>
    <row r="225" spans="1:9" ht="16.5" customHeight="1">
      <c r="A225" s="157"/>
      <c r="B225" s="164" t="s">
        <v>442</v>
      </c>
      <c r="C225" s="169">
        <v>1</v>
      </c>
      <c r="D225" s="169"/>
      <c r="E225" s="169"/>
      <c r="F225" s="95">
        <v>0.85</v>
      </c>
      <c r="G225" s="170"/>
      <c r="H225" s="170"/>
      <c r="I225" s="168" t="s">
        <v>453</v>
      </c>
    </row>
    <row r="226" spans="1:9" ht="16.5" customHeight="1">
      <c r="A226" s="157"/>
      <c r="B226" s="159" t="s">
        <v>443</v>
      </c>
      <c r="C226" s="169">
        <v>1</v>
      </c>
      <c r="D226" s="169"/>
      <c r="E226" s="169"/>
      <c r="F226" s="95">
        <v>0.85</v>
      </c>
      <c r="G226" s="170"/>
      <c r="H226" s="170"/>
      <c r="I226" s="168" t="s">
        <v>453</v>
      </c>
    </row>
    <row r="227" spans="1:9" ht="16.5" customHeight="1">
      <c r="A227" s="157"/>
      <c r="B227" s="159" t="s">
        <v>444</v>
      </c>
      <c r="C227" s="169">
        <v>1</v>
      </c>
      <c r="D227" s="169"/>
      <c r="E227" s="169"/>
      <c r="F227" s="95">
        <v>1</v>
      </c>
      <c r="G227" s="170"/>
      <c r="H227" s="170"/>
      <c r="I227" s="168" t="s">
        <v>453</v>
      </c>
    </row>
    <row r="228" spans="1:9" ht="16.5" customHeight="1">
      <c r="A228" s="157"/>
      <c r="B228" s="161" t="s">
        <v>445</v>
      </c>
      <c r="C228" s="169">
        <v>1</v>
      </c>
      <c r="D228" s="169"/>
      <c r="E228" s="169"/>
      <c r="F228" s="95">
        <v>0.35</v>
      </c>
      <c r="G228" s="170"/>
      <c r="H228" s="170"/>
      <c r="I228" s="168" t="s">
        <v>453</v>
      </c>
    </row>
    <row r="229" spans="1:9" ht="16.5" customHeight="1">
      <c r="A229" s="157"/>
      <c r="B229" s="161" t="s">
        <v>446</v>
      </c>
      <c r="C229" s="169">
        <v>1</v>
      </c>
      <c r="D229" s="169"/>
      <c r="E229" s="169"/>
      <c r="F229" s="95">
        <v>5</v>
      </c>
      <c r="G229" s="170"/>
      <c r="H229" s="170"/>
      <c r="I229" s="168" t="s">
        <v>453</v>
      </c>
    </row>
    <row r="230" spans="1:9" ht="16.5" customHeight="1">
      <c r="A230" s="157"/>
      <c r="B230" s="160" t="s">
        <v>447</v>
      </c>
      <c r="C230" s="169">
        <v>1</v>
      </c>
      <c r="D230" s="169"/>
      <c r="E230" s="169"/>
      <c r="F230" s="95">
        <v>3</v>
      </c>
      <c r="G230" s="170"/>
      <c r="H230" s="170"/>
      <c r="I230" s="168" t="s">
        <v>453</v>
      </c>
    </row>
    <row r="231" spans="1:9" ht="16.5" customHeight="1">
      <c r="A231" s="157"/>
      <c r="B231" s="160" t="s">
        <v>448</v>
      </c>
      <c r="C231" s="169">
        <v>1</v>
      </c>
      <c r="D231" s="169"/>
      <c r="E231" s="169"/>
      <c r="F231" s="95">
        <v>3</v>
      </c>
      <c r="G231" s="170"/>
      <c r="H231" s="170"/>
      <c r="I231" s="168" t="s">
        <v>453</v>
      </c>
    </row>
    <row r="232" spans="1:9" ht="16.5" customHeight="1">
      <c r="A232" s="157"/>
      <c r="B232" s="160" t="s">
        <v>449</v>
      </c>
      <c r="C232" s="169">
        <v>1</v>
      </c>
      <c r="D232" s="169"/>
      <c r="E232" s="169"/>
      <c r="F232" s="95">
        <v>3</v>
      </c>
      <c r="G232" s="170"/>
      <c r="H232" s="170"/>
      <c r="I232" s="168" t="s">
        <v>453</v>
      </c>
    </row>
    <row r="233" spans="1:9" ht="16.5" customHeight="1">
      <c r="A233" s="157"/>
      <c r="B233" s="160" t="s">
        <v>450</v>
      </c>
      <c r="C233" s="169">
        <v>1</v>
      </c>
      <c r="D233" s="169"/>
      <c r="E233" s="169"/>
      <c r="F233" s="95">
        <v>3</v>
      </c>
      <c r="G233" s="170"/>
      <c r="H233" s="170"/>
      <c r="I233" s="168" t="s">
        <v>453</v>
      </c>
    </row>
    <row r="234" spans="1:9" ht="16.5" customHeight="1">
      <c r="A234" s="157"/>
      <c r="B234" s="171" t="s">
        <v>454</v>
      </c>
      <c r="C234" s="169">
        <v>1</v>
      </c>
      <c r="D234" s="169"/>
      <c r="E234" s="169"/>
      <c r="F234" s="170"/>
      <c r="G234" s="95">
        <v>1.7</v>
      </c>
      <c r="H234" s="170"/>
      <c r="I234" s="168" t="s">
        <v>453</v>
      </c>
    </row>
    <row r="235" spans="1:9" ht="16.5" customHeight="1">
      <c r="A235" s="157"/>
      <c r="B235" s="172" t="s">
        <v>455</v>
      </c>
      <c r="C235" s="169">
        <v>1</v>
      </c>
      <c r="D235" s="169"/>
      <c r="E235" s="169"/>
      <c r="F235" s="157"/>
      <c r="G235" s="95">
        <v>15</v>
      </c>
      <c r="H235" s="157"/>
      <c r="I235" s="168" t="s">
        <v>453</v>
      </c>
    </row>
    <row r="236" spans="1:9" ht="16.5" customHeight="1">
      <c r="A236" s="157"/>
      <c r="B236" s="171" t="s">
        <v>456</v>
      </c>
      <c r="C236" s="169">
        <v>1</v>
      </c>
      <c r="D236" s="169"/>
      <c r="E236" s="169"/>
      <c r="F236" s="157"/>
      <c r="G236" s="95">
        <v>1.2</v>
      </c>
      <c r="H236" s="157"/>
      <c r="I236" s="168" t="s">
        <v>453</v>
      </c>
    </row>
    <row r="237" spans="1:9" ht="16.5" customHeight="1">
      <c r="A237" s="157"/>
      <c r="B237" s="173" t="s">
        <v>457</v>
      </c>
      <c r="C237" s="169">
        <v>1</v>
      </c>
      <c r="D237" s="169"/>
      <c r="E237" s="169"/>
      <c r="F237" s="157"/>
      <c r="G237" s="95">
        <v>1.5</v>
      </c>
      <c r="H237" s="157"/>
      <c r="I237" s="168" t="s">
        <v>453</v>
      </c>
    </row>
    <row r="238" spans="1:9" ht="16.5" customHeight="1">
      <c r="A238" s="157"/>
      <c r="B238" s="174" t="s">
        <v>458</v>
      </c>
      <c r="C238" s="169">
        <v>1</v>
      </c>
      <c r="D238" s="169"/>
      <c r="E238" s="169"/>
      <c r="F238" s="157"/>
      <c r="G238" s="95">
        <v>8</v>
      </c>
      <c r="H238" s="157"/>
      <c r="I238" s="168" t="s">
        <v>453</v>
      </c>
    </row>
    <row r="239" spans="1:9" ht="16.5" customHeight="1">
      <c r="A239" s="157"/>
      <c r="B239" s="174" t="s">
        <v>459</v>
      </c>
      <c r="C239" s="169">
        <v>1</v>
      </c>
      <c r="D239" s="169"/>
      <c r="E239" s="169"/>
      <c r="F239" s="157"/>
      <c r="G239" s="95">
        <v>12</v>
      </c>
      <c r="H239" s="157"/>
      <c r="I239" s="168" t="s">
        <v>453</v>
      </c>
    </row>
    <row r="240" spans="1:9" ht="16.5" customHeight="1">
      <c r="A240" s="157"/>
      <c r="B240" s="175" t="s">
        <v>460</v>
      </c>
      <c r="C240" s="169">
        <v>1</v>
      </c>
      <c r="D240" s="169"/>
      <c r="E240" s="169"/>
      <c r="F240" s="157"/>
      <c r="G240" s="95">
        <v>0.5</v>
      </c>
      <c r="H240" s="157"/>
      <c r="I240" s="168" t="s">
        <v>453</v>
      </c>
    </row>
    <row r="241" spans="1:9" ht="16.5" customHeight="1">
      <c r="A241" s="157"/>
      <c r="B241" s="175" t="s">
        <v>461</v>
      </c>
      <c r="C241" s="169">
        <v>1</v>
      </c>
      <c r="D241" s="169"/>
      <c r="E241" s="169"/>
      <c r="F241" s="157"/>
      <c r="G241" s="95">
        <v>0.9</v>
      </c>
      <c r="H241" s="157"/>
      <c r="I241" s="168" t="s">
        <v>453</v>
      </c>
    </row>
    <row r="242" spans="1:9" ht="16.5" customHeight="1">
      <c r="A242" s="157"/>
      <c r="B242" s="175" t="s">
        <v>462</v>
      </c>
      <c r="C242" s="169">
        <v>1</v>
      </c>
      <c r="D242" s="169"/>
      <c r="E242" s="169"/>
      <c r="F242" s="157"/>
      <c r="G242" s="95">
        <v>1.2</v>
      </c>
      <c r="H242" s="157"/>
      <c r="I242" s="168" t="s">
        <v>453</v>
      </c>
    </row>
    <row r="243" spans="1:9" ht="16.5" customHeight="1">
      <c r="A243" s="157"/>
      <c r="B243" s="175" t="s">
        <v>463</v>
      </c>
      <c r="C243" s="169">
        <v>1</v>
      </c>
      <c r="D243" s="169"/>
      <c r="E243" s="169"/>
      <c r="F243" s="157"/>
      <c r="G243" s="95">
        <v>0.5</v>
      </c>
      <c r="H243" s="157"/>
      <c r="I243" s="168" t="s">
        <v>453</v>
      </c>
    </row>
    <row r="244" spans="1:9" ht="16.5" customHeight="1">
      <c r="A244" s="157"/>
      <c r="B244" s="175" t="s">
        <v>464</v>
      </c>
      <c r="C244" s="169">
        <v>1</v>
      </c>
      <c r="D244" s="169"/>
      <c r="E244" s="169"/>
      <c r="F244" s="157"/>
      <c r="G244" s="95">
        <v>0.48</v>
      </c>
      <c r="H244" s="157"/>
      <c r="I244" s="168" t="s">
        <v>453</v>
      </c>
    </row>
    <row r="245" spans="1:9" ht="16.5" customHeight="1">
      <c r="A245" s="157"/>
      <c r="B245" s="174" t="s">
        <v>465</v>
      </c>
      <c r="C245" s="169">
        <v>1</v>
      </c>
      <c r="D245" s="169"/>
      <c r="E245" s="169"/>
      <c r="F245" s="157"/>
      <c r="G245" s="95">
        <v>2.1</v>
      </c>
      <c r="H245" s="157"/>
      <c r="I245" s="168" t="s">
        <v>453</v>
      </c>
    </row>
    <row r="246" spans="1:9" ht="16.5" customHeight="1">
      <c r="A246" s="157"/>
      <c r="B246" s="174" t="s">
        <v>466</v>
      </c>
      <c r="C246" s="169">
        <v>1</v>
      </c>
      <c r="D246" s="169"/>
      <c r="E246" s="169"/>
      <c r="F246" s="157"/>
      <c r="G246" s="95">
        <v>0.9</v>
      </c>
      <c r="H246" s="157"/>
      <c r="I246" s="168" t="s">
        <v>453</v>
      </c>
    </row>
    <row r="247" spans="1:9" ht="16.5" customHeight="1">
      <c r="A247" s="157"/>
      <c r="B247" s="174" t="s">
        <v>467</v>
      </c>
      <c r="C247" s="169">
        <v>1</v>
      </c>
      <c r="D247" s="169"/>
      <c r="E247" s="169"/>
      <c r="F247" s="157"/>
      <c r="G247" s="95">
        <v>3</v>
      </c>
      <c r="H247" s="157"/>
      <c r="I247" s="168" t="s">
        <v>453</v>
      </c>
    </row>
    <row r="248" spans="1:9" ht="16.5" customHeight="1">
      <c r="A248" s="157"/>
      <c r="B248" s="174" t="s">
        <v>468</v>
      </c>
      <c r="C248" s="169">
        <v>1</v>
      </c>
      <c r="D248" s="169"/>
      <c r="E248" s="169"/>
      <c r="F248" s="157"/>
      <c r="G248" s="95">
        <v>0.4</v>
      </c>
      <c r="H248" s="157"/>
      <c r="I248" s="168" t="s">
        <v>453</v>
      </c>
    </row>
    <row r="249" spans="1:9" ht="16.5" customHeight="1">
      <c r="A249" s="157"/>
      <c r="B249" s="174" t="s">
        <v>469</v>
      </c>
      <c r="C249" s="169">
        <v>1</v>
      </c>
      <c r="D249" s="169"/>
      <c r="E249" s="169"/>
      <c r="F249" s="157"/>
      <c r="G249" s="95">
        <v>0.9</v>
      </c>
      <c r="H249" s="157"/>
      <c r="I249" s="168" t="s">
        <v>453</v>
      </c>
    </row>
    <row r="250" spans="1:9" ht="16.5" customHeight="1">
      <c r="A250" s="157"/>
      <c r="B250" s="175" t="s">
        <v>470</v>
      </c>
      <c r="C250" s="169">
        <v>1</v>
      </c>
      <c r="D250" s="169"/>
      <c r="E250" s="169"/>
      <c r="F250" s="157"/>
      <c r="G250" s="95">
        <v>1.2</v>
      </c>
      <c r="H250" s="157"/>
      <c r="I250" s="168" t="s">
        <v>453</v>
      </c>
    </row>
    <row r="251" spans="1:9" ht="16.5" customHeight="1">
      <c r="A251" s="157"/>
      <c r="B251" s="176" t="s">
        <v>471</v>
      </c>
      <c r="C251" s="169">
        <v>1</v>
      </c>
      <c r="D251" s="169"/>
      <c r="E251" s="169"/>
      <c r="F251" s="157"/>
      <c r="G251" s="95">
        <v>0.35</v>
      </c>
      <c r="H251" s="157"/>
      <c r="I251" s="168" t="s">
        <v>453</v>
      </c>
    </row>
    <row r="252" spans="1:9" ht="16.5" customHeight="1">
      <c r="A252" s="157"/>
      <c r="B252" s="174" t="s">
        <v>472</v>
      </c>
      <c r="C252" s="169">
        <v>1</v>
      </c>
      <c r="D252" s="169"/>
      <c r="E252" s="169"/>
      <c r="F252" s="157"/>
      <c r="G252" s="95">
        <v>0.4</v>
      </c>
      <c r="H252" s="157"/>
      <c r="I252" s="168" t="s">
        <v>453</v>
      </c>
    </row>
    <row r="253" spans="1:9" ht="16.5" customHeight="1">
      <c r="A253" s="157"/>
      <c r="B253" s="177" t="s">
        <v>473</v>
      </c>
      <c r="C253" s="169">
        <v>1</v>
      </c>
      <c r="D253" s="169"/>
      <c r="E253" s="169"/>
      <c r="F253" s="157"/>
      <c r="G253" s="95">
        <v>0.46</v>
      </c>
      <c r="H253" s="157"/>
      <c r="I253" s="168" t="s">
        <v>453</v>
      </c>
    </row>
    <row r="254" spans="1:9" ht="16.5" customHeight="1">
      <c r="A254" s="157"/>
      <c r="B254" s="175" t="s">
        <v>474</v>
      </c>
      <c r="C254" s="169">
        <v>1</v>
      </c>
      <c r="D254" s="169"/>
      <c r="E254" s="169"/>
      <c r="F254" s="157"/>
      <c r="G254" s="95">
        <v>0.6</v>
      </c>
      <c r="H254" s="157"/>
      <c r="I254" s="168" t="s">
        <v>453</v>
      </c>
    </row>
    <row r="255" spans="1:9" ht="16.5" customHeight="1">
      <c r="A255" s="157"/>
      <c r="B255" s="175" t="s">
        <v>475</v>
      </c>
      <c r="C255" s="169">
        <v>1</v>
      </c>
      <c r="D255" s="169"/>
      <c r="E255" s="169"/>
      <c r="F255" s="157"/>
      <c r="G255" s="95">
        <v>0.9</v>
      </c>
      <c r="H255" s="157"/>
      <c r="I255" s="168" t="s">
        <v>453</v>
      </c>
    </row>
    <row r="256" spans="1:9" ht="16.5" customHeight="1">
      <c r="A256" s="157"/>
      <c r="B256" s="178" t="s">
        <v>476</v>
      </c>
      <c r="C256" s="169">
        <v>1</v>
      </c>
      <c r="D256" s="169"/>
      <c r="E256" s="169"/>
      <c r="F256" s="157"/>
      <c r="G256" s="95">
        <v>1.5</v>
      </c>
      <c r="H256" s="157"/>
      <c r="I256" s="168" t="s">
        <v>453</v>
      </c>
    </row>
    <row r="257" spans="1:9" ht="16.5" customHeight="1">
      <c r="A257" s="157"/>
      <c r="B257" s="178" t="s">
        <v>477</v>
      </c>
      <c r="C257" s="169">
        <v>1</v>
      </c>
      <c r="D257" s="169"/>
      <c r="E257" s="169"/>
      <c r="F257" s="157"/>
      <c r="G257" s="95">
        <v>0.4</v>
      </c>
      <c r="H257" s="157"/>
      <c r="I257" s="168" t="s">
        <v>453</v>
      </c>
    </row>
    <row r="258" spans="1:9" ht="16.5" customHeight="1">
      <c r="A258" s="157"/>
      <c r="B258" s="176" t="s">
        <v>478</v>
      </c>
      <c r="C258" s="169">
        <v>1</v>
      </c>
      <c r="D258" s="169"/>
      <c r="E258" s="169"/>
      <c r="F258" s="157"/>
      <c r="G258" s="95">
        <v>0.35</v>
      </c>
      <c r="H258" s="157"/>
      <c r="I258" s="168" t="s">
        <v>453</v>
      </c>
    </row>
    <row r="259" spans="1:9" ht="16.5" customHeight="1">
      <c r="A259" s="157"/>
      <c r="B259" s="174" t="s">
        <v>479</v>
      </c>
      <c r="C259" s="169">
        <v>1</v>
      </c>
      <c r="D259" s="169"/>
      <c r="E259" s="169"/>
      <c r="F259" s="157"/>
      <c r="G259" s="95">
        <v>0.35</v>
      </c>
      <c r="H259" s="157"/>
      <c r="I259" s="168" t="s">
        <v>453</v>
      </c>
    </row>
    <row r="260" spans="1:9" ht="16.5" customHeight="1">
      <c r="A260" s="157"/>
      <c r="B260" s="174" t="s">
        <v>480</v>
      </c>
      <c r="C260" s="169">
        <v>1</v>
      </c>
      <c r="D260" s="169"/>
      <c r="E260" s="169"/>
      <c r="F260" s="157"/>
      <c r="G260" s="95">
        <v>0.55000000000000004</v>
      </c>
      <c r="H260" s="157"/>
      <c r="I260" s="168" t="s">
        <v>453</v>
      </c>
    </row>
    <row r="261" spans="1:9" ht="16.5" customHeight="1">
      <c r="A261" s="157"/>
      <c r="B261" s="174" t="s">
        <v>481</v>
      </c>
      <c r="C261" s="169">
        <v>1</v>
      </c>
      <c r="D261" s="169"/>
      <c r="E261" s="169"/>
      <c r="F261" s="157"/>
      <c r="G261" s="95">
        <v>0.35</v>
      </c>
      <c r="H261" s="157"/>
      <c r="I261" s="168" t="s">
        <v>453</v>
      </c>
    </row>
    <row r="262" spans="1:9" ht="16.5" customHeight="1">
      <c r="A262" s="157"/>
      <c r="B262" s="178" t="s">
        <v>482</v>
      </c>
      <c r="C262" s="169">
        <v>1</v>
      </c>
      <c r="D262" s="169"/>
      <c r="E262" s="169"/>
      <c r="F262" s="157"/>
      <c r="G262" s="95">
        <v>0.35</v>
      </c>
      <c r="H262" s="157"/>
      <c r="I262" s="168" t="s">
        <v>453</v>
      </c>
    </row>
    <row r="263" spans="1:9" ht="16.5" customHeight="1">
      <c r="A263" s="157"/>
      <c r="B263" s="175" t="s">
        <v>483</v>
      </c>
      <c r="C263" s="169">
        <v>1</v>
      </c>
      <c r="D263" s="169"/>
      <c r="E263" s="169"/>
      <c r="F263" s="157"/>
      <c r="G263" s="95">
        <v>2</v>
      </c>
      <c r="H263" s="157"/>
      <c r="I263" s="168" t="s">
        <v>453</v>
      </c>
    </row>
    <row r="264" spans="1:9" ht="16.5" customHeight="1">
      <c r="A264" s="157"/>
      <c r="B264" s="176" t="s">
        <v>484</v>
      </c>
      <c r="C264" s="169">
        <v>1</v>
      </c>
      <c r="D264" s="169"/>
      <c r="E264" s="169"/>
      <c r="F264" s="157"/>
      <c r="G264" s="95">
        <v>0.35</v>
      </c>
      <c r="H264" s="157"/>
      <c r="I264" s="168" t="s">
        <v>453</v>
      </c>
    </row>
    <row r="265" spans="1:9" ht="16.5" customHeight="1">
      <c r="A265" s="157"/>
      <c r="B265" s="176" t="s">
        <v>485</v>
      </c>
      <c r="C265" s="169">
        <v>1</v>
      </c>
      <c r="D265" s="169"/>
      <c r="E265" s="169"/>
      <c r="F265" s="157"/>
      <c r="G265" s="95">
        <v>1.5</v>
      </c>
      <c r="H265" s="157"/>
      <c r="I265" s="168" t="s">
        <v>453</v>
      </c>
    </row>
    <row r="266" spans="1:9" ht="16.5" customHeight="1">
      <c r="A266" s="157"/>
      <c r="B266" s="174" t="s">
        <v>486</v>
      </c>
      <c r="C266" s="169">
        <v>1</v>
      </c>
      <c r="D266" s="169"/>
      <c r="E266" s="169"/>
      <c r="F266" s="157"/>
      <c r="G266" s="95">
        <v>0.7</v>
      </c>
      <c r="H266" s="157"/>
      <c r="I266" s="168" t="s">
        <v>453</v>
      </c>
    </row>
    <row r="267" spans="1:9" ht="16.5" customHeight="1">
      <c r="A267" s="157"/>
      <c r="B267" s="179" t="s">
        <v>487</v>
      </c>
      <c r="C267" s="169">
        <v>1</v>
      </c>
      <c r="D267" s="169"/>
      <c r="E267" s="169"/>
      <c r="F267" s="157"/>
      <c r="G267" s="95">
        <v>0.35</v>
      </c>
      <c r="H267" s="157"/>
      <c r="I267" s="168" t="s">
        <v>453</v>
      </c>
    </row>
    <row r="268" spans="1:9" ht="16.5" customHeight="1">
      <c r="A268" s="157"/>
      <c r="B268" s="176" t="s">
        <v>488</v>
      </c>
      <c r="C268" s="169">
        <v>1</v>
      </c>
      <c r="D268" s="169"/>
      <c r="E268" s="169"/>
      <c r="F268" s="157"/>
      <c r="G268" s="95">
        <v>0.45</v>
      </c>
      <c r="H268" s="157"/>
      <c r="I268" s="168" t="s">
        <v>453</v>
      </c>
    </row>
    <row r="269" spans="1:9" ht="16.5" customHeight="1">
      <c r="A269" s="157"/>
      <c r="B269" s="174" t="s">
        <v>489</v>
      </c>
      <c r="C269" s="169">
        <v>1</v>
      </c>
      <c r="D269" s="169"/>
      <c r="E269" s="169"/>
      <c r="F269" s="157"/>
      <c r="G269" s="95">
        <v>0.5</v>
      </c>
      <c r="H269" s="157"/>
      <c r="I269" s="168" t="s">
        <v>453</v>
      </c>
    </row>
    <row r="270" spans="1:9" ht="16.5" customHeight="1">
      <c r="A270" s="157"/>
      <c r="B270" s="179" t="s">
        <v>490</v>
      </c>
      <c r="C270" s="169">
        <v>1</v>
      </c>
      <c r="D270" s="169"/>
      <c r="E270" s="169"/>
      <c r="F270" s="157"/>
      <c r="G270" s="95">
        <v>0.42</v>
      </c>
      <c r="H270" s="157"/>
      <c r="I270" s="168" t="s">
        <v>453</v>
      </c>
    </row>
    <row r="271" spans="1:9" ht="16.5" customHeight="1">
      <c r="A271" s="157"/>
      <c r="B271" s="177" t="s">
        <v>491</v>
      </c>
      <c r="C271" s="169">
        <v>1</v>
      </c>
      <c r="D271" s="169"/>
      <c r="E271" s="169"/>
      <c r="F271" s="157"/>
      <c r="G271" s="95">
        <v>0.9</v>
      </c>
      <c r="H271" s="157"/>
      <c r="I271" s="168" t="s">
        <v>453</v>
      </c>
    </row>
    <row r="272" spans="1:9" ht="16.5" customHeight="1">
      <c r="A272" s="157"/>
      <c r="B272" s="178" t="s">
        <v>492</v>
      </c>
      <c r="C272" s="169">
        <v>1</v>
      </c>
      <c r="D272" s="169"/>
      <c r="E272" s="169"/>
      <c r="F272" s="157"/>
      <c r="G272" s="95">
        <v>0.6</v>
      </c>
      <c r="H272" s="157"/>
      <c r="I272" s="168" t="s">
        <v>453</v>
      </c>
    </row>
    <row r="273" spans="1:9" ht="16.5" customHeight="1">
      <c r="A273" s="157"/>
      <c r="B273" s="174" t="s">
        <v>493</v>
      </c>
      <c r="C273" s="169">
        <v>1</v>
      </c>
      <c r="D273" s="169"/>
      <c r="E273" s="169"/>
      <c r="F273" s="157"/>
      <c r="G273" s="95">
        <v>1.2</v>
      </c>
      <c r="H273" s="157"/>
      <c r="I273" s="168" t="s">
        <v>453</v>
      </c>
    </row>
    <row r="274" spans="1:9" ht="16.5" customHeight="1">
      <c r="A274" s="157"/>
      <c r="B274" s="179" t="s">
        <v>494</v>
      </c>
      <c r="C274" s="169">
        <v>1</v>
      </c>
      <c r="D274" s="169"/>
      <c r="E274" s="169"/>
      <c r="F274" s="157"/>
      <c r="G274" s="95">
        <v>0.8</v>
      </c>
      <c r="H274" s="157"/>
      <c r="I274" s="168" t="s">
        <v>453</v>
      </c>
    </row>
    <row r="275" spans="1:9" ht="16.5" customHeight="1">
      <c r="A275" s="157"/>
      <c r="B275" s="178" t="s">
        <v>495</v>
      </c>
      <c r="C275" s="169">
        <v>1</v>
      </c>
      <c r="D275" s="169"/>
      <c r="E275" s="169"/>
      <c r="F275" s="157"/>
      <c r="G275" s="95">
        <v>0.85</v>
      </c>
      <c r="H275" s="157"/>
      <c r="I275" s="168" t="s">
        <v>453</v>
      </c>
    </row>
    <row r="276" spans="1:9" ht="16.5" customHeight="1">
      <c r="A276" s="157"/>
      <c r="B276" s="178" t="s">
        <v>496</v>
      </c>
      <c r="C276" s="169">
        <v>1</v>
      </c>
      <c r="D276" s="169"/>
      <c r="E276" s="169"/>
      <c r="F276" s="157"/>
      <c r="G276" s="95">
        <v>1.25</v>
      </c>
      <c r="H276" s="157"/>
      <c r="I276" s="168" t="s">
        <v>453</v>
      </c>
    </row>
    <row r="277" spans="1:9" ht="16.5" customHeight="1">
      <c r="A277" s="157"/>
      <c r="B277" s="174" t="s">
        <v>497</v>
      </c>
      <c r="C277" s="169">
        <v>1</v>
      </c>
      <c r="D277" s="169"/>
      <c r="E277" s="169"/>
      <c r="F277" s="157"/>
      <c r="G277" s="95">
        <v>0.6</v>
      </c>
      <c r="H277" s="157"/>
      <c r="I277" s="168" t="s">
        <v>453</v>
      </c>
    </row>
    <row r="278" spans="1:9" ht="16.5" customHeight="1">
      <c r="A278" s="157"/>
      <c r="B278" s="174" t="s">
        <v>498</v>
      </c>
      <c r="C278" s="169">
        <v>1</v>
      </c>
      <c r="D278" s="169"/>
      <c r="E278" s="169"/>
      <c r="F278" s="157"/>
      <c r="G278" s="95">
        <v>0.5</v>
      </c>
      <c r="H278" s="157"/>
      <c r="I278" s="168" t="s">
        <v>453</v>
      </c>
    </row>
    <row r="279" spans="1:9" ht="16.5" customHeight="1">
      <c r="A279" s="157"/>
      <c r="B279" s="179" t="s">
        <v>499</v>
      </c>
      <c r="C279" s="169">
        <v>1</v>
      </c>
      <c r="D279" s="169"/>
      <c r="E279" s="169"/>
      <c r="F279" s="157"/>
      <c r="G279" s="95">
        <v>0.65</v>
      </c>
      <c r="H279" s="157"/>
      <c r="I279" s="168" t="s">
        <v>453</v>
      </c>
    </row>
    <row r="280" spans="1:9" ht="16.5" customHeight="1">
      <c r="A280" s="157"/>
      <c r="B280" s="179" t="s">
        <v>500</v>
      </c>
      <c r="C280" s="169">
        <v>1</v>
      </c>
      <c r="D280" s="169"/>
      <c r="E280" s="169"/>
      <c r="F280" s="157"/>
      <c r="G280" s="95">
        <v>0.6</v>
      </c>
      <c r="H280" s="157"/>
      <c r="I280" s="168" t="s">
        <v>453</v>
      </c>
    </row>
    <row r="281" spans="1:9" ht="16.5" customHeight="1">
      <c r="A281" s="157"/>
      <c r="B281" s="178" t="s">
        <v>501</v>
      </c>
      <c r="C281" s="169">
        <v>1</v>
      </c>
      <c r="D281" s="169"/>
      <c r="E281" s="169"/>
      <c r="F281" s="157"/>
      <c r="G281" s="95">
        <v>0.75</v>
      </c>
      <c r="H281" s="157"/>
      <c r="I281" s="168" t="s">
        <v>453</v>
      </c>
    </row>
    <row r="282" spans="1:9" ht="16.5" customHeight="1">
      <c r="A282" s="157"/>
      <c r="B282" s="178" t="s">
        <v>502</v>
      </c>
      <c r="C282" s="169">
        <v>1</v>
      </c>
      <c r="D282" s="169"/>
      <c r="E282" s="169"/>
      <c r="F282" s="157"/>
      <c r="G282" s="95">
        <v>0.98</v>
      </c>
      <c r="H282" s="157"/>
      <c r="I282" s="168" t="s">
        <v>453</v>
      </c>
    </row>
    <row r="283" spans="1:9" ht="16.5" customHeight="1">
      <c r="A283" s="157"/>
      <c r="B283" s="174" t="s">
        <v>503</v>
      </c>
      <c r="C283" s="169">
        <v>1</v>
      </c>
      <c r="D283" s="169"/>
      <c r="E283" s="169"/>
      <c r="F283" s="157"/>
      <c r="G283" s="95">
        <v>0.5</v>
      </c>
      <c r="H283" s="157"/>
      <c r="I283" s="168" t="s">
        <v>453</v>
      </c>
    </row>
    <row r="284" spans="1:9" ht="16.5" customHeight="1">
      <c r="A284" s="157"/>
      <c r="B284" s="174" t="s">
        <v>504</v>
      </c>
      <c r="C284" s="169">
        <v>1</v>
      </c>
      <c r="D284" s="169"/>
      <c r="E284" s="169"/>
      <c r="F284" s="157"/>
      <c r="G284" s="95">
        <v>0.46</v>
      </c>
      <c r="H284" s="157"/>
      <c r="I284" s="168" t="s">
        <v>453</v>
      </c>
    </row>
    <row r="285" spans="1:9" ht="16.5" customHeight="1">
      <c r="A285" s="157"/>
      <c r="B285" s="178" t="s">
        <v>505</v>
      </c>
      <c r="C285" s="169">
        <v>1</v>
      </c>
      <c r="D285" s="169"/>
      <c r="E285" s="169"/>
      <c r="F285" s="157"/>
      <c r="G285" s="95">
        <v>0.85</v>
      </c>
      <c r="H285" s="157"/>
      <c r="I285" s="168" t="s">
        <v>453</v>
      </c>
    </row>
    <row r="286" spans="1:9" ht="16.5" customHeight="1">
      <c r="A286" s="157"/>
      <c r="B286" s="179" t="s">
        <v>506</v>
      </c>
      <c r="C286" s="169">
        <v>1</v>
      </c>
      <c r="D286" s="169"/>
      <c r="E286" s="169"/>
      <c r="F286" s="157"/>
      <c r="G286" s="95">
        <v>0.7</v>
      </c>
      <c r="H286" s="157"/>
      <c r="I286" s="168" t="s">
        <v>453</v>
      </c>
    </row>
    <row r="287" spans="1:9" ht="16.5" customHeight="1">
      <c r="A287" s="157"/>
      <c r="B287" s="174" t="s">
        <v>507</v>
      </c>
      <c r="C287" s="169">
        <v>1</v>
      </c>
      <c r="D287" s="169"/>
      <c r="E287" s="169"/>
      <c r="F287" s="157"/>
      <c r="G287" s="95">
        <v>0.46</v>
      </c>
      <c r="H287" s="157"/>
      <c r="I287" s="168" t="s">
        <v>453</v>
      </c>
    </row>
    <row r="288" spans="1:9" ht="16.5" customHeight="1">
      <c r="A288" s="157"/>
      <c r="B288" s="174" t="s">
        <v>508</v>
      </c>
      <c r="C288" s="169">
        <v>1</v>
      </c>
      <c r="D288" s="169"/>
      <c r="E288" s="169"/>
      <c r="F288" s="157"/>
      <c r="G288" s="95">
        <v>0.48</v>
      </c>
      <c r="H288" s="157"/>
      <c r="I288" s="168" t="s">
        <v>453</v>
      </c>
    </row>
    <row r="289" spans="1:9" ht="16.5" customHeight="1">
      <c r="A289" s="157"/>
      <c r="B289" s="177" t="s">
        <v>509</v>
      </c>
      <c r="C289" s="169">
        <v>1</v>
      </c>
      <c r="D289" s="169"/>
      <c r="E289" s="169"/>
      <c r="F289" s="157"/>
      <c r="G289" s="95">
        <v>0.9</v>
      </c>
      <c r="H289" s="157"/>
      <c r="I289" s="168" t="s">
        <v>453</v>
      </c>
    </row>
    <row r="290" spans="1:9" ht="16.5" customHeight="1">
      <c r="A290" s="157"/>
      <c r="B290" s="178" t="s">
        <v>510</v>
      </c>
      <c r="C290" s="169">
        <v>1</v>
      </c>
      <c r="D290" s="169"/>
      <c r="E290" s="169"/>
      <c r="F290" s="157"/>
      <c r="G290" s="95">
        <v>0.3</v>
      </c>
      <c r="H290" s="157"/>
      <c r="I290" s="168" t="s">
        <v>453</v>
      </c>
    </row>
    <row r="291" spans="1:9" ht="16.5" customHeight="1">
      <c r="A291" s="157"/>
      <c r="B291" s="176" t="s">
        <v>511</v>
      </c>
      <c r="C291" s="169">
        <v>1</v>
      </c>
      <c r="D291" s="169"/>
      <c r="E291" s="169"/>
      <c r="F291" s="157"/>
      <c r="G291" s="95">
        <v>0.9</v>
      </c>
      <c r="H291" s="157"/>
      <c r="I291" s="168" t="s">
        <v>453</v>
      </c>
    </row>
    <row r="292" spans="1:9" ht="16.5" customHeight="1">
      <c r="A292" s="157"/>
      <c r="B292" s="175" t="s">
        <v>512</v>
      </c>
      <c r="C292" s="169">
        <v>1</v>
      </c>
      <c r="D292" s="169"/>
      <c r="E292" s="169"/>
      <c r="F292" s="157"/>
      <c r="G292" s="95">
        <v>0.48</v>
      </c>
      <c r="H292" s="157"/>
      <c r="I292" s="168" t="s">
        <v>453</v>
      </c>
    </row>
    <row r="293" spans="1:9" ht="16.5" customHeight="1">
      <c r="A293" s="157"/>
      <c r="B293" s="175" t="s">
        <v>513</v>
      </c>
      <c r="C293" s="169">
        <v>1</v>
      </c>
      <c r="D293" s="169"/>
      <c r="E293" s="169"/>
      <c r="F293" s="157"/>
      <c r="G293" s="95">
        <v>0.5</v>
      </c>
      <c r="H293" s="157"/>
      <c r="I293" s="168" t="s">
        <v>453</v>
      </c>
    </row>
    <row r="294" spans="1:9" ht="16.5" customHeight="1">
      <c r="A294" s="157"/>
      <c r="B294" s="175" t="s">
        <v>514</v>
      </c>
      <c r="C294" s="169">
        <v>1</v>
      </c>
      <c r="D294" s="169"/>
      <c r="E294" s="169"/>
      <c r="F294" s="157"/>
      <c r="G294" s="95">
        <v>0.5</v>
      </c>
      <c r="H294" s="157"/>
      <c r="I294" s="168" t="s">
        <v>453</v>
      </c>
    </row>
    <row r="295" spans="1:9" ht="16.5" customHeight="1">
      <c r="A295" s="157"/>
      <c r="B295" s="175" t="s">
        <v>515</v>
      </c>
      <c r="C295" s="169">
        <v>1</v>
      </c>
      <c r="D295" s="169"/>
      <c r="E295" s="169"/>
      <c r="F295" s="157"/>
      <c r="G295" s="95">
        <v>0.46</v>
      </c>
      <c r="H295" s="157"/>
      <c r="I295" s="168" t="s">
        <v>453</v>
      </c>
    </row>
    <row r="296" spans="1:9" ht="16.5" customHeight="1">
      <c r="A296" s="157"/>
      <c r="B296" s="175" t="s">
        <v>516</v>
      </c>
      <c r="C296" s="169">
        <v>1</v>
      </c>
      <c r="D296" s="169"/>
      <c r="E296" s="169"/>
      <c r="F296" s="157"/>
      <c r="G296" s="95">
        <v>0.5</v>
      </c>
      <c r="H296" s="157"/>
      <c r="I296" s="168" t="s">
        <v>453</v>
      </c>
    </row>
    <row r="297" spans="1:9" ht="16.5" customHeight="1">
      <c r="A297" s="157"/>
      <c r="B297" s="175" t="s">
        <v>517</v>
      </c>
      <c r="C297" s="169">
        <v>1</v>
      </c>
      <c r="D297" s="169"/>
      <c r="E297" s="169"/>
      <c r="F297" s="157"/>
      <c r="G297" s="95">
        <v>0.46</v>
      </c>
      <c r="H297" s="157"/>
      <c r="I297" s="168" t="s">
        <v>453</v>
      </c>
    </row>
    <row r="298" spans="1:9" ht="16.5" customHeight="1">
      <c r="A298" s="157"/>
      <c r="B298" s="175" t="s">
        <v>518</v>
      </c>
      <c r="C298" s="169">
        <v>1</v>
      </c>
      <c r="D298" s="169"/>
      <c r="E298" s="169"/>
      <c r="F298" s="157"/>
      <c r="G298" s="95">
        <v>0.48</v>
      </c>
      <c r="H298" s="157"/>
      <c r="I298" s="168" t="s">
        <v>453</v>
      </c>
    </row>
    <row r="299" spans="1:9" ht="16.5" customHeight="1">
      <c r="A299" s="157"/>
      <c r="B299" s="175" t="s">
        <v>519</v>
      </c>
      <c r="C299" s="169">
        <v>1</v>
      </c>
      <c r="D299" s="169"/>
      <c r="E299" s="169"/>
      <c r="F299" s="157"/>
      <c r="G299" s="95">
        <v>0.47</v>
      </c>
      <c r="H299" s="157"/>
      <c r="I299" s="168" t="s">
        <v>453</v>
      </c>
    </row>
    <row r="300" spans="1:9" ht="16.5" customHeight="1">
      <c r="A300" s="157"/>
      <c r="B300" s="175" t="s">
        <v>520</v>
      </c>
      <c r="C300" s="169">
        <v>1</v>
      </c>
      <c r="D300" s="169"/>
      <c r="E300" s="169"/>
      <c r="F300" s="157"/>
      <c r="G300" s="95">
        <v>0.48</v>
      </c>
      <c r="H300" s="157"/>
      <c r="I300" s="168" t="s">
        <v>453</v>
      </c>
    </row>
    <row r="301" spans="1:9" ht="16.5" customHeight="1">
      <c r="A301" s="157"/>
      <c r="B301" s="175" t="s">
        <v>521</v>
      </c>
      <c r="C301" s="169">
        <v>1</v>
      </c>
      <c r="D301" s="169"/>
      <c r="E301" s="169"/>
      <c r="F301" s="157"/>
      <c r="G301" s="95">
        <v>0.48</v>
      </c>
      <c r="H301" s="157"/>
      <c r="I301" s="168" t="s">
        <v>453</v>
      </c>
    </row>
    <row r="302" spans="1:9" ht="16.5" customHeight="1">
      <c r="A302" s="157"/>
      <c r="B302" s="175" t="s">
        <v>522</v>
      </c>
      <c r="C302" s="169">
        <v>1</v>
      </c>
      <c r="D302" s="169"/>
      <c r="E302" s="169"/>
      <c r="F302" s="157"/>
      <c r="G302" s="95">
        <v>0.49</v>
      </c>
      <c r="H302" s="157"/>
      <c r="I302" s="168" t="s">
        <v>453</v>
      </c>
    </row>
    <row r="303" spans="1:9" ht="16.5" customHeight="1">
      <c r="A303" s="157"/>
      <c r="B303" s="175" t="s">
        <v>523</v>
      </c>
      <c r="C303" s="169">
        <v>1</v>
      </c>
      <c r="D303" s="169"/>
      <c r="E303" s="169"/>
      <c r="F303" s="157"/>
      <c r="G303" s="95">
        <v>0.46</v>
      </c>
      <c r="H303" s="157"/>
      <c r="I303" s="168" t="s">
        <v>453</v>
      </c>
    </row>
    <row r="304" spans="1:9" ht="16.5" customHeight="1">
      <c r="A304" s="157"/>
      <c r="B304" s="175" t="s">
        <v>524</v>
      </c>
      <c r="C304" s="169">
        <v>1</v>
      </c>
      <c r="D304" s="169"/>
      <c r="E304" s="169"/>
      <c r="F304" s="157"/>
      <c r="G304" s="95">
        <v>0.49</v>
      </c>
      <c r="H304" s="157"/>
      <c r="I304" s="168" t="s">
        <v>453</v>
      </c>
    </row>
    <row r="305" spans="1:9" ht="16.5" customHeight="1">
      <c r="A305" s="157"/>
      <c r="B305" s="175" t="s">
        <v>525</v>
      </c>
      <c r="C305" s="169">
        <v>1</v>
      </c>
      <c r="D305" s="169"/>
      <c r="E305" s="169"/>
      <c r="F305" s="157"/>
      <c r="G305" s="95">
        <v>0.49</v>
      </c>
      <c r="H305" s="157"/>
      <c r="I305" s="168" t="s">
        <v>453</v>
      </c>
    </row>
    <row r="306" spans="1:9" ht="16.5" customHeight="1">
      <c r="A306" s="157"/>
      <c r="B306" s="175" t="s">
        <v>526</v>
      </c>
      <c r="C306" s="169">
        <v>1</v>
      </c>
      <c r="D306" s="169"/>
      <c r="E306" s="169"/>
      <c r="F306" s="157"/>
      <c r="G306" s="95">
        <v>0.46</v>
      </c>
      <c r="H306" s="157"/>
      <c r="I306" s="168" t="s">
        <v>453</v>
      </c>
    </row>
    <row r="307" spans="1:9" ht="16.5" customHeight="1">
      <c r="A307" s="157"/>
      <c r="B307" s="175" t="s">
        <v>527</v>
      </c>
      <c r="C307" s="169">
        <v>1</v>
      </c>
      <c r="D307" s="169"/>
      <c r="E307" s="169"/>
      <c r="F307" s="157"/>
      <c r="G307" s="95">
        <v>0.45</v>
      </c>
      <c r="H307" s="157"/>
      <c r="I307" s="168" t="s">
        <v>453</v>
      </c>
    </row>
    <row r="308" spans="1:9" ht="16.5" customHeight="1">
      <c r="A308" s="157"/>
      <c r="B308" s="175" t="s">
        <v>528</v>
      </c>
      <c r="C308" s="169">
        <v>1</v>
      </c>
      <c r="D308" s="169"/>
      <c r="E308" s="169"/>
      <c r="F308" s="157"/>
      <c r="G308" s="95">
        <v>0.48</v>
      </c>
      <c r="H308" s="157"/>
      <c r="I308" s="168" t="s">
        <v>453</v>
      </c>
    </row>
    <row r="309" spans="1:9" ht="16.5" customHeight="1">
      <c r="A309" s="157"/>
      <c r="B309" s="175" t="s">
        <v>529</v>
      </c>
      <c r="C309" s="169">
        <v>1</v>
      </c>
      <c r="D309" s="169"/>
      <c r="E309" s="169"/>
      <c r="F309" s="157"/>
      <c r="G309" s="95">
        <v>0.5</v>
      </c>
      <c r="H309" s="157"/>
      <c r="I309" s="168" t="s">
        <v>453</v>
      </c>
    </row>
    <row r="310" spans="1:9" ht="16.5" customHeight="1">
      <c r="A310" s="157"/>
      <c r="B310" s="175" t="s">
        <v>530</v>
      </c>
      <c r="C310" s="169">
        <v>1</v>
      </c>
      <c r="D310" s="169"/>
      <c r="E310" s="169"/>
      <c r="F310" s="157"/>
      <c r="G310" s="95">
        <v>0.42</v>
      </c>
      <c r="H310" s="157"/>
      <c r="I310" s="168" t="s">
        <v>453</v>
      </c>
    </row>
    <row r="311" spans="1:9" ht="16.5" customHeight="1">
      <c r="A311" s="157"/>
      <c r="B311" s="175" t="s">
        <v>531</v>
      </c>
      <c r="C311" s="169">
        <v>1</v>
      </c>
      <c r="D311" s="169"/>
      <c r="E311" s="169"/>
      <c r="F311" s="157"/>
      <c r="G311" s="95">
        <v>0.48</v>
      </c>
      <c r="H311" s="157"/>
      <c r="I311" s="168" t="s">
        <v>453</v>
      </c>
    </row>
    <row r="312" spans="1:9" ht="16.5" customHeight="1">
      <c r="A312" s="157"/>
      <c r="B312" s="175" t="s">
        <v>532</v>
      </c>
      <c r="C312" s="169">
        <v>1</v>
      </c>
      <c r="D312" s="169"/>
      <c r="E312" s="169"/>
      <c r="F312" s="157"/>
      <c r="G312" s="95">
        <v>0.48</v>
      </c>
      <c r="H312" s="157"/>
      <c r="I312" s="168" t="s">
        <v>453</v>
      </c>
    </row>
    <row r="313" spans="1:9" ht="16.5" customHeight="1">
      <c r="A313" s="157"/>
      <c r="B313" s="175" t="s">
        <v>533</v>
      </c>
      <c r="C313" s="169">
        <v>1</v>
      </c>
      <c r="D313" s="169"/>
      <c r="E313" s="169"/>
      <c r="F313" s="157"/>
      <c r="G313" s="95">
        <v>0.49</v>
      </c>
      <c r="H313" s="157"/>
      <c r="I313" s="168" t="s">
        <v>453</v>
      </c>
    </row>
    <row r="314" spans="1:9" ht="16.5" customHeight="1">
      <c r="A314" s="157"/>
      <c r="B314" s="175" t="s">
        <v>534</v>
      </c>
      <c r="C314" s="169">
        <v>1</v>
      </c>
      <c r="D314" s="169"/>
      <c r="E314" s="169"/>
      <c r="F314" s="157"/>
      <c r="G314" s="95">
        <v>0.49</v>
      </c>
      <c r="H314" s="157"/>
      <c r="I314" s="168" t="s">
        <v>453</v>
      </c>
    </row>
    <row r="315" spans="1:9" ht="16.5" customHeight="1">
      <c r="A315" s="157"/>
      <c r="B315" s="175" t="s">
        <v>535</v>
      </c>
      <c r="C315" s="169">
        <v>1</v>
      </c>
      <c r="D315" s="169"/>
      <c r="E315" s="169"/>
      <c r="F315" s="157"/>
      <c r="G315" s="95">
        <v>0.46</v>
      </c>
      <c r="H315" s="157"/>
      <c r="I315" s="168" t="s">
        <v>453</v>
      </c>
    </row>
    <row r="316" spans="1:9" ht="16.5" customHeight="1">
      <c r="A316" s="157"/>
      <c r="B316" s="175" t="s">
        <v>536</v>
      </c>
      <c r="C316" s="169">
        <v>1</v>
      </c>
      <c r="D316" s="169"/>
      <c r="E316" s="169"/>
      <c r="F316" s="157"/>
      <c r="G316" s="95">
        <v>0.47</v>
      </c>
      <c r="H316" s="157"/>
      <c r="I316" s="168" t="s">
        <v>453</v>
      </c>
    </row>
    <row r="317" spans="1:9" ht="16.5" customHeight="1">
      <c r="A317" s="157"/>
      <c r="B317" s="175" t="s">
        <v>537</v>
      </c>
      <c r="C317" s="169">
        <v>1</v>
      </c>
      <c r="D317" s="169"/>
      <c r="E317" s="169"/>
      <c r="F317" s="157"/>
      <c r="G317" s="95">
        <v>0.48</v>
      </c>
      <c r="H317" s="157"/>
      <c r="I317" s="168" t="s">
        <v>453</v>
      </c>
    </row>
    <row r="318" spans="1:9" ht="16.5" customHeight="1">
      <c r="A318" s="157"/>
      <c r="B318" s="175" t="s">
        <v>538</v>
      </c>
      <c r="C318" s="169">
        <v>1</v>
      </c>
      <c r="D318" s="169"/>
      <c r="E318" s="169"/>
      <c r="F318" s="157"/>
      <c r="G318" s="95">
        <v>0.49</v>
      </c>
      <c r="H318" s="157"/>
      <c r="I318" s="168" t="s">
        <v>453</v>
      </c>
    </row>
    <row r="319" spans="1:9" ht="16.5" customHeight="1">
      <c r="A319" s="157"/>
      <c r="B319" s="175" t="s">
        <v>539</v>
      </c>
      <c r="C319" s="169">
        <v>1</v>
      </c>
      <c r="D319" s="169"/>
      <c r="E319" s="169"/>
      <c r="F319" s="157"/>
      <c r="G319" s="95">
        <v>0.49</v>
      </c>
      <c r="H319" s="157"/>
      <c r="I319" s="168" t="s">
        <v>453</v>
      </c>
    </row>
    <row r="320" spans="1:9" ht="16.5" customHeight="1">
      <c r="A320" s="157"/>
      <c r="B320" s="175" t="s">
        <v>540</v>
      </c>
      <c r="C320" s="169">
        <v>1</v>
      </c>
      <c r="D320" s="169"/>
      <c r="E320" s="169"/>
      <c r="F320" s="157"/>
      <c r="G320" s="95">
        <v>0.46</v>
      </c>
      <c r="H320" s="157"/>
      <c r="I320" s="168" t="s">
        <v>453</v>
      </c>
    </row>
    <row r="321" spans="1:9" ht="16.5" customHeight="1">
      <c r="A321" s="157"/>
      <c r="B321" s="175" t="s">
        <v>541</v>
      </c>
      <c r="C321" s="169">
        <v>1</v>
      </c>
      <c r="D321" s="169"/>
      <c r="E321" s="169"/>
      <c r="F321" s="157"/>
      <c r="G321" s="95">
        <v>0.46</v>
      </c>
      <c r="H321" s="157"/>
      <c r="I321" s="168" t="s">
        <v>453</v>
      </c>
    </row>
    <row r="322" spans="1:9" ht="16.5" customHeight="1">
      <c r="A322" s="157"/>
      <c r="B322" s="179" t="s">
        <v>542</v>
      </c>
      <c r="C322" s="169">
        <v>1</v>
      </c>
      <c r="D322" s="169"/>
      <c r="E322" s="169"/>
      <c r="F322" s="157"/>
      <c r="G322" s="95">
        <v>3</v>
      </c>
      <c r="H322" s="157"/>
      <c r="I322" s="168" t="s">
        <v>453</v>
      </c>
    </row>
    <row r="323" spans="1:9" ht="16.5" customHeight="1">
      <c r="A323" s="157"/>
      <c r="B323" s="179" t="s">
        <v>543</v>
      </c>
      <c r="C323" s="169">
        <v>1</v>
      </c>
      <c r="D323" s="169"/>
      <c r="E323" s="169"/>
      <c r="F323" s="157"/>
      <c r="G323" s="95">
        <v>3</v>
      </c>
      <c r="H323" s="157"/>
      <c r="I323" s="168" t="s">
        <v>453</v>
      </c>
    </row>
    <row r="324" spans="1:9" ht="16.5" customHeight="1">
      <c r="A324" s="157"/>
      <c r="B324" s="176" t="s">
        <v>544</v>
      </c>
      <c r="C324" s="169">
        <v>1</v>
      </c>
      <c r="D324" s="169"/>
      <c r="E324" s="169"/>
      <c r="F324" s="157"/>
      <c r="G324" s="95">
        <v>25</v>
      </c>
      <c r="H324" s="157"/>
      <c r="I324" s="168" t="s">
        <v>453</v>
      </c>
    </row>
    <row r="325" spans="1:9" ht="16.5" customHeight="1">
      <c r="A325" s="157"/>
      <c r="B325" s="181" t="s">
        <v>545</v>
      </c>
      <c r="C325" s="169">
        <v>1</v>
      </c>
      <c r="D325" s="169"/>
      <c r="E325" s="169"/>
      <c r="F325" s="157"/>
      <c r="G325" s="157"/>
      <c r="H325" s="95">
        <v>7</v>
      </c>
      <c r="I325" s="168" t="s">
        <v>453</v>
      </c>
    </row>
    <row r="326" spans="1:9" ht="16.5" customHeight="1">
      <c r="A326" s="157"/>
      <c r="B326" s="159" t="s">
        <v>546</v>
      </c>
      <c r="C326" s="169">
        <v>1</v>
      </c>
      <c r="D326" s="169"/>
      <c r="E326" s="169"/>
      <c r="F326" s="157"/>
      <c r="G326" s="157"/>
      <c r="H326" s="95">
        <v>4</v>
      </c>
      <c r="I326" s="168" t="s">
        <v>453</v>
      </c>
    </row>
    <row r="327" spans="1:9" ht="16.5" customHeight="1">
      <c r="A327" s="157"/>
      <c r="B327" s="159" t="s">
        <v>547</v>
      </c>
      <c r="C327" s="169">
        <v>1</v>
      </c>
      <c r="D327" s="169"/>
      <c r="E327" s="169"/>
      <c r="F327" s="157"/>
      <c r="G327" s="157"/>
      <c r="H327" s="95">
        <v>8</v>
      </c>
      <c r="I327" s="168" t="s">
        <v>453</v>
      </c>
    </row>
    <row r="328" spans="1:9" ht="16.5" customHeight="1">
      <c r="A328" s="157"/>
      <c r="B328" s="182" t="s">
        <v>548</v>
      </c>
      <c r="C328" s="169">
        <v>1</v>
      </c>
      <c r="D328" s="169"/>
      <c r="E328" s="169"/>
      <c r="F328" s="157"/>
      <c r="G328" s="157"/>
      <c r="H328" s="95">
        <v>1.5</v>
      </c>
      <c r="I328" s="168" t="s">
        <v>453</v>
      </c>
    </row>
    <row r="329" spans="1:9" ht="16.5" customHeight="1">
      <c r="A329" s="157"/>
      <c r="B329" s="162" t="s">
        <v>549</v>
      </c>
      <c r="C329" s="169">
        <v>1</v>
      </c>
      <c r="D329" s="169"/>
      <c r="E329" s="169"/>
      <c r="F329" s="157"/>
      <c r="G329" s="157"/>
      <c r="H329" s="95">
        <v>1.5</v>
      </c>
      <c r="I329" s="168" t="s">
        <v>453</v>
      </c>
    </row>
    <row r="330" spans="1:9" ht="16.5" customHeight="1">
      <c r="A330" s="157"/>
      <c r="B330" s="162" t="s">
        <v>550</v>
      </c>
      <c r="C330" s="169">
        <v>1</v>
      </c>
      <c r="D330" s="169"/>
      <c r="E330" s="169"/>
      <c r="F330" s="157"/>
      <c r="G330" s="157"/>
      <c r="H330" s="95">
        <v>1.85</v>
      </c>
      <c r="I330" s="168" t="s">
        <v>453</v>
      </c>
    </row>
    <row r="331" spans="1:9" ht="16.5" customHeight="1">
      <c r="A331" s="157"/>
      <c r="B331" s="162" t="s">
        <v>551</v>
      </c>
      <c r="C331" s="169">
        <v>1</v>
      </c>
      <c r="D331" s="169"/>
      <c r="E331" s="169"/>
      <c r="F331" s="157"/>
      <c r="G331" s="157"/>
      <c r="H331" s="95">
        <v>1.5</v>
      </c>
      <c r="I331" s="168" t="s">
        <v>453</v>
      </c>
    </row>
    <row r="332" spans="1:9" ht="16.5" customHeight="1">
      <c r="A332" s="157"/>
      <c r="B332" s="162" t="s">
        <v>552</v>
      </c>
      <c r="C332" s="169">
        <v>1</v>
      </c>
      <c r="D332" s="169"/>
      <c r="E332" s="169"/>
      <c r="F332" s="157"/>
      <c r="G332" s="157"/>
      <c r="H332" s="95">
        <v>0.35</v>
      </c>
      <c r="I332" s="168" t="s">
        <v>453</v>
      </c>
    </row>
    <row r="333" spans="1:9" ht="16.5" customHeight="1">
      <c r="A333" s="157"/>
      <c r="B333" s="162" t="s">
        <v>553</v>
      </c>
      <c r="C333" s="169">
        <v>1</v>
      </c>
      <c r="D333" s="169"/>
      <c r="E333" s="169"/>
      <c r="F333" s="157"/>
      <c r="G333" s="157"/>
      <c r="H333" s="95">
        <v>2.2000000000000002</v>
      </c>
      <c r="I333" s="168" t="s">
        <v>453</v>
      </c>
    </row>
    <row r="334" spans="1:9" ht="16.5" customHeight="1">
      <c r="A334" s="157"/>
      <c r="B334" s="162" t="s">
        <v>554</v>
      </c>
      <c r="C334" s="169">
        <v>1</v>
      </c>
      <c r="D334" s="169"/>
      <c r="E334" s="169"/>
      <c r="F334" s="157"/>
      <c r="G334" s="157"/>
      <c r="H334" s="95">
        <v>0.95</v>
      </c>
      <c r="I334" s="168" t="s">
        <v>453</v>
      </c>
    </row>
    <row r="335" spans="1:9" ht="16.5" customHeight="1">
      <c r="A335" s="157"/>
      <c r="B335" s="162" t="s">
        <v>555</v>
      </c>
      <c r="C335" s="169">
        <v>1</v>
      </c>
      <c r="D335" s="169"/>
      <c r="E335" s="169"/>
      <c r="F335" s="157"/>
      <c r="G335" s="157"/>
      <c r="H335" s="95">
        <v>2.2000000000000002</v>
      </c>
      <c r="I335" s="168" t="s">
        <v>453</v>
      </c>
    </row>
    <row r="336" spans="1:9" ht="16.5" customHeight="1">
      <c r="A336" s="157"/>
      <c r="B336" s="162" t="s">
        <v>556</v>
      </c>
      <c r="C336" s="169">
        <v>1</v>
      </c>
      <c r="D336" s="169"/>
      <c r="E336" s="169"/>
      <c r="F336" s="157"/>
      <c r="G336" s="157"/>
      <c r="H336" s="95">
        <v>1.5</v>
      </c>
      <c r="I336" s="168" t="s">
        <v>453</v>
      </c>
    </row>
    <row r="337" spans="1:9" ht="16.5" customHeight="1">
      <c r="A337" s="157"/>
      <c r="B337" s="162" t="s">
        <v>557</v>
      </c>
      <c r="C337" s="169">
        <v>1</v>
      </c>
      <c r="D337" s="169"/>
      <c r="E337" s="169"/>
      <c r="F337" s="157"/>
      <c r="G337" s="157"/>
      <c r="H337" s="95">
        <v>2.8</v>
      </c>
      <c r="I337" s="168" t="s">
        <v>453</v>
      </c>
    </row>
    <row r="338" spans="1:9" ht="16.5" customHeight="1">
      <c r="A338" s="157"/>
      <c r="B338" s="162" t="s">
        <v>558</v>
      </c>
      <c r="C338" s="169">
        <v>1</v>
      </c>
      <c r="D338" s="169"/>
      <c r="E338" s="169"/>
      <c r="F338" s="157"/>
      <c r="G338" s="157"/>
      <c r="H338" s="95">
        <v>0.25</v>
      </c>
      <c r="I338" s="168" t="s">
        <v>453</v>
      </c>
    </row>
    <row r="339" spans="1:9" ht="16.5" customHeight="1">
      <c r="A339" s="157"/>
      <c r="B339" s="162" t="s">
        <v>559</v>
      </c>
      <c r="C339" s="169">
        <v>1</v>
      </c>
      <c r="D339" s="169"/>
      <c r="E339" s="169"/>
      <c r="F339" s="157"/>
      <c r="G339" s="157"/>
      <c r="H339" s="95">
        <v>1.1000000000000001</v>
      </c>
      <c r="I339" s="168" t="s">
        <v>453</v>
      </c>
    </row>
    <row r="340" spans="1:9" ht="16.5" customHeight="1">
      <c r="A340" s="157"/>
      <c r="B340" s="162" t="s">
        <v>560</v>
      </c>
      <c r="C340" s="169">
        <v>1</v>
      </c>
      <c r="D340" s="169"/>
      <c r="E340" s="169"/>
      <c r="F340" s="157"/>
      <c r="G340" s="157"/>
      <c r="H340" s="95">
        <v>0.45</v>
      </c>
      <c r="I340" s="168" t="s">
        <v>453</v>
      </c>
    </row>
    <row r="341" spans="1:9" ht="16.5" customHeight="1">
      <c r="A341" s="157"/>
      <c r="B341" s="162" t="s">
        <v>561</v>
      </c>
      <c r="C341" s="169">
        <v>1</v>
      </c>
      <c r="D341" s="169"/>
      <c r="E341" s="169"/>
      <c r="F341" s="157"/>
      <c r="G341" s="157"/>
      <c r="H341" s="95">
        <v>0.9</v>
      </c>
      <c r="I341" s="168" t="s">
        <v>453</v>
      </c>
    </row>
    <row r="342" spans="1:9" ht="16.5" customHeight="1">
      <c r="A342" s="157"/>
      <c r="B342" s="159" t="s">
        <v>562</v>
      </c>
      <c r="C342" s="169">
        <v>1</v>
      </c>
      <c r="D342" s="169"/>
      <c r="E342" s="169"/>
      <c r="F342" s="157"/>
      <c r="G342" s="157"/>
      <c r="H342" s="95">
        <v>0.75</v>
      </c>
      <c r="I342" s="168" t="s">
        <v>453</v>
      </c>
    </row>
    <row r="343" spans="1:9" ht="16.5" customHeight="1">
      <c r="A343" s="157"/>
      <c r="B343" s="159" t="s">
        <v>563</v>
      </c>
      <c r="C343" s="169">
        <v>1</v>
      </c>
      <c r="D343" s="169"/>
      <c r="E343" s="169"/>
      <c r="F343" s="157"/>
      <c r="G343" s="157"/>
      <c r="H343" s="95">
        <v>0.19</v>
      </c>
      <c r="I343" s="168" t="s">
        <v>453</v>
      </c>
    </row>
    <row r="344" spans="1:9" ht="16.5" customHeight="1">
      <c r="A344" s="157"/>
      <c r="B344" s="159" t="s">
        <v>564</v>
      </c>
      <c r="C344" s="169">
        <v>1</v>
      </c>
      <c r="D344" s="169"/>
      <c r="E344" s="169"/>
      <c r="F344" s="157"/>
      <c r="G344" s="157"/>
      <c r="H344" s="95">
        <v>1.4</v>
      </c>
      <c r="I344" s="168" t="s">
        <v>453</v>
      </c>
    </row>
    <row r="345" spans="1:9" ht="16.5" customHeight="1">
      <c r="A345" s="157"/>
      <c r="B345" s="159" t="s">
        <v>565</v>
      </c>
      <c r="C345" s="169">
        <v>1</v>
      </c>
      <c r="D345" s="169"/>
      <c r="E345" s="169"/>
      <c r="F345" s="157"/>
      <c r="G345" s="157"/>
      <c r="H345" s="95">
        <v>0.3</v>
      </c>
      <c r="I345" s="168" t="s">
        <v>453</v>
      </c>
    </row>
    <row r="346" spans="1:9" ht="16.5" customHeight="1">
      <c r="A346" s="157"/>
      <c r="B346" s="161" t="s">
        <v>566</v>
      </c>
      <c r="C346" s="169">
        <v>1</v>
      </c>
      <c r="D346" s="169"/>
      <c r="E346" s="169"/>
      <c r="F346" s="157"/>
      <c r="G346" s="157"/>
      <c r="H346" s="189">
        <v>1.5</v>
      </c>
      <c r="I346" s="168" t="s">
        <v>453</v>
      </c>
    </row>
    <row r="347" spans="1:9" ht="16.5" customHeight="1">
      <c r="A347" s="157"/>
      <c r="B347" s="173" t="s">
        <v>567</v>
      </c>
      <c r="C347" s="169">
        <v>1</v>
      </c>
      <c r="D347" s="169"/>
      <c r="E347" s="169"/>
      <c r="F347" s="157"/>
      <c r="G347" s="157"/>
      <c r="H347" s="95">
        <v>12</v>
      </c>
      <c r="I347" s="168" t="s">
        <v>453</v>
      </c>
    </row>
    <row r="348" spans="1:9" ht="16.5" customHeight="1">
      <c r="A348" s="157"/>
      <c r="B348" s="159" t="s">
        <v>568</v>
      </c>
      <c r="C348" s="169">
        <v>1</v>
      </c>
      <c r="D348" s="169"/>
      <c r="E348" s="169"/>
      <c r="F348" s="157"/>
      <c r="G348" s="157"/>
      <c r="H348" s="95">
        <v>10.199999999999999</v>
      </c>
      <c r="I348" s="168" t="s">
        <v>453</v>
      </c>
    </row>
    <row r="349" spans="1:9" ht="16.5" customHeight="1">
      <c r="A349" s="157"/>
      <c r="B349" s="173" t="s">
        <v>569</v>
      </c>
      <c r="C349" s="169">
        <v>1</v>
      </c>
      <c r="D349" s="169"/>
      <c r="E349" s="169"/>
      <c r="F349" s="157"/>
      <c r="G349" s="157"/>
      <c r="H349" s="95">
        <v>16</v>
      </c>
      <c r="I349" s="168" t="s">
        <v>453</v>
      </c>
    </row>
    <row r="350" spans="1:9" ht="16.5" customHeight="1">
      <c r="A350" s="157"/>
      <c r="B350" s="173" t="s">
        <v>570</v>
      </c>
      <c r="C350" s="169">
        <v>1</v>
      </c>
      <c r="D350" s="169"/>
      <c r="E350" s="169"/>
      <c r="F350" s="157"/>
      <c r="G350" s="157"/>
      <c r="H350" s="95">
        <v>8</v>
      </c>
      <c r="I350" s="168" t="s">
        <v>453</v>
      </c>
    </row>
    <row r="351" spans="1:9" ht="16.5" customHeight="1">
      <c r="A351" s="157"/>
      <c r="B351" s="183" t="s">
        <v>571</v>
      </c>
      <c r="C351" s="169">
        <v>1</v>
      </c>
      <c r="D351" s="169"/>
      <c r="E351" s="169"/>
      <c r="F351" s="157"/>
      <c r="G351" s="157"/>
      <c r="H351" s="95">
        <v>15</v>
      </c>
      <c r="I351" s="168" t="s">
        <v>453</v>
      </c>
    </row>
    <row r="352" spans="1:9" ht="16.5" customHeight="1">
      <c r="A352" s="157"/>
      <c r="B352" s="183" t="s">
        <v>572</v>
      </c>
      <c r="C352" s="169">
        <v>1</v>
      </c>
      <c r="D352" s="169"/>
      <c r="E352" s="169"/>
      <c r="F352" s="157"/>
      <c r="G352" s="157"/>
      <c r="H352" s="95">
        <v>9</v>
      </c>
      <c r="I352" s="168" t="s">
        <v>453</v>
      </c>
    </row>
    <row r="353" spans="1:9" ht="16.5" customHeight="1">
      <c r="A353" s="157"/>
      <c r="B353" s="183" t="s">
        <v>573</v>
      </c>
      <c r="C353" s="169">
        <v>1</v>
      </c>
      <c r="D353" s="169"/>
      <c r="E353" s="169"/>
      <c r="F353" s="157"/>
      <c r="G353" s="157"/>
      <c r="H353" s="95">
        <v>4</v>
      </c>
      <c r="I353" s="168" t="s">
        <v>453</v>
      </c>
    </row>
    <row r="354" spans="1:9" ht="16.5" customHeight="1">
      <c r="A354" s="157"/>
      <c r="B354" s="184" t="s">
        <v>574</v>
      </c>
      <c r="C354" s="169">
        <v>1</v>
      </c>
      <c r="D354" s="169"/>
      <c r="E354" s="169"/>
      <c r="F354" s="157"/>
      <c r="G354" s="157"/>
      <c r="H354" s="95">
        <v>7</v>
      </c>
      <c r="I354" s="168" t="s">
        <v>453</v>
      </c>
    </row>
    <row r="355" spans="1:9" ht="16.5" customHeight="1">
      <c r="A355" s="157"/>
      <c r="B355" s="183" t="s">
        <v>575</v>
      </c>
      <c r="C355" s="169">
        <v>1</v>
      </c>
      <c r="D355" s="169"/>
      <c r="E355" s="169"/>
      <c r="F355" s="157"/>
      <c r="G355" s="157"/>
      <c r="H355" s="95">
        <v>14</v>
      </c>
      <c r="I355" s="168" t="s">
        <v>453</v>
      </c>
    </row>
    <row r="356" spans="1:9" ht="16.5" customHeight="1">
      <c r="A356" s="157"/>
      <c r="B356" s="183" t="s">
        <v>576</v>
      </c>
      <c r="C356" s="169">
        <v>1</v>
      </c>
      <c r="D356" s="169"/>
      <c r="E356" s="169"/>
      <c r="F356" s="157"/>
      <c r="G356" s="157"/>
      <c r="H356" s="95">
        <v>5</v>
      </c>
      <c r="I356" s="168" t="s">
        <v>453</v>
      </c>
    </row>
    <row r="357" spans="1:9" ht="16.5" customHeight="1">
      <c r="A357" s="157"/>
      <c r="B357" s="159" t="s">
        <v>577</v>
      </c>
      <c r="C357" s="169">
        <v>1</v>
      </c>
      <c r="D357" s="169"/>
      <c r="E357" s="169"/>
      <c r="F357" s="157"/>
      <c r="G357" s="157"/>
      <c r="H357" s="95">
        <v>9</v>
      </c>
      <c r="I357" s="168" t="s">
        <v>453</v>
      </c>
    </row>
    <row r="358" spans="1:9" ht="16.5" customHeight="1">
      <c r="A358" s="157"/>
      <c r="B358" s="159" t="s">
        <v>578</v>
      </c>
      <c r="C358" s="169">
        <v>1</v>
      </c>
      <c r="D358" s="169"/>
      <c r="E358" s="169"/>
      <c r="F358" s="157"/>
      <c r="G358" s="157"/>
      <c r="H358" s="95">
        <v>9</v>
      </c>
      <c r="I358" s="168" t="s">
        <v>453</v>
      </c>
    </row>
    <row r="359" spans="1:9" ht="16.5" customHeight="1">
      <c r="A359" s="157"/>
      <c r="B359" s="159" t="s">
        <v>579</v>
      </c>
      <c r="C359" s="169">
        <v>1</v>
      </c>
      <c r="D359" s="169"/>
      <c r="E359" s="169"/>
      <c r="F359" s="157"/>
      <c r="G359" s="157"/>
      <c r="H359" s="95">
        <v>18</v>
      </c>
      <c r="I359" s="168" t="s">
        <v>453</v>
      </c>
    </row>
    <row r="360" spans="1:9" ht="16.5" customHeight="1">
      <c r="A360" s="157"/>
      <c r="B360" s="159" t="s">
        <v>580</v>
      </c>
      <c r="C360" s="169">
        <v>1</v>
      </c>
      <c r="D360" s="169"/>
      <c r="E360" s="169"/>
      <c r="F360" s="157"/>
      <c r="G360" s="157"/>
      <c r="H360" s="95">
        <v>26.2</v>
      </c>
      <c r="I360" s="168" t="s">
        <v>453</v>
      </c>
    </row>
    <row r="361" spans="1:9" ht="16.5" customHeight="1">
      <c r="A361" s="157"/>
      <c r="B361" s="159" t="s">
        <v>581</v>
      </c>
      <c r="C361" s="169">
        <v>1</v>
      </c>
      <c r="D361" s="169"/>
      <c r="E361" s="169"/>
      <c r="F361" s="157"/>
      <c r="G361" s="157"/>
      <c r="H361" s="95">
        <v>9</v>
      </c>
      <c r="I361" s="168" t="s">
        <v>453</v>
      </c>
    </row>
    <row r="362" spans="1:9" ht="16.5" customHeight="1">
      <c r="A362" s="157"/>
      <c r="B362" s="159" t="s">
        <v>582</v>
      </c>
      <c r="C362" s="169">
        <v>1</v>
      </c>
      <c r="D362" s="169"/>
      <c r="E362" s="169"/>
      <c r="F362" s="157"/>
      <c r="G362" s="157"/>
      <c r="H362" s="95">
        <v>7</v>
      </c>
      <c r="I362" s="168" t="s">
        <v>453</v>
      </c>
    </row>
    <row r="363" spans="1:9" ht="16.5" customHeight="1">
      <c r="A363" s="157"/>
      <c r="B363" s="159" t="s">
        <v>583</v>
      </c>
      <c r="C363" s="169">
        <v>1</v>
      </c>
      <c r="D363" s="169"/>
      <c r="E363" s="169"/>
      <c r="F363" s="157"/>
      <c r="G363" s="157"/>
      <c r="H363" s="95">
        <v>30</v>
      </c>
      <c r="I363" s="168" t="s">
        <v>453</v>
      </c>
    </row>
    <row r="364" spans="1:9" ht="16.5" customHeight="1">
      <c r="A364" s="157"/>
      <c r="B364" s="159" t="s">
        <v>584</v>
      </c>
      <c r="C364" s="169">
        <v>1</v>
      </c>
      <c r="D364" s="169"/>
      <c r="E364" s="169"/>
      <c r="F364" s="157"/>
      <c r="G364" s="157"/>
      <c r="H364" s="95">
        <v>12</v>
      </c>
      <c r="I364" s="168" t="s">
        <v>453</v>
      </c>
    </row>
    <row r="365" spans="1:9" ht="16.5" customHeight="1">
      <c r="A365" s="157"/>
      <c r="B365" s="159" t="s">
        <v>585</v>
      </c>
      <c r="C365" s="169">
        <v>1</v>
      </c>
      <c r="D365" s="169"/>
      <c r="E365" s="169"/>
      <c r="F365" s="157"/>
      <c r="G365" s="157"/>
      <c r="H365" s="95">
        <v>8</v>
      </c>
      <c r="I365" s="168" t="s">
        <v>453</v>
      </c>
    </row>
    <row r="366" spans="1:9" ht="16.5" customHeight="1">
      <c r="A366" s="157"/>
      <c r="B366" s="159" t="s">
        <v>586</v>
      </c>
      <c r="C366" s="169">
        <v>1</v>
      </c>
      <c r="D366" s="169"/>
      <c r="E366" s="169"/>
      <c r="F366" s="157"/>
      <c r="G366" s="157"/>
      <c r="H366" s="95">
        <v>12</v>
      </c>
      <c r="I366" s="168" t="s">
        <v>453</v>
      </c>
    </row>
    <row r="367" spans="1:9" ht="16.5" customHeight="1">
      <c r="A367" s="157"/>
      <c r="B367" s="159" t="s">
        <v>587</v>
      </c>
      <c r="C367" s="169">
        <v>1</v>
      </c>
      <c r="D367" s="169"/>
      <c r="E367" s="169"/>
      <c r="F367" s="157"/>
      <c r="G367" s="157"/>
      <c r="H367" s="95">
        <v>20</v>
      </c>
      <c r="I367" s="168" t="s">
        <v>453</v>
      </c>
    </row>
    <row r="368" spans="1:9" ht="16.5" customHeight="1">
      <c r="A368" s="157"/>
      <c r="B368" s="159" t="s">
        <v>588</v>
      </c>
      <c r="C368" s="169">
        <v>1</v>
      </c>
      <c r="D368" s="169"/>
      <c r="E368" s="169"/>
      <c r="F368" s="157"/>
      <c r="G368" s="157"/>
      <c r="H368" s="95">
        <v>12</v>
      </c>
      <c r="I368" s="168" t="s">
        <v>453</v>
      </c>
    </row>
    <row r="369" spans="1:9" ht="16.5" customHeight="1">
      <c r="A369" s="157"/>
      <c r="B369" s="159" t="s">
        <v>589</v>
      </c>
      <c r="C369" s="169">
        <v>1</v>
      </c>
      <c r="D369" s="169"/>
      <c r="E369" s="169"/>
      <c r="F369" s="157"/>
      <c r="G369" s="157"/>
      <c r="H369" s="95">
        <v>12</v>
      </c>
      <c r="I369" s="168" t="s">
        <v>453</v>
      </c>
    </row>
    <row r="370" spans="1:9" ht="16.5" customHeight="1">
      <c r="A370" s="157"/>
      <c r="B370" s="159" t="s">
        <v>590</v>
      </c>
      <c r="C370" s="169">
        <v>1</v>
      </c>
      <c r="D370" s="169"/>
      <c r="E370" s="169"/>
      <c r="F370" s="157"/>
      <c r="G370" s="157"/>
      <c r="H370" s="95">
        <v>12</v>
      </c>
      <c r="I370" s="168" t="s">
        <v>453</v>
      </c>
    </row>
    <row r="371" spans="1:9" ht="16.5" customHeight="1">
      <c r="A371" s="157"/>
      <c r="B371" s="185" t="s">
        <v>591</v>
      </c>
      <c r="C371" s="169">
        <v>1</v>
      </c>
      <c r="D371" s="169"/>
      <c r="E371" s="169"/>
      <c r="F371" s="157"/>
      <c r="G371" s="157"/>
      <c r="H371" s="95">
        <v>0.4</v>
      </c>
      <c r="I371" s="168" t="s">
        <v>453</v>
      </c>
    </row>
    <row r="372" spans="1:9" ht="16.5" customHeight="1">
      <c r="A372" s="157"/>
      <c r="B372" s="159" t="s">
        <v>592</v>
      </c>
      <c r="C372" s="169">
        <v>1</v>
      </c>
      <c r="D372" s="169"/>
      <c r="E372" s="169"/>
      <c r="F372" s="157"/>
      <c r="G372" s="157"/>
      <c r="H372" s="95">
        <v>0.45</v>
      </c>
      <c r="I372" s="168" t="s">
        <v>453</v>
      </c>
    </row>
    <row r="373" spans="1:9" ht="16.5" customHeight="1">
      <c r="A373" s="157"/>
      <c r="B373" s="159" t="s">
        <v>593</v>
      </c>
      <c r="C373" s="169">
        <v>1</v>
      </c>
      <c r="D373" s="169"/>
      <c r="E373" s="169"/>
      <c r="F373" s="157"/>
      <c r="G373" s="157"/>
      <c r="H373" s="95">
        <v>0.4</v>
      </c>
      <c r="I373" s="168" t="s">
        <v>453</v>
      </c>
    </row>
    <row r="374" spans="1:9" ht="16.5" customHeight="1">
      <c r="A374" s="157"/>
      <c r="B374" s="160" t="s">
        <v>594</v>
      </c>
      <c r="C374" s="169">
        <v>1</v>
      </c>
      <c r="D374" s="169"/>
      <c r="E374" s="169"/>
      <c r="F374" s="157"/>
      <c r="G374" s="157"/>
      <c r="H374" s="95">
        <v>0.2</v>
      </c>
      <c r="I374" s="168" t="s">
        <v>453</v>
      </c>
    </row>
    <row r="375" spans="1:9" ht="16.5" customHeight="1">
      <c r="A375" s="157"/>
      <c r="B375" s="160" t="s">
        <v>595</v>
      </c>
      <c r="C375" s="169">
        <v>1</v>
      </c>
      <c r="D375" s="169"/>
      <c r="E375" s="169"/>
      <c r="F375" s="157"/>
      <c r="G375" s="157"/>
      <c r="H375" s="95">
        <v>0.75</v>
      </c>
      <c r="I375" s="168" t="s">
        <v>453</v>
      </c>
    </row>
    <row r="376" spans="1:9" ht="16.5" customHeight="1">
      <c r="A376" s="157"/>
      <c r="B376" s="160" t="s">
        <v>596</v>
      </c>
      <c r="C376" s="169">
        <v>1</v>
      </c>
      <c r="D376" s="169"/>
      <c r="E376" s="169"/>
      <c r="F376" s="157"/>
      <c r="G376" s="157"/>
      <c r="H376" s="95">
        <v>0.3</v>
      </c>
      <c r="I376" s="168" t="s">
        <v>453</v>
      </c>
    </row>
    <row r="377" spans="1:9" ht="16.5" customHeight="1">
      <c r="A377" s="157"/>
      <c r="B377" s="160" t="s">
        <v>597</v>
      </c>
      <c r="C377" s="169">
        <v>1</v>
      </c>
      <c r="D377" s="169"/>
      <c r="E377" s="169"/>
      <c r="F377" s="157"/>
      <c r="G377" s="157"/>
      <c r="H377" s="95">
        <v>0.85</v>
      </c>
      <c r="I377" s="168" t="s">
        <v>453</v>
      </c>
    </row>
    <row r="378" spans="1:9" ht="16.5" customHeight="1">
      <c r="A378" s="157"/>
      <c r="B378" s="160" t="s">
        <v>598</v>
      </c>
      <c r="C378" s="169">
        <v>1</v>
      </c>
      <c r="D378" s="169"/>
      <c r="E378" s="169"/>
      <c r="F378" s="157"/>
      <c r="G378" s="157"/>
      <c r="H378" s="95">
        <v>0.6</v>
      </c>
      <c r="I378" s="168" t="s">
        <v>453</v>
      </c>
    </row>
    <row r="379" spans="1:9" ht="16.5" customHeight="1">
      <c r="A379" s="157"/>
      <c r="B379" s="160" t="s">
        <v>599</v>
      </c>
      <c r="C379" s="169">
        <v>1</v>
      </c>
      <c r="D379" s="169"/>
      <c r="E379" s="169"/>
      <c r="F379" s="157"/>
      <c r="G379" s="157"/>
      <c r="H379" s="95">
        <v>0.65</v>
      </c>
      <c r="I379" s="168" t="s">
        <v>453</v>
      </c>
    </row>
    <row r="380" spans="1:9" ht="16.5" customHeight="1">
      <c r="A380" s="157"/>
      <c r="B380" s="160" t="s">
        <v>600</v>
      </c>
      <c r="C380" s="169">
        <v>1</v>
      </c>
      <c r="D380" s="169"/>
      <c r="E380" s="169"/>
      <c r="F380" s="157"/>
      <c r="G380" s="157"/>
      <c r="H380" s="95">
        <v>0.65</v>
      </c>
      <c r="I380" s="168" t="s">
        <v>453</v>
      </c>
    </row>
    <row r="381" spans="1:9" ht="16.5" customHeight="1">
      <c r="A381" s="157"/>
      <c r="B381" s="160" t="s">
        <v>601</v>
      </c>
      <c r="C381" s="169">
        <v>1</v>
      </c>
      <c r="D381" s="169"/>
      <c r="E381" s="169"/>
      <c r="F381" s="157"/>
      <c r="G381" s="157"/>
      <c r="H381" s="95">
        <v>0.6</v>
      </c>
      <c r="I381" s="168" t="s">
        <v>453</v>
      </c>
    </row>
    <row r="382" spans="1:9" ht="16.5" customHeight="1">
      <c r="A382" s="157"/>
      <c r="B382" s="160" t="s">
        <v>602</v>
      </c>
      <c r="C382" s="169">
        <v>1</v>
      </c>
      <c r="D382" s="169"/>
      <c r="E382" s="169"/>
      <c r="F382" s="157"/>
      <c r="G382" s="157"/>
      <c r="H382" s="95">
        <v>0.7</v>
      </c>
      <c r="I382" s="168" t="s">
        <v>453</v>
      </c>
    </row>
    <row r="383" spans="1:9" ht="16.5" customHeight="1">
      <c r="A383" s="157"/>
      <c r="B383" s="186" t="s">
        <v>603</v>
      </c>
      <c r="C383" s="169">
        <v>1</v>
      </c>
      <c r="D383" s="169"/>
      <c r="E383" s="169"/>
      <c r="F383" s="157"/>
      <c r="G383" s="157"/>
      <c r="H383" s="190">
        <v>2</v>
      </c>
      <c r="I383" s="168" t="s">
        <v>453</v>
      </c>
    </row>
    <row r="384" spans="1:9" ht="16.5" customHeight="1">
      <c r="A384" s="157"/>
      <c r="B384" s="188" t="s">
        <v>604</v>
      </c>
      <c r="C384" s="169">
        <v>1</v>
      </c>
      <c r="D384" s="169"/>
      <c r="E384" s="169"/>
      <c r="F384" s="157"/>
      <c r="G384" s="157"/>
      <c r="H384" s="190">
        <v>0.48</v>
      </c>
      <c r="I384" s="168" t="s">
        <v>453</v>
      </c>
    </row>
    <row r="385" spans="1:9" ht="16.5" customHeight="1">
      <c r="A385" s="157"/>
      <c r="B385" s="188" t="s">
        <v>605</v>
      </c>
      <c r="C385" s="169">
        <v>1</v>
      </c>
      <c r="D385" s="169"/>
      <c r="E385" s="169"/>
      <c r="F385" s="157"/>
      <c r="G385" s="157"/>
      <c r="H385" s="190">
        <v>0.75</v>
      </c>
      <c r="I385" s="168" t="s">
        <v>453</v>
      </c>
    </row>
    <row r="386" spans="1:9" ht="16.5" customHeight="1">
      <c r="A386" s="157"/>
      <c r="B386" s="187" t="s">
        <v>606</v>
      </c>
      <c r="C386" s="169">
        <v>1</v>
      </c>
      <c r="D386" s="169"/>
      <c r="E386" s="169"/>
      <c r="F386" s="157"/>
      <c r="G386" s="157"/>
      <c r="H386" s="190">
        <v>0.47</v>
      </c>
      <c r="I386" s="168" t="s">
        <v>453</v>
      </c>
    </row>
    <row r="387" spans="1:9" ht="16.5" customHeight="1">
      <c r="A387" s="157"/>
      <c r="B387" s="162" t="s">
        <v>607</v>
      </c>
      <c r="C387" s="169">
        <v>1</v>
      </c>
      <c r="D387" s="169"/>
      <c r="E387" s="169"/>
      <c r="F387" s="157"/>
      <c r="G387" s="157"/>
      <c r="H387" s="95">
        <v>0.4</v>
      </c>
      <c r="I387" s="168" t="s">
        <v>453</v>
      </c>
    </row>
    <row r="388" spans="1:9" ht="16.5" customHeight="1">
      <c r="A388" s="157"/>
      <c r="B388" s="160" t="s">
        <v>608</v>
      </c>
      <c r="C388" s="169">
        <v>1</v>
      </c>
      <c r="D388" s="169"/>
      <c r="E388" s="169"/>
      <c r="F388" s="157"/>
      <c r="G388" s="157"/>
      <c r="H388" s="95">
        <v>240</v>
      </c>
      <c r="I388" s="168" t="s">
        <v>453</v>
      </c>
    </row>
    <row r="389" spans="1:9" ht="16.5" customHeight="1">
      <c r="A389" s="157"/>
      <c r="B389" s="160" t="s">
        <v>609</v>
      </c>
      <c r="C389" s="169">
        <v>1</v>
      </c>
      <c r="D389" s="169"/>
      <c r="E389" s="169"/>
      <c r="F389" s="157"/>
      <c r="G389" s="157"/>
      <c r="H389" s="95">
        <v>9</v>
      </c>
      <c r="I389" s="168" t="s">
        <v>453</v>
      </c>
    </row>
    <row r="390" spans="1:9" ht="16.5" customHeight="1">
      <c r="A390" s="157"/>
      <c r="B390" s="182" t="s">
        <v>610</v>
      </c>
      <c r="C390" s="169">
        <v>1</v>
      </c>
      <c r="D390" s="169"/>
      <c r="E390" s="169"/>
      <c r="F390" s="157"/>
      <c r="G390" s="157"/>
      <c r="H390" s="191">
        <v>12</v>
      </c>
      <c r="I390" s="168" t="s">
        <v>453</v>
      </c>
    </row>
    <row r="391" spans="1:9" ht="16.5" customHeight="1">
      <c r="A391" s="157"/>
      <c r="B391" s="157"/>
      <c r="C391" s="157"/>
      <c r="D391" s="157"/>
      <c r="E391" s="157"/>
      <c r="F391" s="157"/>
      <c r="G391" s="157"/>
      <c r="H391" s="157"/>
      <c r="I391" s="158"/>
    </row>
    <row r="392" spans="1:9" ht="16.5" customHeight="1">
      <c r="A392" s="2"/>
      <c r="B392" s="3" t="s">
        <v>188</v>
      </c>
      <c r="C392" s="126">
        <v>2</v>
      </c>
      <c r="D392" s="126"/>
      <c r="E392" s="126"/>
      <c r="F392" s="119" t="s">
        <v>14</v>
      </c>
      <c r="G392" s="3" t="s">
        <v>14</v>
      </c>
      <c r="H392" s="3" t="s">
        <v>14</v>
      </c>
      <c r="I392" s="99" t="s">
        <v>114</v>
      </c>
    </row>
    <row r="393" spans="1:9" ht="16.5" customHeight="1">
      <c r="A393" s="2"/>
      <c r="B393" s="127"/>
      <c r="C393" s="126"/>
      <c r="D393" s="126"/>
      <c r="E393" s="126"/>
      <c r="F393" s="53"/>
      <c r="G393" s="7"/>
      <c r="H393" s="7"/>
      <c r="I393" s="128"/>
    </row>
    <row r="394" spans="1:9" ht="17.25" customHeight="1">
      <c r="A394" s="244" t="s">
        <v>192</v>
      </c>
      <c r="B394" s="2" t="s">
        <v>311</v>
      </c>
      <c r="C394" s="101"/>
      <c r="D394" s="101"/>
      <c r="E394" s="101"/>
      <c r="F394" s="130"/>
      <c r="G394" s="129"/>
      <c r="H394" s="129"/>
      <c r="I394" s="99"/>
    </row>
    <row r="395" spans="1:9" ht="16.5" customHeight="1">
      <c r="A395" s="245"/>
      <c r="B395" s="1" t="s">
        <v>129</v>
      </c>
      <c r="C395" s="101">
        <v>1</v>
      </c>
      <c r="D395" s="101"/>
      <c r="E395" s="101"/>
      <c r="F395" s="130">
        <v>7200000</v>
      </c>
      <c r="G395" s="129">
        <v>12000000</v>
      </c>
      <c r="H395" s="129">
        <v>12000000</v>
      </c>
      <c r="I395" s="247" t="s">
        <v>114</v>
      </c>
    </row>
    <row r="396" spans="1:9" ht="16.5" customHeight="1">
      <c r="A396" s="245"/>
      <c r="B396" s="1" t="s">
        <v>130</v>
      </c>
      <c r="C396" s="101">
        <v>1</v>
      </c>
      <c r="D396" s="101"/>
      <c r="E396" s="101"/>
      <c r="F396" s="130">
        <v>1241000</v>
      </c>
      <c r="G396" s="129">
        <v>3650000</v>
      </c>
      <c r="H396" s="129">
        <v>3650000</v>
      </c>
      <c r="I396" s="247"/>
    </row>
    <row r="397" spans="1:9" ht="16.5" customHeight="1">
      <c r="A397" s="246"/>
      <c r="B397" s="1" t="s">
        <v>312</v>
      </c>
      <c r="C397" s="101">
        <v>1</v>
      </c>
      <c r="D397" s="101"/>
      <c r="E397" s="101"/>
      <c r="F397" s="130">
        <v>3680000</v>
      </c>
      <c r="G397" s="129">
        <v>15750000</v>
      </c>
      <c r="H397" s="129">
        <v>15750000</v>
      </c>
      <c r="I397" s="247"/>
    </row>
    <row r="398" spans="1:9" ht="16.5" customHeight="1">
      <c r="A398" s="2"/>
      <c r="B398" s="1" t="s">
        <v>131</v>
      </c>
      <c r="C398" s="101"/>
      <c r="D398" s="101"/>
      <c r="E398" s="101"/>
      <c r="F398" s="130"/>
      <c r="G398" s="129"/>
      <c r="H398" s="129"/>
      <c r="I398" s="247"/>
    </row>
    <row r="399" spans="1:9" ht="16.5" customHeight="1">
      <c r="A399" s="2"/>
      <c r="B399" s="1" t="s">
        <v>126</v>
      </c>
      <c r="C399" s="101">
        <v>1</v>
      </c>
      <c r="D399" s="101"/>
      <c r="E399" s="101"/>
      <c r="F399" s="130" t="s">
        <v>14</v>
      </c>
      <c r="G399" s="129" t="s">
        <v>14</v>
      </c>
      <c r="H399" s="129" t="s">
        <v>14</v>
      </c>
      <c r="I399" s="247"/>
    </row>
    <row r="400" spans="1:9" ht="16.5" customHeight="1">
      <c r="A400" s="2"/>
      <c r="B400" s="1" t="s">
        <v>132</v>
      </c>
      <c r="C400" s="101"/>
      <c r="D400" s="101"/>
      <c r="E400" s="101"/>
      <c r="F400" s="130"/>
      <c r="G400" s="129"/>
      <c r="H400" s="129"/>
      <c r="I400" s="247"/>
    </row>
    <row r="401" spans="1:9" ht="16.5" customHeight="1">
      <c r="A401" s="2"/>
      <c r="B401" s="1" t="s">
        <v>127</v>
      </c>
      <c r="C401" s="101">
        <v>1</v>
      </c>
      <c r="D401" s="101"/>
      <c r="E401" s="101"/>
      <c r="F401" s="130">
        <v>1200000</v>
      </c>
      <c r="G401" s="129">
        <v>3760000</v>
      </c>
      <c r="H401" s="129">
        <v>3760000</v>
      </c>
      <c r="I401" s="247"/>
    </row>
    <row r="402" spans="1:9" ht="16.5" customHeight="1">
      <c r="A402" s="2"/>
      <c r="B402" s="1" t="s">
        <v>133</v>
      </c>
      <c r="C402" s="101"/>
      <c r="D402" s="101"/>
      <c r="E402" s="101"/>
      <c r="F402" s="130"/>
      <c r="G402" s="129"/>
      <c r="H402" s="129"/>
      <c r="I402" s="247"/>
    </row>
    <row r="403" spans="1:9" ht="16.5" customHeight="1">
      <c r="A403" s="2"/>
      <c r="B403" s="1" t="s">
        <v>128</v>
      </c>
      <c r="C403" s="101">
        <v>1</v>
      </c>
      <c r="D403" s="101"/>
      <c r="E403" s="101"/>
      <c r="F403" s="130">
        <v>255000</v>
      </c>
      <c r="G403" s="129">
        <v>1700000</v>
      </c>
      <c r="H403" s="129">
        <v>1700000</v>
      </c>
      <c r="I403" s="247"/>
    </row>
    <row r="404" spans="1:9" ht="16.5" customHeight="1">
      <c r="A404" s="2"/>
      <c r="B404" s="1" t="s">
        <v>134</v>
      </c>
      <c r="C404" s="101"/>
      <c r="D404" s="101"/>
      <c r="E404" s="101"/>
      <c r="F404" s="130"/>
      <c r="G404" s="129"/>
      <c r="H404" s="129"/>
      <c r="I404" s="247"/>
    </row>
    <row r="405" spans="1:9" ht="16.5" customHeight="1">
      <c r="A405" s="2"/>
      <c r="B405" s="1" t="s">
        <v>202</v>
      </c>
      <c r="C405" s="101">
        <v>1</v>
      </c>
      <c r="D405" s="101"/>
      <c r="E405" s="101"/>
      <c r="F405" s="130">
        <v>20000</v>
      </c>
      <c r="G405" s="129">
        <v>200000</v>
      </c>
      <c r="H405" s="129">
        <v>200000</v>
      </c>
      <c r="I405" s="247"/>
    </row>
    <row r="406" spans="1:9" ht="16.5" customHeight="1">
      <c r="A406" s="2"/>
      <c r="B406" s="1" t="s">
        <v>170</v>
      </c>
      <c r="C406" s="101"/>
      <c r="D406" s="101"/>
      <c r="E406" s="101"/>
      <c r="F406" s="130"/>
      <c r="G406" s="129"/>
      <c r="H406" s="129"/>
      <c r="I406" s="99"/>
    </row>
    <row r="407" spans="1:9" ht="16.5" customHeight="1">
      <c r="A407" s="2"/>
      <c r="B407" s="1" t="s">
        <v>176</v>
      </c>
      <c r="C407" s="101">
        <v>1</v>
      </c>
      <c r="D407" s="101"/>
      <c r="E407" s="101"/>
      <c r="F407" s="130">
        <v>112000</v>
      </c>
      <c r="G407" s="129">
        <v>112000</v>
      </c>
      <c r="H407" s="129">
        <v>112000</v>
      </c>
      <c r="I407" s="99" t="s">
        <v>114</v>
      </c>
    </row>
    <row r="408" spans="1:9" ht="16.5" customHeight="1">
      <c r="A408" s="2"/>
      <c r="B408" s="1" t="s">
        <v>175</v>
      </c>
      <c r="C408" s="101">
        <v>1</v>
      </c>
      <c r="D408" s="101"/>
      <c r="E408" s="101"/>
      <c r="F408" s="130">
        <v>92400</v>
      </c>
      <c r="G408" s="129">
        <v>330000</v>
      </c>
      <c r="H408" s="129">
        <v>330000</v>
      </c>
      <c r="I408" s="99"/>
    </row>
    <row r="409" spans="1:9" ht="16.5" customHeight="1">
      <c r="A409" s="2"/>
      <c r="B409" s="1" t="s">
        <v>201</v>
      </c>
      <c r="C409" s="101">
        <v>1</v>
      </c>
      <c r="D409" s="101"/>
      <c r="E409" s="101"/>
      <c r="F409" s="130">
        <v>5250</v>
      </c>
      <c r="G409" s="129">
        <v>15000</v>
      </c>
      <c r="H409" s="129">
        <v>15000</v>
      </c>
      <c r="I409" s="99"/>
    </row>
    <row r="410" spans="1:9" ht="16.5" customHeight="1">
      <c r="A410" s="2"/>
      <c r="B410" s="1" t="s">
        <v>174</v>
      </c>
      <c r="C410" s="101">
        <v>1</v>
      </c>
      <c r="D410" s="101"/>
      <c r="E410" s="101"/>
      <c r="F410" s="130">
        <v>44200</v>
      </c>
      <c r="G410" s="129">
        <v>850000</v>
      </c>
      <c r="H410" s="129">
        <v>850000</v>
      </c>
      <c r="I410" s="99"/>
    </row>
    <row r="411" spans="1:9" ht="16.5" customHeight="1">
      <c r="A411" s="2"/>
      <c r="B411" s="1" t="s">
        <v>173</v>
      </c>
      <c r="C411" s="101">
        <v>1</v>
      </c>
      <c r="D411" s="101"/>
      <c r="E411" s="101"/>
      <c r="F411" s="130">
        <v>780</v>
      </c>
      <c r="G411" s="129">
        <v>15000</v>
      </c>
      <c r="H411" s="129">
        <v>15000</v>
      </c>
      <c r="I411" s="99"/>
    </row>
    <row r="412" spans="1:9" ht="16.5" customHeight="1">
      <c r="A412" s="2"/>
      <c r="B412" s="1" t="s">
        <v>351</v>
      </c>
      <c r="C412" s="101">
        <v>1</v>
      </c>
      <c r="D412" s="101"/>
      <c r="E412" s="101"/>
      <c r="F412" s="130">
        <v>74800</v>
      </c>
      <c r="G412" s="129">
        <v>340000</v>
      </c>
      <c r="H412" s="129">
        <v>340000</v>
      </c>
      <c r="I412" s="99"/>
    </row>
    <row r="413" spans="1:9" ht="16.5" customHeight="1">
      <c r="A413" s="2"/>
      <c r="B413" s="1" t="s">
        <v>172</v>
      </c>
      <c r="C413" s="101">
        <v>1</v>
      </c>
      <c r="D413" s="101"/>
      <c r="E413" s="101"/>
      <c r="F413" s="130">
        <v>41600</v>
      </c>
      <c r="G413" s="129">
        <v>130000</v>
      </c>
      <c r="H413" s="129">
        <v>130000</v>
      </c>
      <c r="I413" s="99"/>
    </row>
    <row r="414" spans="1:9" ht="16.5" customHeight="1">
      <c r="A414" s="2"/>
      <c r="B414" s="127" t="s">
        <v>171</v>
      </c>
      <c r="C414" s="126">
        <v>1</v>
      </c>
      <c r="D414" s="126"/>
      <c r="E414" s="126"/>
      <c r="F414" s="53">
        <v>19200</v>
      </c>
      <c r="G414" s="7">
        <v>19200</v>
      </c>
      <c r="H414" s="7">
        <v>19200</v>
      </c>
      <c r="I414" s="128" t="s">
        <v>137</v>
      </c>
    </row>
    <row r="415" spans="1:9" ht="30" customHeight="1">
      <c r="A415" s="2"/>
      <c r="B415" s="131" t="s">
        <v>183</v>
      </c>
      <c r="C415" s="132">
        <v>2</v>
      </c>
      <c r="D415" s="132"/>
      <c r="E415" s="132"/>
      <c r="F415" s="53">
        <v>150000</v>
      </c>
      <c r="G415" s="53">
        <v>150000</v>
      </c>
      <c r="H415" s="53">
        <v>150000</v>
      </c>
      <c r="I415" s="133" t="s">
        <v>182</v>
      </c>
    </row>
    <row r="416" spans="1:9" ht="16.5" customHeight="1">
      <c r="A416" s="134"/>
      <c r="B416" s="98"/>
      <c r="C416" s="98"/>
      <c r="D416" s="98"/>
      <c r="E416" s="98"/>
      <c r="F416" s="98"/>
      <c r="G416" s="98"/>
      <c r="H416" s="98"/>
      <c r="I416" s="135"/>
    </row>
    <row r="417" spans="1:1" ht="16.5" customHeight="1">
      <c r="A417" s="98"/>
    </row>
    <row r="418" spans="1:1" ht="16.5" customHeight="1">
      <c r="A418" s="11" t="s">
        <v>214</v>
      </c>
    </row>
    <row r="419" spans="1:1" ht="16.5" customHeight="1">
      <c r="A419" s="98" t="s">
        <v>452</v>
      </c>
    </row>
  </sheetData>
  <mergeCells count="12">
    <mergeCell ref="A136:A138"/>
    <mergeCell ref="A394:A397"/>
    <mergeCell ref="I395:I405"/>
    <mergeCell ref="A1:I1"/>
    <mergeCell ref="A2:I2"/>
    <mergeCell ref="A6:A9"/>
    <mergeCell ref="A3:A5"/>
    <mergeCell ref="B3:B5"/>
    <mergeCell ref="C3:C5"/>
    <mergeCell ref="F3:H3"/>
    <mergeCell ref="I3:I5"/>
    <mergeCell ref="A98:A100"/>
  </mergeCells>
  <phoneticPr fontId="15" type="noConversion"/>
  <pageMargins left="0.70866141732283472" right="0.19685039370078741" top="0.74803149606299213" bottom="0.52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pichet_pa</cp:lastModifiedBy>
  <cp:lastPrinted>2020-06-18T06:53:21Z</cp:lastPrinted>
  <dcterms:created xsi:type="dcterms:W3CDTF">2017-08-29T04:03:21Z</dcterms:created>
  <dcterms:modified xsi:type="dcterms:W3CDTF">2020-09-01T08:52:09Z</dcterms:modified>
</cp:coreProperties>
</file>