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640" windowHeight="9975"/>
  </bookViews>
  <sheets>
    <sheet name="รายงาน1" sheetId="1" r:id="rId1"/>
    <sheet name="รายงาน2" sheetId="2" r:id="rId2"/>
    <sheet name="รายงาน3" sheetId="3" r:id="rId3"/>
    <sheet name="รายงาน4" sheetId="4" r:id="rId4"/>
    <sheet name="Sheet1" sheetId="5" r:id="rId5"/>
    <sheet name="Sheet2" sheetId="6" r:id="rId6"/>
    <sheet name="Sheet3" sheetId="7" r:id="rId7"/>
    <sheet name="Sheet4" sheetId="8" r:id="rId8"/>
    <sheet name="Sheet5" sheetId="9" r:id="rId9"/>
    <sheet name="Sheet6" sheetId="10" r:id="rId10"/>
    <sheet name="Sheet7" sheetId="11" r:id="rId11"/>
    <sheet name="Sheet8" sheetId="12" r:id="rId12"/>
  </sheets>
  <calcPr calcId="124519"/>
</workbook>
</file>

<file path=xl/calcChain.xml><?xml version="1.0" encoding="utf-8"?>
<calcChain xmlns="http://schemas.openxmlformats.org/spreadsheetml/2006/main">
  <c r="C15" i="1"/>
  <c r="C8"/>
  <c r="I83"/>
  <c r="K106"/>
  <c r="F125"/>
  <c r="E125"/>
  <c r="F135"/>
  <c r="E135"/>
  <c r="I78"/>
  <c r="J145" l="1"/>
  <c r="M111"/>
  <c r="M114" s="1"/>
  <c r="M113"/>
  <c r="K114"/>
  <c r="J114"/>
  <c r="F178"/>
  <c r="E178"/>
  <c r="E21" l="1"/>
  <c r="J64"/>
  <c r="F113"/>
  <c r="E113"/>
  <c r="E112"/>
  <c r="F111"/>
  <c r="E111"/>
  <c r="G51" l="1"/>
  <c r="E53"/>
  <c r="F63"/>
  <c r="E63"/>
  <c r="E64"/>
  <c r="F62"/>
  <c r="E62"/>
  <c r="F57"/>
  <c r="E57"/>
  <c r="E56"/>
  <c r="D114"/>
  <c r="E55"/>
  <c r="F105"/>
  <c r="E105"/>
  <c r="D179"/>
  <c r="I145"/>
  <c r="L145" s="1"/>
  <c r="D152"/>
  <c r="C152"/>
  <c r="D145"/>
  <c r="E121"/>
  <c r="F121"/>
  <c r="F122"/>
  <c r="C145"/>
  <c r="F151"/>
  <c r="E151"/>
  <c r="F150"/>
  <c r="E150"/>
  <c r="E122"/>
  <c r="D164"/>
  <c r="C164"/>
  <c r="F163"/>
  <c r="E163"/>
  <c r="D89"/>
  <c r="C89"/>
  <c r="F88"/>
  <c r="E88"/>
  <c r="E89" s="1"/>
  <c r="C78"/>
  <c r="F145" l="1"/>
  <c r="E152"/>
  <c r="F164"/>
  <c r="E164"/>
  <c r="F89"/>
  <c r="C179"/>
  <c r="F81" l="1"/>
  <c r="F45"/>
  <c r="E45"/>
  <c r="D106" l="1"/>
  <c r="C106"/>
  <c r="J106" l="1"/>
  <c r="D78"/>
  <c r="L122"/>
  <c r="L121"/>
  <c r="L120"/>
  <c r="F152" l="1"/>
  <c r="F77" l="1"/>
  <c r="F76"/>
  <c r="F44"/>
  <c r="E44"/>
  <c r="F68"/>
  <c r="E68"/>
  <c r="D159"/>
  <c r="C159"/>
  <c r="F158"/>
  <c r="E158"/>
  <c r="F156"/>
  <c r="E156"/>
  <c r="G152"/>
  <c r="F120"/>
  <c r="E120"/>
  <c r="E145" s="1"/>
  <c r="E159" l="1"/>
  <c r="F159"/>
  <c r="F177" l="1"/>
  <c r="E177"/>
  <c r="F176"/>
  <c r="E176"/>
  <c r="F175"/>
  <c r="E175"/>
  <c r="F174"/>
  <c r="E174"/>
  <c r="F173"/>
  <c r="E173"/>
  <c r="C114"/>
  <c r="E60"/>
  <c r="E59"/>
  <c r="E179" l="1"/>
  <c r="E106"/>
  <c r="F179"/>
  <c r="F114"/>
  <c r="E114"/>
  <c r="F106"/>
  <c r="F52"/>
  <c r="E52"/>
  <c r="E61"/>
  <c r="F54"/>
  <c r="E54"/>
  <c r="F75"/>
  <c r="F58"/>
  <c r="E58"/>
  <c r="F56"/>
  <c r="F55"/>
  <c r="F53"/>
  <c r="E51"/>
  <c r="E77"/>
  <c r="E76"/>
  <c r="E75"/>
  <c r="F74"/>
  <c r="E74"/>
  <c r="E78" l="1"/>
  <c r="F78"/>
  <c r="D83" l="1"/>
  <c r="C83"/>
  <c r="F82"/>
  <c r="E82"/>
  <c r="E81"/>
  <c r="C71"/>
  <c r="D71"/>
  <c r="D72" s="1"/>
  <c r="F83" l="1"/>
  <c r="E83"/>
  <c r="C72"/>
  <c r="F71" l="1"/>
  <c r="F72"/>
  <c r="F70" l="1"/>
  <c r="E70"/>
  <c r="F69"/>
  <c r="E69"/>
  <c r="D46"/>
  <c r="C46"/>
  <c r="F43"/>
  <c r="E43"/>
  <c r="E71" l="1"/>
  <c r="E72" s="1"/>
  <c r="E46"/>
  <c r="F46"/>
  <c r="F41" l="1"/>
  <c r="E41"/>
</calcChain>
</file>

<file path=xl/sharedStrings.xml><?xml version="1.0" encoding="utf-8"?>
<sst xmlns="http://schemas.openxmlformats.org/spreadsheetml/2006/main" count="270" uniqueCount="192">
  <si>
    <t>คงเหลือ</t>
  </si>
  <si>
    <t>ลำดับ</t>
  </si>
  <si>
    <t>รายการ</t>
  </si>
  <si>
    <t>งบประมาณ</t>
  </si>
  <si>
    <t>ใช้ไป</t>
  </si>
  <si>
    <t>คิดเป็น</t>
  </si>
  <si>
    <t>หมายเหตุ</t>
  </si>
  <si>
    <t>ที่</t>
  </si>
  <si>
    <t>ที่ได้รับ</t>
  </si>
  <si>
    <t>ร้อยละ</t>
  </si>
  <si>
    <t>รวม</t>
  </si>
  <si>
    <t>สำนักงานเกษตรและสหกรณ์จังหวัดกาญจนบุรี</t>
  </si>
  <si>
    <t>-ค่าตอบแทนพนักงานราชการ 5 ราย</t>
  </si>
  <si>
    <t>-ค่าสาธารณูปโภค</t>
  </si>
  <si>
    <t>-ค่าวัสดุ</t>
  </si>
  <si>
    <t>-ค่าจ้างเหมาแรงงาน 4 ราย (Fix)</t>
  </si>
  <si>
    <t>-ค่าเช่าสถานที่เก็บพัสดุ (Fix)</t>
  </si>
  <si>
    <t>-ค่าเช่าเครื่องถ่ายเอกสาร (Fix)</t>
  </si>
  <si>
    <t>รวม ค่าตอบแทน ใช้สอย และวัสดุ</t>
  </si>
  <si>
    <r>
      <t xml:space="preserve">งบดำเนินงาน </t>
    </r>
    <r>
      <rPr>
        <sz val="14"/>
        <color theme="1"/>
        <rFont val="TH SarabunPSK"/>
        <family val="2"/>
      </rPr>
      <t>แผนงานบุคลากรภาครัฐ กิจกรรมค่าใช้จ่ายบุคลากรภาครัฐ</t>
    </r>
  </si>
  <si>
    <r>
      <t xml:space="preserve">งบบุคลากร </t>
    </r>
    <r>
      <rPr>
        <sz val="14"/>
        <color theme="1"/>
        <rFont val="TH SarabunPSK"/>
        <family val="2"/>
      </rPr>
      <t>แผนงานบุคลากรภาครัฐ กิจกรรมค่าใช้จ่ายบุคลากรภาครัฐ</t>
    </r>
  </si>
  <si>
    <t>กลุ่มยุทธฯ</t>
  </si>
  <si>
    <t>กลุ่มช่วยเหลือฯ</t>
  </si>
  <si>
    <r>
      <t xml:space="preserve">งบดำเนินงาน (ICT) </t>
    </r>
    <r>
      <rPr>
        <sz val="14"/>
        <color theme="1"/>
        <rFont val="TH SarabunPSK"/>
        <family val="2"/>
      </rPr>
      <t>แผนงานพื้นฐานด้านการสร้างความสามารถในการแข่งขัน</t>
    </r>
  </si>
  <si>
    <r>
      <t xml:space="preserve">งบดำเนินงาน (งบปกติ) </t>
    </r>
    <r>
      <rPr>
        <sz val="14"/>
        <color theme="1"/>
        <rFont val="TH SarabunPSK"/>
        <family val="2"/>
      </rPr>
      <t>แผนงานพื้นฐานด้านการสร้างความสามารถในการแข่งขัน</t>
    </r>
  </si>
  <si>
    <t>ผลผลิตอำนวยการและบริหารจัดการด้านการเกษตร  กิจกรรมการบูรณาการงานในส่วนภูมิภาค</t>
  </si>
  <si>
    <t>ผลผลิตอำนวยการและบริหารจัดการด้านการเกษตร กิจกรรมการจัดการระบบเทคโนโลยีสารสนเทศและการสื่อสาร</t>
  </si>
  <si>
    <t>-ค่าตอบแทน ใช้สอย และวัสดุ (จัดประชุมฯ,ค่าจ้างเหมา,</t>
  </si>
  <si>
    <t>ค่าซ่อมแซมฯ,ค่าวัสดุ,ค่าใช้จ่ายในการเดินทางฯ)</t>
  </si>
  <si>
    <t>-ค่าใช้จ่ายในการเดินทางไปราชการ</t>
  </si>
  <si>
    <t>-ค่าใช้จ่ายในการฝึกอบรมบุคลากร</t>
  </si>
  <si>
    <t>งบเงินนอกงบประมาณ</t>
  </si>
  <si>
    <t>กองทุนหมุนเวียนเพื่อการกู้ยืมแก่เกษตรกรและผู้ยากจน</t>
  </si>
  <si>
    <t xml:space="preserve"> -ค่าจ้างเจ้าหน้าที่วิเคราะห์ฯ15,000บ./เดือน</t>
  </si>
  <si>
    <t>-ค่าเบี้ยประชุม</t>
  </si>
  <si>
    <t>-ค่าติดตามลูกหนี้</t>
  </si>
  <si>
    <t>-ค่าจัดส่งหนังสือติดตามเร่งรัดการชำระหนี้ลูกหนี้</t>
  </si>
  <si>
    <t>-ค่าซ่อมแซมและบำรุงรักษารถยนต์ราชการ</t>
  </si>
  <si>
    <t>-ค่าโทรศัพท์เคลื่อนที่สำนักงานฯ(AIS)</t>
  </si>
  <si>
    <t>-ค่าไฟฟ้า</t>
  </si>
  <si>
    <t>รวมค่าสาธารณูปโภค</t>
  </si>
  <si>
    <t>-ค่าใช้จ่ายในการประชุม</t>
  </si>
  <si>
    <t>-ค่าซ่อมแซมและบำรุงรักษาครุภัณฑ์สนง.</t>
  </si>
  <si>
    <t>-ค่าไปรษณีย์</t>
  </si>
  <si>
    <t>-ค่าโทรศัพท์สนง.ฯ"บ.โทรคมนาคมแห่งชาติ จำกัด(มหาชน)"</t>
  </si>
  <si>
    <t>-ค่าเช่าอินเตอร์เน็ต"บ.โทรคมนาคมแห่งชาติ จำกัด(มหาชน)"</t>
  </si>
  <si>
    <t>-ค่าวัสดุงานบ้านงานครัว</t>
  </si>
  <si>
    <t xml:space="preserve">งบดำเนินงาน </t>
  </si>
  <si>
    <t>แผนงานพื้นฐานด้านการสร้างความสามารถในการแข่งขัน</t>
  </si>
  <si>
    <t>งบรายจ่ายอื่น</t>
  </si>
  <si>
    <t>งบประมาณเบิกจ่ายแทนกัน(งบดำเนินงาน)</t>
  </si>
  <si>
    <t>เบิกแทนสำนักงานมาตรฐานสินค้าเกษตรและอาหาร</t>
  </si>
  <si>
    <t>สินค้า Q (Q restaurant)</t>
  </si>
  <si>
    <t xml:space="preserve">สินค้า Q </t>
  </si>
  <si>
    <t>โครงการร้านอาหารวัตถุดิบปลอดภัยเลือกใช้</t>
  </si>
  <si>
    <t>โครงการส่งเสริมการบริโภคและใช้วัตถุดิบ</t>
  </si>
  <si>
    <t>แผนงานยุทธศาตร์เสริมสร้างพลังทางสังคม</t>
  </si>
  <si>
    <t>กิจกรรมสนับสนุนโครงการอันเนื่องมาจากพระราชดำริ</t>
  </si>
  <si>
    <t>-ค่าน้ำดื่มสำนักงาน</t>
  </si>
  <si>
    <t>(ต่อ)</t>
  </si>
  <si>
    <t>รวมงบปกติ</t>
  </si>
  <si>
    <t>รวมงบ(ICT)</t>
  </si>
  <si>
    <t>-ค่าเช่าบ้านข้าราชการ 4 ราย</t>
  </si>
  <si>
    <t>-ค่าใช้จ่ายในการจัดประชุม/จัดกิจกรรม/ค่าอาหาร</t>
  </si>
  <si>
    <t>-ค่าวัสดุสำนักงานและอื่นๆ</t>
  </si>
  <si>
    <t>-ค่าประกันภัยรถยนต์ราชการ/พรบ.</t>
  </si>
  <si>
    <t>-เงินสมทบกองทุนเงินทดแทนพรก.5ราย</t>
  </si>
  <si>
    <t>-ประกันสังคมพรก.5 ราย</t>
  </si>
  <si>
    <t>รอบ1</t>
  </si>
  <si>
    <t>รอบ2</t>
  </si>
  <si>
    <t>-ค่าจ้างเหมาบริการฯอื่นๆ(จัดทำเอกสาร,พานพุ่ม,ตรายาง)</t>
  </si>
  <si>
    <t>รอบ3</t>
  </si>
  <si>
    <t>แผนฯของกลุ่มยุทธฯ</t>
  </si>
  <si>
    <t>-ค่าวัสดุยานพาหนะและขนส่ง</t>
  </si>
  <si>
    <t>รอบที่ 1</t>
  </si>
  <si>
    <t>รอบที่ 2</t>
  </si>
  <si>
    <t>ผลผลิตอำนวยการและบริหารจัดการด้านการเกษตร กิจกรรมสนับสนุนการบริหารจัดการด้านการเกษตร</t>
  </si>
  <si>
    <t>-ค่าตอบแทนใช้สอยและวัสดุ</t>
  </si>
  <si>
    <t>-ค่าน้ำมันเชื้อเพลิงและหล่อลื่น</t>
  </si>
  <si>
    <t>งบประมาณที่ได้รับสนับสนุน ตั้งแต่วันที่ 1 ตุลาคม 2565 - 30 กันยายน 2566</t>
  </si>
  <si>
    <t>-ค่าเบี้ยประชุมอพก.</t>
  </si>
  <si>
    <t>โครงการการสนับสนุนการขับเคลื่อนงานด้านการเกษตรในระดับพื้นที่</t>
  </si>
  <si>
    <t>แผนงานพื้นฐานด้านการสร้างความสามารถในการแข่งขัน 07002280001005000001</t>
  </si>
  <si>
    <t>งบรายจ่ายอื่น 6611500</t>
  </si>
  <si>
    <t>ค่าใช้จ่ายในการจัดประชุมคณะกรรมการไกล่เกลี่ยข้อพิพาทประจำจังหวัดกาญจนบุรี</t>
  </si>
  <si>
    <t>เบิกแทนกรมฝนหลวงและการบินเกษตร</t>
  </si>
  <si>
    <t>ค่าใช้จ่ายในการจัดงาน "วันพระบิดาแห่งฝนหลวง" ประจำปี 2565</t>
  </si>
  <si>
    <t>แผนงานยุทธศาตร์การเกษตรสร้างมูลค่า ผลผลิตโครงการขับเคลื่อนการเกษตรระดับหมู่บ้านสู่การผลิตสินค้าเกษตรมูลค่าสูง</t>
  </si>
  <si>
    <t>กิจกรรมขับเคลื่อนการเกษตรระดับหมู่บ้านสู่การผลิตสินค้าเกษตรมูลค่าสูง</t>
  </si>
  <si>
    <t>ค่าใช้จ่ายโครงการขับเคลื่อนการเกษตรระดับหมู่บ้านสู่การผลิตสินค้าเกษตรมูลค่าสูง</t>
  </si>
  <si>
    <t xml:space="preserve">  -ค่าอำนวยการจังหวัดและอำเภอ</t>
  </si>
  <si>
    <t xml:space="preserve">  -ค่าจัดประชุม SC</t>
  </si>
  <si>
    <t>รายการค่าใช้จ่ายโครงการส่งเสริมการดำเนินงานอันเนื่องมาจากพระราชดำริ</t>
  </si>
  <si>
    <t>โครงการพัฒนาชุมชนในเขตรักษาพันธุ์สัตว์ป่าและอุทยานแห่งชาติ จังหวัดกาญจนบุรี</t>
  </si>
  <si>
    <t xml:space="preserve">งบรายจ่ายอื่น </t>
  </si>
  <si>
    <t>จัดประชุมคณะทำงานขับเคลื่อนโครงการฯ</t>
  </si>
  <si>
    <t>ติดตามความก้าวหน้าการดำเนินงานในพื้นที่โครงการฯ</t>
  </si>
  <si>
    <t>ค่าจ้างเหมาเจ้าหน้าที่โครงการ (ล่ามสื่อสารภาษา</t>
  </si>
  <si>
    <t>ท้องถิ่น : ภาษากะเหรี่ยง)2อัตราๆละ15,000บาท</t>
  </si>
  <si>
    <t>ต่อเดือน ระยะเวลา 9 เดือน</t>
  </si>
  <si>
    <t xml:space="preserve">รับเสด็จสมเด็จพระเจ้าลูกเธอเจ้าฟ้าพัชรกิติยาภา </t>
  </si>
  <si>
    <t>นเรนทิราเทพยวดี กรมหลวงราชสาริณี</t>
  </si>
  <si>
    <t>สิริพัชรมหาวัชรราชธิดา องค์ประธานกรรมการ</t>
  </si>
  <si>
    <t>โครงการจิตอาสาพระราชทานตามแนวโครงการ</t>
  </si>
  <si>
    <t>คลินิคเกษตรเคลื่อนที่ฯ และกิจกรรมประชาสัมพันธ์</t>
  </si>
  <si>
    <t>สร้างความตระหนักรู้ และธำรงรักษาสถาบันหลัก</t>
  </si>
  <si>
    <t>ของชาติ</t>
  </si>
  <si>
    <t>ออกบริการโครงการคลินิคเกษตรเคลื่อนที่</t>
  </si>
  <si>
    <t>จิตอาสาพระราชทานตามแนวพระราชดำริ</t>
  </si>
  <si>
    <t>6.1.1</t>
  </si>
  <si>
    <t>6.1.2</t>
  </si>
  <si>
    <t>6.1.3</t>
  </si>
  <si>
    <t>6.1.4</t>
  </si>
  <si>
    <t>6.2.1</t>
  </si>
  <si>
    <t>6.2.2</t>
  </si>
  <si>
    <t>กลุ่มสารสนเทศฯ</t>
  </si>
  <si>
    <t>รายงานการใช้จ่ายงบประมาณปี  2566</t>
  </si>
  <si>
    <t>ค่าตอบแทนใช้สอยและวัสดุ</t>
  </si>
  <si>
    <t>กิจกรรมบูรณาการงานในส่วนภูมิภาค</t>
  </si>
  <si>
    <t>คณะกรรมการขับเคลื่อนงานด้านการเกษตรระดับจังหวัดและระดับอำเภอ</t>
  </si>
  <si>
    <t xml:space="preserve">  -ค่าจัดประชุมระดับอำเภอ</t>
  </si>
  <si>
    <t>-ค่าอาหารทำการนอกเวลา</t>
  </si>
  <si>
    <t>คงเหลือยอดที่ใช้ได้</t>
  </si>
  <si>
    <t>โอนรอบ 1</t>
  </si>
  <si>
    <t>โอนรอบ 2</t>
  </si>
  <si>
    <t xml:space="preserve">    -ค่าตอบแทนใช้สอยและวัสดุที่ใช้ไป</t>
  </si>
  <si>
    <t>เงินค่าตอบแทนใช้สอยและวัสดุ</t>
  </si>
  <si>
    <t>แผนจัดสรรเงินทั้งปี</t>
  </si>
  <si>
    <t>แผนจัดสรรเงินทั้งปี(ตชว.)</t>
  </si>
  <si>
    <t>คงเหลือเงินที่ยังไม่ได้โอน</t>
  </si>
  <si>
    <t xml:space="preserve">    -กันไว้ประชุมอพก.1ครั้ง</t>
  </si>
  <si>
    <t>หากสำนักแผนฯโอนเงินจัดสรรตามแผนต้นปี</t>
  </si>
  <si>
    <t>ขอกัน</t>
  </si>
  <si>
    <t>วันที่</t>
  </si>
  <si>
    <t>ประชุม อพก.</t>
  </si>
  <si>
    <t>รวมคชจ.ที่ขอกัน</t>
  </si>
  <si>
    <t>ค่าใช้จ่ายที่ขอกันยังไม่ได้เบิกจ่าย</t>
  </si>
  <si>
    <t>(ค่าจ้างฯ4ราย+ค่าเช่าบ้านเก็บพัสดุ+ค่าเช่าเครื่องถ่ายฯ)</t>
  </si>
  <si>
    <t>รวมเงินกิจกรรมบูรณาการงานส่วนภูมิภาค</t>
  </si>
  <si>
    <t>รวมเป็นเงินทั้งสิ้น</t>
  </si>
  <si>
    <t>คงเหลือใช้ได้ถึง 30 กันยายน 2566</t>
  </si>
  <si>
    <t>1. เงินค่าตอบแทนใช้สอยและวัสดุ (โอนมาแล้ว)</t>
  </si>
  <si>
    <t>2. กันไว้ประชุม อพก.1ครั้ง (โอนมาแล้ว)</t>
  </si>
  <si>
    <t>-ดอกเบี้ยรับ</t>
  </si>
  <si>
    <t>-</t>
  </si>
  <si>
    <t xml:space="preserve">    -คงเหลือ ค่าตอบแทนใช้สอยและวัสดุ</t>
  </si>
  <si>
    <t>ประมาณการ</t>
  </si>
  <si>
    <t>รอใบแจ้งหนี้</t>
  </si>
  <si>
    <t>ค่าโทรศัพท์</t>
  </si>
  <si>
    <t>ค่าโทรศัพท์เคลื่อนที่</t>
  </si>
  <si>
    <t>ค่าไปรษณีย์</t>
  </si>
  <si>
    <t>ค่าไฟฟ้า</t>
  </si>
  <si>
    <t>***</t>
  </si>
  <si>
    <t>**</t>
  </si>
  <si>
    <t>(ก.ค.-ก.ย.66)</t>
  </si>
  <si>
    <t>อยู่ระหว่างดำเนินการ</t>
  </si>
  <si>
    <t>370+980</t>
  </si>
  <si>
    <t>รอเบิก180</t>
  </si>
  <si>
    <t>รอเบิก700</t>
  </si>
  <si>
    <t>ใบแจ้งหนี้เดือนพ.ค.66</t>
  </si>
  <si>
    <t>รองบฯจากสป.กษ.</t>
  </si>
  <si>
    <t>ค่าสาธาเดือนพ.ค.</t>
  </si>
  <si>
    <t>ติดตามความก้าวหน้าการดำเนินงานโครงการฯ</t>
  </si>
  <si>
    <t>6.1.5</t>
  </si>
  <si>
    <t>สัมมนาจัดทำแผนปฏิบัติงาน ด้านเศรษฐกิจ</t>
  </si>
  <si>
    <t>ประจำปี 2567</t>
  </si>
  <si>
    <t>ตั้งแต่เดือนเม.ย.-ก.ย.66</t>
  </si>
  <si>
    <t>รอเบิก735+595</t>
  </si>
  <si>
    <t>รวมเงินคงเหลือ ณ 30 มิถุนายน 2566</t>
  </si>
  <si>
    <t xml:space="preserve">30 มิถุนายน 2566 </t>
  </si>
  <si>
    <t>รอเบิก</t>
  </si>
  <si>
    <t>ประชุม350+เอกสาร415.50</t>
  </si>
  <si>
    <t>รอส่งคืนเงิน</t>
  </si>
  <si>
    <t>กลับส่วนกลาง</t>
  </si>
  <si>
    <t>อยู่ระหว่าง</t>
  </si>
  <si>
    <t>ดำเนินการ</t>
  </si>
  <si>
    <t>งบที่คงเหลือเป็น</t>
  </si>
  <si>
    <t>ค่าใช้จ่ายของเดือน</t>
  </si>
  <si>
    <t>มิ.ย.-ก.ค. 66</t>
  </si>
  <si>
    <t>ส.ค.-ก.ย.66รองบฯ</t>
  </si>
  <si>
    <t>จากสป.กษ.</t>
  </si>
  <si>
    <t>คชจ.ประชุม1ครั้ง</t>
  </si>
  <si>
    <t>ใบแจ้งหนี้เดือนมิ.ย.66</t>
  </si>
  <si>
    <t>ค่าอินเตอร์เน็ตมิ.ย.</t>
  </si>
  <si>
    <r>
      <rPr>
        <b/>
        <u/>
        <sz val="16"/>
        <color theme="1"/>
        <rFont val="TH SarabunPSK"/>
        <family val="2"/>
      </rPr>
      <t>หัก</t>
    </r>
    <r>
      <rPr>
        <sz val="16"/>
        <color theme="1"/>
        <rFont val="TH SarabunPSK"/>
        <family val="2"/>
      </rPr>
      <t xml:space="preserve"> -FIX Cost (ต.ค.65-ก.ค.66)</t>
    </r>
  </si>
  <si>
    <t>โอนรอบ 3</t>
  </si>
  <si>
    <r>
      <rPr>
        <b/>
        <u/>
        <sz val="16"/>
        <color theme="1"/>
        <rFont val="TH SarabunPSK"/>
        <family val="2"/>
      </rPr>
      <t>หัก</t>
    </r>
    <r>
      <rPr>
        <sz val="16"/>
        <color theme="1"/>
        <rFont val="TH SarabunPSK"/>
        <family val="2"/>
      </rPr>
      <t xml:space="preserve"> เงินโอนรอบ1-3</t>
    </r>
  </si>
  <si>
    <r>
      <rPr>
        <b/>
        <u/>
        <sz val="14"/>
        <color theme="1"/>
        <rFont val="TH SarabunPSK"/>
        <family val="2"/>
      </rPr>
      <t>หัก</t>
    </r>
    <r>
      <rPr>
        <sz val="14"/>
        <color theme="1"/>
        <rFont val="TH SarabunPSK"/>
        <family val="2"/>
      </rPr>
      <t xml:space="preserve"> -FIX Cost(ส.ค.-ก.ย.66)</t>
    </r>
  </si>
  <si>
    <t xml:space="preserve">    -สำนักแผนฯขอคืนไปก่อน</t>
  </si>
  <si>
    <t>ส่งคืนสผง.14,640</t>
  </si>
  <si>
    <t>3. เงินค่าตอบแทนใช้สอยและวัสดุ (สผง.ยังไม่ได้โอน) ตามแผนจัดสรรต้นปี</t>
  </si>
  <si>
    <t>ตชว.(ส.ค.-ก.ย.66)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</si>
</sst>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.0_-;\-* #,##0.0_-;_-* &quot;-&quot;??_-;_-@_-"/>
  </numFmts>
  <fonts count="36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IT๙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4"/>
      <color theme="1"/>
      <name val="Tahoma"/>
      <family val="2"/>
      <charset val="222"/>
      <scheme val="minor"/>
    </font>
    <font>
      <b/>
      <sz val="16"/>
      <color theme="1"/>
      <name val="Tahoma"/>
      <family val="2"/>
      <charset val="222"/>
      <scheme val="minor"/>
    </font>
    <font>
      <sz val="12"/>
      <color theme="1"/>
      <name val="TH SarabunPSK"/>
      <family val="2"/>
    </font>
    <font>
      <b/>
      <u/>
      <sz val="14"/>
      <color theme="1"/>
      <name val="TH SarabunPSK"/>
      <family val="2"/>
    </font>
    <font>
      <b/>
      <u/>
      <sz val="12"/>
      <color theme="1"/>
      <name val="TH SarabunPSK"/>
      <family val="2"/>
    </font>
    <font>
      <b/>
      <u val="singleAccounting"/>
      <sz val="13"/>
      <color theme="1"/>
      <name val="TH SarabunPSK"/>
      <family val="2"/>
    </font>
    <font>
      <b/>
      <u val="doubleAccounting"/>
      <sz val="14"/>
      <color theme="1"/>
      <name val="TH SarabunPSK"/>
      <family val="2"/>
    </font>
    <font>
      <b/>
      <sz val="13"/>
      <color theme="1"/>
      <name val="TH SarabunPSK"/>
      <family val="2"/>
    </font>
    <font>
      <b/>
      <u val="doubleAccounting"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b/>
      <u val="double"/>
      <sz val="14"/>
      <color theme="1"/>
      <name val="TH SarabunPSK"/>
      <family val="2"/>
    </font>
    <font>
      <b/>
      <sz val="10"/>
      <color theme="1"/>
      <name val="TH SarabunPSK"/>
      <family val="2"/>
    </font>
    <font>
      <b/>
      <u/>
      <sz val="16"/>
      <color theme="1"/>
      <name val="TH SarabunPSK"/>
      <family val="2"/>
    </font>
    <font>
      <b/>
      <u/>
      <sz val="16"/>
      <color theme="1"/>
      <name val="Tahoma"/>
      <family val="2"/>
      <charset val="222"/>
      <scheme val="minor"/>
    </font>
    <font>
      <u val="singleAccounting"/>
      <sz val="16"/>
      <color theme="1"/>
      <name val="TH SarabunPSK"/>
      <family val="2"/>
    </font>
    <font>
      <u/>
      <sz val="14"/>
      <color theme="1"/>
      <name val="TH SarabunPSK"/>
      <family val="2"/>
    </font>
    <font>
      <sz val="11"/>
      <color theme="1"/>
      <name val="Tahoma"/>
      <family val="2"/>
      <scheme val="minor"/>
    </font>
    <font>
      <u val="double"/>
      <sz val="16"/>
      <color theme="1"/>
      <name val="TH SarabunPSK"/>
      <family val="2"/>
    </font>
    <font>
      <u/>
      <sz val="16"/>
      <color theme="1"/>
      <name val="TH SarabunPSK"/>
      <family val="2"/>
    </font>
    <font>
      <b/>
      <u val="double"/>
      <sz val="16"/>
      <color theme="1"/>
      <name val="TH SarabunPSK"/>
      <family val="2"/>
    </font>
    <font>
      <u val="doubleAccounting"/>
      <sz val="16"/>
      <color theme="1"/>
      <name val="TH SarabunPSK"/>
      <family val="2"/>
    </font>
    <font>
      <b/>
      <u val="singleAccounting"/>
      <sz val="14"/>
      <color theme="1"/>
      <name val="TH SarabunPSK"/>
      <family val="2"/>
    </font>
    <font>
      <sz val="9"/>
      <color theme="1"/>
      <name val="TH SarabunPSK"/>
      <family val="2"/>
    </font>
    <font>
      <b/>
      <sz val="8"/>
      <color theme="1"/>
      <name val="TH SarabunPSK"/>
      <family val="2"/>
    </font>
    <font>
      <b/>
      <u val="singleAccounting"/>
      <sz val="12"/>
      <color theme="1"/>
      <name val="TH SarabunPSK"/>
      <family val="2"/>
    </font>
    <font>
      <b/>
      <u val="double"/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4">
    <xf numFmtId="0" fontId="0" fillId="0" borderId="0" xfId="0"/>
    <xf numFmtId="0" fontId="2" fillId="0" borderId="0" xfId="0" applyFont="1"/>
    <xf numFmtId="0" fontId="2" fillId="0" borderId="0" xfId="0" applyFont="1" applyBorder="1"/>
    <xf numFmtId="43" fontId="2" fillId="0" borderId="0" xfId="0" applyNumberFormat="1" applyFont="1" applyBorder="1"/>
    <xf numFmtId="0" fontId="3" fillId="0" borderId="0" xfId="0" applyFont="1"/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3" fontId="3" fillId="0" borderId="0" xfId="1" applyFont="1" applyBorder="1"/>
    <xf numFmtId="0" fontId="3" fillId="0" borderId="7" xfId="0" applyFont="1" applyBorder="1" applyAlignment="1">
      <alignment horizontal="center"/>
    </xf>
    <xf numFmtId="43" fontId="5" fillId="0" borderId="6" xfId="1" applyFont="1" applyBorder="1"/>
    <xf numFmtId="0" fontId="0" fillId="0" borderId="0" xfId="0" applyBorder="1"/>
    <xf numFmtId="2" fontId="6" fillId="0" borderId="0" xfId="0" applyNumberFormat="1" applyFont="1" applyBorder="1"/>
    <xf numFmtId="0" fontId="7" fillId="0" borderId="0" xfId="0" applyFont="1"/>
    <xf numFmtId="43" fontId="6" fillId="0" borderId="9" xfId="1" applyFont="1" applyBorder="1"/>
    <xf numFmtId="0" fontId="5" fillId="0" borderId="9" xfId="0" applyFont="1" applyBorder="1"/>
    <xf numFmtId="43" fontId="6" fillId="0" borderId="0" xfId="1" applyFont="1" applyBorder="1"/>
    <xf numFmtId="0" fontId="5" fillId="0" borderId="9" xfId="0" applyFont="1" applyBorder="1" applyAlignment="1">
      <alignment horizontal="left"/>
    </xf>
    <xf numFmtId="43" fontId="5" fillId="0" borderId="4" xfId="1" applyFont="1" applyBorder="1"/>
    <xf numFmtId="0" fontId="3" fillId="0" borderId="9" xfId="0" applyFont="1" applyBorder="1" applyAlignment="1">
      <alignment horizontal="center"/>
    </xf>
    <xf numFmtId="43" fontId="5" fillId="0" borderId="0" xfId="1" applyFont="1" applyBorder="1"/>
    <xf numFmtId="0" fontId="6" fillId="0" borderId="7" xfId="0" applyFont="1" applyBorder="1"/>
    <xf numFmtId="43" fontId="5" fillId="0" borderId="9" xfId="1" applyFont="1" applyBorder="1"/>
    <xf numFmtId="0" fontId="6" fillId="0" borderId="6" xfId="0" quotePrefix="1" applyFont="1" applyBorder="1"/>
    <xf numFmtId="0" fontId="6" fillId="0" borderId="7" xfId="0" quotePrefix="1" applyFont="1" applyBorder="1"/>
    <xf numFmtId="0" fontId="6" fillId="0" borderId="4" xfId="0" quotePrefix="1" applyFont="1" applyBorder="1"/>
    <xf numFmtId="43" fontId="6" fillId="0" borderId="7" xfId="1" applyFont="1" applyBorder="1"/>
    <xf numFmtId="43" fontId="5" fillId="0" borderId="1" xfId="1" applyFont="1" applyBorder="1"/>
    <xf numFmtId="43" fontId="6" fillId="0" borderId="4" xfId="1" applyFont="1" applyBorder="1"/>
    <xf numFmtId="2" fontId="6" fillId="0" borderId="7" xfId="0" applyNumberFormat="1" applyFont="1" applyBorder="1"/>
    <xf numFmtId="2" fontId="5" fillId="0" borderId="4" xfId="0" applyNumberFormat="1" applyFont="1" applyBorder="1"/>
    <xf numFmtId="0" fontId="6" fillId="0" borderId="0" xfId="0" applyFont="1" applyBorder="1"/>
    <xf numFmtId="2" fontId="6" fillId="0" borderId="6" xfId="0" applyNumberFormat="1" applyFont="1" applyBorder="1"/>
    <xf numFmtId="2" fontId="5" fillId="0" borderId="6" xfId="0" applyNumberFormat="1" applyFont="1" applyBorder="1"/>
    <xf numFmtId="0" fontId="9" fillId="0" borderId="7" xfId="0" quotePrefix="1" applyFont="1" applyBorder="1"/>
    <xf numFmtId="0" fontId="9" fillId="0" borderId="7" xfId="0" applyFont="1" applyBorder="1"/>
    <xf numFmtId="43" fontId="6" fillId="0" borderId="1" xfId="1" applyFont="1" applyBorder="1"/>
    <xf numFmtId="43" fontId="5" fillId="0" borderId="10" xfId="1" applyFont="1" applyBorder="1"/>
    <xf numFmtId="0" fontId="5" fillId="0" borderId="7" xfId="0" quotePrefix="1" applyFont="1" applyBorder="1"/>
    <xf numFmtId="0" fontId="5" fillId="0" borderId="4" xfId="0" applyFont="1" applyBorder="1" applyAlignment="1">
      <alignment horizontal="left"/>
    </xf>
    <xf numFmtId="2" fontId="6" fillId="0" borderId="9" xfId="0" applyNumberFormat="1" applyFont="1" applyBorder="1"/>
    <xf numFmtId="43" fontId="6" fillId="0" borderId="6" xfId="1" applyFont="1" applyBorder="1"/>
    <xf numFmtId="2" fontId="6" fillId="0" borderId="4" xfId="0" applyNumberFormat="1" applyFont="1" applyBorder="1"/>
    <xf numFmtId="0" fontId="5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 applyAlignment="1">
      <alignment horizontal="center"/>
    </xf>
    <xf numFmtId="0" fontId="6" fillId="0" borderId="8" xfId="0" applyFont="1" applyBorder="1"/>
    <xf numFmtId="43" fontId="5" fillId="0" borderId="7" xfId="1" applyFont="1" applyBorder="1"/>
    <xf numFmtId="2" fontId="5" fillId="0" borderId="7" xfId="0" applyNumberFormat="1" applyFont="1" applyBorder="1"/>
    <xf numFmtId="2" fontId="8" fillId="0" borderId="7" xfId="0" applyNumberFormat="1" applyFont="1" applyBorder="1"/>
    <xf numFmtId="43" fontId="8" fillId="0" borderId="0" xfId="1" applyFont="1" applyBorder="1"/>
    <xf numFmtId="0" fontId="8" fillId="0" borderId="9" xfId="0" applyFont="1" applyBorder="1"/>
    <xf numFmtId="2" fontId="8" fillId="0" borderId="9" xfId="0" applyNumberFormat="1" applyFont="1" applyBorder="1"/>
    <xf numFmtId="0" fontId="3" fillId="0" borderId="0" xfId="0" applyFont="1" applyBorder="1" applyAlignment="1">
      <alignment horizontal="right"/>
    </xf>
    <xf numFmtId="43" fontId="15" fillId="0" borderId="0" xfId="1" applyFont="1" applyBorder="1" applyAlignment="1">
      <alignment horizontal="right"/>
    </xf>
    <xf numFmtId="17" fontId="5" fillId="0" borderId="9" xfId="0" applyNumberFormat="1" applyFont="1" applyBorder="1" applyAlignment="1">
      <alignment horizontal="left"/>
    </xf>
    <xf numFmtId="0" fontId="13" fillId="0" borderId="10" xfId="0" applyFont="1" applyBorder="1"/>
    <xf numFmtId="0" fontId="5" fillId="0" borderId="7" xfId="0" applyFont="1" applyBorder="1" applyAlignment="1">
      <alignment horizontal="left"/>
    </xf>
    <xf numFmtId="2" fontId="5" fillId="0" borderId="9" xfId="0" applyNumberFormat="1" applyFont="1" applyBorder="1"/>
    <xf numFmtId="0" fontId="5" fillId="0" borderId="8" xfId="0" applyFont="1" applyBorder="1"/>
    <xf numFmtId="0" fontId="6" fillId="0" borderId="9" xfId="0" applyFont="1" applyBorder="1"/>
    <xf numFmtId="0" fontId="5" fillId="0" borderId="11" xfId="0" applyFont="1" applyBorder="1" applyAlignment="1">
      <alignment horizontal="center"/>
    </xf>
    <xf numFmtId="43" fontId="5" fillId="0" borderId="9" xfId="0" applyNumberFormat="1" applyFont="1" applyBorder="1" applyAlignment="1">
      <alignment horizontal="center"/>
    </xf>
    <xf numFmtId="43" fontId="6" fillId="0" borderId="0" xfId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7" xfId="0" quotePrefix="1" applyFont="1" applyBorder="1" applyAlignment="1">
      <alignment horizontal="left"/>
    </xf>
    <xf numFmtId="43" fontId="6" fillId="0" borderId="9" xfId="1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7" xfId="0" applyFont="1" applyBorder="1"/>
    <xf numFmtId="0" fontId="5" fillId="0" borderId="10" xfId="0" applyFont="1" applyBorder="1" applyAlignment="1">
      <alignment horizontal="center"/>
    </xf>
    <xf numFmtId="43" fontId="5" fillId="0" borderId="12" xfId="1" applyFont="1" applyBorder="1"/>
    <xf numFmtId="43" fontId="5" fillId="0" borderId="13" xfId="1" applyFont="1" applyBorder="1"/>
    <xf numFmtId="2" fontId="5" fillId="0" borderId="10" xfId="0" applyNumberFormat="1" applyFont="1" applyBorder="1"/>
    <xf numFmtId="0" fontId="5" fillId="0" borderId="4" xfId="0" applyFont="1" applyBorder="1" applyAlignment="1">
      <alignment horizontal="center"/>
    </xf>
    <xf numFmtId="0" fontId="12" fillId="0" borderId="7" xfId="0" quotePrefix="1" applyFont="1" applyBorder="1"/>
    <xf numFmtId="0" fontId="12" fillId="0" borderId="6" xfId="0" quotePrefix="1" applyFont="1" applyBorder="1"/>
    <xf numFmtId="0" fontId="2" fillId="0" borderId="0" xfId="0" applyFont="1" applyBorder="1" applyAlignment="1">
      <alignment horizontal="left"/>
    </xf>
    <xf numFmtId="0" fontId="6" fillId="0" borderId="4" xfId="0" applyFont="1" applyBorder="1"/>
    <xf numFmtId="43" fontId="5" fillId="0" borderId="0" xfId="1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43" fontId="18" fillId="0" borderId="0" xfId="1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2" fontId="13" fillId="0" borderId="0" xfId="0" applyNumberFormat="1" applyFont="1" applyBorder="1" applyAlignment="1">
      <alignment horizontal="right"/>
    </xf>
    <xf numFmtId="43" fontId="19" fillId="0" borderId="0" xfId="1" applyFont="1" applyBorder="1"/>
    <xf numFmtId="43" fontId="16" fillId="0" borderId="0" xfId="1" applyFont="1" applyBorder="1"/>
    <xf numFmtId="43" fontId="20" fillId="0" borderId="0" xfId="1" applyFont="1" applyBorder="1"/>
    <xf numFmtId="43" fontId="21" fillId="0" borderId="9" xfId="1" applyFont="1" applyBorder="1" applyAlignment="1">
      <alignment horizontal="left"/>
    </xf>
    <xf numFmtId="43" fontId="5" fillId="0" borderId="9" xfId="1" applyFont="1" applyBorder="1" applyAlignment="1">
      <alignment horizontal="left"/>
    </xf>
    <xf numFmtId="0" fontId="6" fillId="0" borderId="6" xfId="0" applyFont="1" applyBorder="1"/>
    <xf numFmtId="43" fontId="3" fillId="0" borderId="9" xfId="0" applyNumberFormat="1" applyFont="1" applyBorder="1" applyAlignment="1">
      <alignment horizontal="center"/>
    </xf>
    <xf numFmtId="43" fontId="2" fillId="0" borderId="0" xfId="1" applyFont="1" applyBorder="1" applyAlignment="1">
      <alignment horizontal="center"/>
    </xf>
    <xf numFmtId="43" fontId="2" fillId="0" borderId="7" xfId="1" applyFont="1" applyBorder="1"/>
    <xf numFmtId="0" fontId="3" fillId="0" borderId="9" xfId="0" applyFont="1" applyBorder="1"/>
    <xf numFmtId="0" fontId="2" fillId="0" borderId="8" xfId="0" applyFont="1" applyBorder="1"/>
    <xf numFmtId="43" fontId="2" fillId="0" borderId="9" xfId="1" applyFont="1" applyBorder="1"/>
    <xf numFmtId="43" fontId="3" fillId="0" borderId="9" xfId="1" applyFont="1" applyBorder="1"/>
    <xf numFmtId="0" fontId="5" fillId="0" borderId="6" xfId="0" applyFont="1" applyBorder="1" applyAlignment="1">
      <alignment horizontal="left"/>
    </xf>
    <xf numFmtId="0" fontId="3" fillId="0" borderId="4" xfId="0" applyFont="1" applyBorder="1"/>
    <xf numFmtId="0" fontId="13" fillId="0" borderId="6" xfId="0" applyFont="1" applyBorder="1" applyAlignment="1">
      <alignment horizontal="left"/>
    </xf>
    <xf numFmtId="43" fontId="5" fillId="0" borderId="6" xfId="0" applyNumberFormat="1" applyFont="1" applyBorder="1"/>
    <xf numFmtId="43" fontId="5" fillId="0" borderId="6" xfId="1" applyFont="1" applyBorder="1" applyAlignment="1">
      <alignment horizontal="left"/>
    </xf>
    <xf numFmtId="2" fontId="5" fillId="0" borderId="7" xfId="0" applyNumberFormat="1" applyFont="1" applyBorder="1" applyAlignment="1">
      <alignment horizontal="left"/>
    </xf>
    <xf numFmtId="0" fontId="22" fillId="0" borderId="3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2" fontId="6" fillId="0" borderId="1" xfId="0" applyNumberFormat="1" applyFont="1" applyBorder="1"/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43" fontId="2" fillId="0" borderId="1" xfId="0" applyNumberFormat="1" applyFont="1" applyBorder="1"/>
    <xf numFmtId="43" fontId="2" fillId="0" borderId="9" xfId="0" applyNumberFormat="1" applyFont="1" applyBorder="1"/>
    <xf numFmtId="0" fontId="2" fillId="0" borderId="1" xfId="0" applyFont="1" applyBorder="1"/>
    <xf numFmtId="2" fontId="22" fillId="0" borderId="10" xfId="0" applyNumberFormat="1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43" fontId="19" fillId="0" borderId="0" xfId="0" applyNumberFormat="1" applyFont="1" applyBorder="1" applyAlignment="1">
      <alignment horizontal="center"/>
    </xf>
    <xf numFmtId="43" fontId="2" fillId="0" borderId="0" xfId="1" applyFont="1" applyBorder="1"/>
    <xf numFmtId="43" fontId="2" fillId="0" borderId="14" xfId="0" applyNumberFormat="1" applyFont="1" applyBorder="1"/>
    <xf numFmtId="43" fontId="2" fillId="0" borderId="14" xfId="1" applyFont="1" applyBorder="1"/>
    <xf numFmtId="0" fontId="19" fillId="0" borderId="0" xfId="0" applyFont="1" applyBorder="1" applyAlignment="1">
      <alignment horizontal="center"/>
    </xf>
    <xf numFmtId="0" fontId="26" fillId="0" borderId="0" xfId="0" applyFont="1" applyBorder="1"/>
    <xf numFmtId="0" fontId="5" fillId="0" borderId="9" xfId="0" applyFont="1" applyBorder="1" applyAlignment="1">
      <alignment horizontal="right"/>
    </xf>
    <xf numFmtId="187" fontId="8" fillId="0" borderId="9" xfId="1" applyNumberFormat="1" applyFont="1" applyBorder="1" applyAlignment="1">
      <alignment horizontal="left"/>
    </xf>
    <xf numFmtId="0" fontId="21" fillId="0" borderId="9" xfId="0" quotePrefix="1" applyFont="1" applyBorder="1" applyAlignment="1">
      <alignment horizontal="left"/>
    </xf>
    <xf numFmtId="0" fontId="27" fillId="0" borderId="0" xfId="0" applyFont="1" applyBorder="1"/>
    <xf numFmtId="43" fontId="16" fillId="0" borderId="0" xfId="0" applyNumberFormat="1" applyFont="1" applyBorder="1" applyAlignment="1">
      <alignment horizontal="center"/>
    </xf>
    <xf numFmtId="43" fontId="6" fillId="0" borderId="0" xfId="1" applyFont="1" applyBorder="1" applyAlignment="1">
      <alignment horizontal="right"/>
    </xf>
    <xf numFmtId="17" fontId="14" fillId="0" borderId="5" xfId="0" applyNumberFormat="1" applyFont="1" applyBorder="1" applyAlignment="1">
      <alignment horizontal="left"/>
    </xf>
    <xf numFmtId="17" fontId="8" fillId="0" borderId="5" xfId="0" applyNumberFormat="1" applyFont="1" applyBorder="1" applyAlignment="1">
      <alignment horizontal="right"/>
    </xf>
    <xf numFmtId="0" fontId="8" fillId="0" borderId="8" xfId="0" applyFont="1" applyBorder="1"/>
    <xf numFmtId="43" fontId="2" fillId="0" borderId="0" xfId="0" applyNumberFormat="1" applyFont="1" applyBorder="1" applyAlignment="1">
      <alignment horizontal="left"/>
    </xf>
    <xf numFmtId="17" fontId="17" fillId="0" borderId="9" xfId="0" applyNumberFormat="1" applyFont="1" applyBorder="1" applyAlignment="1">
      <alignment horizontal="left"/>
    </xf>
    <xf numFmtId="43" fontId="5" fillId="0" borderId="0" xfId="1" applyFont="1" applyBorder="1" applyAlignment="1">
      <alignment horizontal="left"/>
    </xf>
    <xf numFmtId="2" fontId="25" fillId="0" borderId="4" xfId="0" applyNumberFormat="1" applyFont="1" applyBorder="1"/>
    <xf numFmtId="43" fontId="24" fillId="0" borderId="4" xfId="0" applyNumberFormat="1" applyFont="1" applyBorder="1"/>
    <xf numFmtId="43" fontId="2" fillId="0" borderId="6" xfId="0" applyNumberFormat="1" applyFont="1" applyBorder="1"/>
    <xf numFmtId="43" fontId="3" fillId="0" borderId="0" xfId="0" applyNumberFormat="1" applyFont="1" applyBorder="1"/>
    <xf numFmtId="0" fontId="5" fillId="0" borderId="10" xfId="0" applyFont="1" applyBorder="1" applyAlignment="1">
      <alignment horizontal="left"/>
    </xf>
    <xf numFmtId="2" fontId="5" fillId="0" borderId="0" xfId="0" applyNumberFormat="1" applyFont="1" applyBorder="1"/>
    <xf numFmtId="0" fontId="13" fillId="0" borderId="0" xfId="0" applyFont="1" applyBorder="1" applyAlignment="1">
      <alignment horizontal="left"/>
    </xf>
    <xf numFmtId="0" fontId="5" fillId="0" borderId="6" xfId="0" quotePrefix="1" applyFont="1" applyBorder="1" applyAlignment="1">
      <alignment horizontal="left"/>
    </xf>
    <xf numFmtId="43" fontId="8" fillId="0" borderId="8" xfId="1" applyFont="1" applyBorder="1" applyAlignment="1">
      <alignment horizontal="left"/>
    </xf>
    <xf numFmtId="2" fontId="25" fillId="0" borderId="7" xfId="0" applyNumberFormat="1" applyFont="1" applyBorder="1"/>
    <xf numFmtId="43" fontId="24" fillId="0" borderId="7" xfId="0" applyNumberFormat="1" applyFont="1" applyBorder="1"/>
    <xf numFmtId="0" fontId="6" fillId="0" borderId="1" xfId="0" applyFont="1" applyBorder="1" applyAlignment="1">
      <alignment horizontal="center"/>
    </xf>
    <xf numFmtId="43" fontId="2" fillId="0" borderId="15" xfId="0" applyNumberFormat="1" applyFont="1" applyBorder="1"/>
    <xf numFmtId="2" fontId="25" fillId="0" borderId="0" xfId="0" applyNumberFormat="1" applyFont="1" applyBorder="1"/>
    <xf numFmtId="43" fontId="24" fillId="0" borderId="0" xfId="0" applyNumberFormat="1" applyFont="1" applyBorder="1"/>
    <xf numFmtId="43" fontId="2" fillId="0" borderId="8" xfId="0" applyNumberFormat="1" applyFont="1" applyBorder="1"/>
    <xf numFmtId="2" fontId="2" fillId="0" borderId="10" xfId="0" quotePrefix="1" applyNumberFormat="1" applyFont="1" applyBorder="1" applyAlignment="1">
      <alignment horizontal="center"/>
    </xf>
    <xf numFmtId="0" fontId="13" fillId="0" borderId="0" xfId="0" applyFont="1" applyBorder="1"/>
    <xf numFmtId="2" fontId="6" fillId="0" borderId="0" xfId="0" quotePrefix="1" applyNumberFormat="1" applyFont="1" applyBorder="1"/>
    <xf numFmtId="0" fontId="3" fillId="0" borderId="7" xfId="0" applyFont="1" applyBorder="1" applyAlignment="1">
      <alignment horizontal="left"/>
    </xf>
    <xf numFmtId="0" fontId="17" fillId="0" borderId="8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43" fontId="3" fillId="0" borderId="0" xfId="1" applyFont="1" applyBorder="1" applyAlignment="1">
      <alignment horizontal="right"/>
    </xf>
    <xf numFmtId="2" fontId="17" fillId="0" borderId="8" xfId="0" applyNumberFormat="1" applyFont="1" applyBorder="1" applyAlignment="1">
      <alignment horizontal="left"/>
    </xf>
    <xf numFmtId="43" fontId="28" fillId="0" borderId="0" xfId="1" applyFont="1" applyBorder="1"/>
    <xf numFmtId="43" fontId="24" fillId="0" borderId="0" xfId="1" applyFont="1" applyBorder="1"/>
    <xf numFmtId="43" fontId="18" fillId="0" borderId="0" xfId="0" applyNumberFormat="1" applyFont="1" applyBorder="1"/>
    <xf numFmtId="0" fontId="22" fillId="0" borderId="0" xfId="0" applyFont="1" applyBorder="1"/>
    <xf numFmtId="0" fontId="13" fillId="0" borderId="7" xfId="0" applyFont="1" applyBorder="1" applyAlignment="1">
      <alignment horizontal="center"/>
    </xf>
    <xf numFmtId="2" fontId="13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17" fontId="5" fillId="0" borderId="7" xfId="0" applyNumberFormat="1" applyFont="1" applyBorder="1" applyAlignment="1">
      <alignment horizontal="left"/>
    </xf>
    <xf numFmtId="43" fontId="3" fillId="0" borderId="0" xfId="0" applyNumberFormat="1" applyFont="1" applyBorder="1" applyAlignment="1">
      <alignment horizontal="left"/>
    </xf>
    <xf numFmtId="43" fontId="5" fillId="0" borderId="0" xfId="0" applyNumberFormat="1" applyFont="1" applyBorder="1"/>
    <xf numFmtId="43" fontId="5" fillId="0" borderId="1" xfId="0" applyNumberFormat="1" applyFont="1" applyBorder="1"/>
    <xf numFmtId="0" fontId="21" fillId="0" borderId="0" xfId="0" applyFont="1" applyBorder="1" applyAlignment="1">
      <alignment horizontal="left"/>
    </xf>
    <xf numFmtId="0" fontId="9" fillId="0" borderId="0" xfId="0" applyFont="1" applyBorder="1" applyAlignment="1">
      <alignment horizontal="right"/>
    </xf>
    <xf numFmtId="43" fontId="30" fillId="0" borderId="0" xfId="1" applyFont="1" applyBorder="1"/>
    <xf numFmtId="0" fontId="13" fillId="0" borderId="9" xfId="0" applyFont="1" applyBorder="1" applyAlignment="1">
      <alignment horizontal="left"/>
    </xf>
    <xf numFmtId="43" fontId="31" fillId="0" borderId="9" xfId="1" applyFont="1" applyBorder="1" applyAlignment="1">
      <alignment horizontal="left"/>
    </xf>
    <xf numFmtId="43" fontId="16" fillId="0" borderId="9" xfId="1" applyFont="1" applyBorder="1" applyAlignment="1">
      <alignment horizontal="left"/>
    </xf>
    <xf numFmtId="0" fontId="13" fillId="0" borderId="8" xfId="0" applyFont="1" applyBorder="1" applyAlignment="1">
      <alignment horizontal="right"/>
    </xf>
    <xf numFmtId="15" fontId="2" fillId="0" borderId="0" xfId="0" applyNumberFormat="1" applyFont="1" applyBorder="1" applyAlignment="1">
      <alignment horizontal="left"/>
    </xf>
    <xf numFmtId="2" fontId="12" fillId="0" borderId="9" xfId="0" applyNumberFormat="1" applyFont="1" applyBorder="1"/>
    <xf numFmtId="43" fontId="12" fillId="0" borderId="9" xfId="1" applyFont="1" applyBorder="1" applyAlignment="1">
      <alignment horizontal="left"/>
    </xf>
    <xf numFmtId="0" fontId="32" fillId="0" borderId="8" xfId="0" applyFont="1" applyBorder="1" applyAlignment="1">
      <alignment horizontal="left"/>
    </xf>
    <xf numFmtId="43" fontId="6" fillId="0" borderId="6" xfId="1" applyFont="1" applyBorder="1" applyAlignment="1">
      <alignment horizontal="right"/>
    </xf>
    <xf numFmtId="0" fontId="6" fillId="0" borderId="6" xfId="0" quotePrefix="1" applyFont="1" applyBorder="1" applyAlignment="1">
      <alignment horizontal="left"/>
    </xf>
    <xf numFmtId="43" fontId="19" fillId="0" borderId="0" xfId="0" applyNumberFormat="1" applyFont="1" applyBorder="1" applyAlignment="1">
      <alignment horizontal="center"/>
    </xf>
    <xf numFmtId="43" fontId="3" fillId="0" borderId="17" xfId="0" applyNumberFormat="1" applyFont="1" applyBorder="1" applyAlignment="1"/>
    <xf numFmtId="43" fontId="2" fillId="0" borderId="1" xfId="1" applyFont="1" applyBorder="1"/>
    <xf numFmtId="0" fontId="2" fillId="0" borderId="1" xfId="0" applyFont="1" applyBorder="1" applyAlignment="1">
      <alignment horizontal="right"/>
    </xf>
    <xf numFmtId="43" fontId="3" fillId="0" borderId="14" xfId="0" applyNumberFormat="1" applyFont="1" applyBorder="1" applyAlignment="1">
      <alignment horizontal="center"/>
    </xf>
    <xf numFmtId="0" fontId="8" fillId="0" borderId="6" xfId="0" applyFont="1" applyBorder="1" applyAlignment="1">
      <alignment horizontal="left"/>
    </xf>
    <xf numFmtId="43" fontId="8" fillId="0" borderId="9" xfId="1" applyFont="1" applyBorder="1" applyAlignment="1">
      <alignment horizontal="left"/>
    </xf>
    <xf numFmtId="17" fontId="8" fillId="0" borderId="8" xfId="0" applyNumberFormat="1" applyFont="1" applyBorder="1" applyAlignment="1">
      <alignment horizontal="left"/>
    </xf>
    <xf numFmtId="17" fontId="8" fillId="0" borderId="9" xfId="0" applyNumberFormat="1" applyFont="1" applyBorder="1" applyAlignment="1">
      <alignment horizontal="left"/>
    </xf>
    <xf numFmtId="17" fontId="8" fillId="0" borderId="6" xfId="0" applyNumberFormat="1" applyFont="1" applyBorder="1" applyAlignment="1">
      <alignment horizontal="left"/>
    </xf>
    <xf numFmtId="43" fontId="8" fillId="0" borderId="9" xfId="1" applyFont="1" applyBorder="1"/>
    <xf numFmtId="43" fontId="13" fillId="0" borderId="0" xfId="1" applyFont="1" applyBorder="1" applyAlignment="1">
      <alignment horizontal="center"/>
    </xf>
    <xf numFmtId="0" fontId="33" fillId="0" borderId="0" xfId="0" applyFont="1" applyBorder="1" applyAlignment="1">
      <alignment horizontal="left"/>
    </xf>
    <xf numFmtId="43" fontId="34" fillId="0" borderId="0" xfId="1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14" fontId="8" fillId="0" borderId="9" xfId="0" quotePrefix="1" applyNumberFormat="1" applyFont="1" applyBorder="1" applyAlignment="1">
      <alignment horizontal="left"/>
    </xf>
    <xf numFmtId="17" fontId="5" fillId="0" borderId="0" xfId="1" quotePrefix="1" applyNumberFormat="1" applyFont="1" applyBorder="1"/>
    <xf numFmtId="17" fontId="8" fillId="0" borderId="0" xfId="0" applyNumberFormat="1" applyFont="1" applyBorder="1" applyAlignment="1">
      <alignment horizontal="left"/>
    </xf>
    <xf numFmtId="43" fontId="5" fillId="0" borderId="14" xfId="0" applyNumberFormat="1" applyFont="1" applyBorder="1"/>
    <xf numFmtId="43" fontId="2" fillId="0" borderId="16" xfId="0" applyNumberFormat="1" applyFont="1" applyBorder="1"/>
    <xf numFmtId="15" fontId="2" fillId="0" borderId="0" xfId="0" applyNumberFormat="1" applyFont="1" applyBorder="1"/>
    <xf numFmtId="0" fontId="22" fillId="0" borderId="0" xfId="0" applyFont="1" applyBorder="1" applyAlignment="1">
      <alignment horizontal="center"/>
    </xf>
    <xf numFmtId="0" fontId="22" fillId="0" borderId="7" xfId="0" applyFont="1" applyBorder="1" applyAlignment="1"/>
    <xf numFmtId="0" fontId="2" fillId="0" borderId="0" xfId="0" applyFont="1" applyBorder="1" applyAlignment="1"/>
    <xf numFmtId="43" fontId="18" fillId="0" borderId="0" xfId="1" applyFont="1" applyBorder="1" applyAlignment="1">
      <alignment horizontal="right"/>
    </xf>
    <xf numFmtId="43" fontId="19" fillId="0" borderId="0" xfId="1" applyFont="1" applyBorder="1" applyAlignment="1">
      <alignment horizontal="right"/>
    </xf>
    <xf numFmtId="0" fontId="21" fillId="0" borderId="9" xfId="0" applyFont="1" applyBorder="1" applyAlignment="1">
      <alignment horizontal="left"/>
    </xf>
    <xf numFmtId="43" fontId="21" fillId="0" borderId="6" xfId="1" applyFont="1" applyBorder="1" applyAlignment="1">
      <alignment horizontal="left"/>
    </xf>
    <xf numFmtId="43" fontId="8" fillId="0" borderId="8" xfId="1" applyFont="1" applyBorder="1" applyAlignment="1">
      <alignment horizontal="right"/>
    </xf>
    <xf numFmtId="17" fontId="14" fillId="0" borderId="9" xfId="0" applyNumberFormat="1" applyFont="1" applyBorder="1" applyAlignment="1">
      <alignment horizontal="left"/>
    </xf>
    <xf numFmtId="43" fontId="16" fillId="0" borderId="10" xfId="0" applyNumberFormat="1" applyFont="1" applyBorder="1"/>
    <xf numFmtId="43" fontId="8" fillId="0" borderId="8" xfId="1" quotePrefix="1" applyFont="1" applyBorder="1" applyAlignment="1">
      <alignment horizontal="left"/>
    </xf>
    <xf numFmtId="17" fontId="20" fillId="0" borderId="9" xfId="0" applyNumberFormat="1" applyFont="1" applyBorder="1" applyAlignment="1">
      <alignment horizontal="left"/>
    </xf>
    <xf numFmtId="43" fontId="2" fillId="0" borderId="7" xfId="0" applyNumberFormat="1" applyFont="1" applyBorder="1"/>
    <xf numFmtId="0" fontId="20" fillId="0" borderId="6" xfId="0" applyFont="1" applyBorder="1"/>
    <xf numFmtId="17" fontId="35" fillId="0" borderId="9" xfId="0" applyNumberFormat="1" applyFont="1" applyBorder="1" applyAlignment="1">
      <alignment horizontal="left"/>
    </xf>
    <xf numFmtId="43" fontId="8" fillId="0" borderId="6" xfId="1" applyFont="1" applyBorder="1" applyAlignment="1">
      <alignment horizontal="left"/>
    </xf>
    <xf numFmtId="17" fontId="20" fillId="0" borderId="6" xfId="0" applyNumberFormat="1" applyFont="1" applyBorder="1" applyAlignment="1">
      <alignment horizontal="left"/>
    </xf>
    <xf numFmtId="43" fontId="16" fillId="0" borderId="10" xfId="1" applyFont="1" applyBorder="1"/>
    <xf numFmtId="17" fontId="35" fillId="0" borderId="5" xfId="0" applyNumberFormat="1" applyFont="1" applyBorder="1" applyAlignment="1">
      <alignment horizontal="left"/>
    </xf>
    <xf numFmtId="0" fontId="5" fillId="0" borderId="6" xfId="0" applyFont="1" applyBorder="1"/>
    <xf numFmtId="0" fontId="2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9" fillId="0" borderId="0" xfId="0" applyFont="1" applyBorder="1" applyAlignment="1">
      <alignment horizontal="center"/>
    </xf>
    <xf numFmtId="15" fontId="4" fillId="0" borderId="0" xfId="0" applyNumberFormat="1" applyFont="1" applyAlignment="1">
      <alignment horizontal="center"/>
    </xf>
    <xf numFmtId="2" fontId="5" fillId="0" borderId="7" xfId="0" applyNumberFormat="1" applyFont="1" applyBorder="1" applyAlignment="1">
      <alignment horizontal="right"/>
    </xf>
    <xf numFmtId="2" fontId="5" fillId="0" borderId="8" xfId="0" applyNumberFormat="1" applyFont="1" applyBorder="1" applyAlignment="1">
      <alignment horizontal="right"/>
    </xf>
    <xf numFmtId="0" fontId="22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15" fontId="4" fillId="0" borderId="0" xfId="0" quotePrefix="1" applyNumberFormat="1" applyFont="1" applyAlignment="1">
      <alignment horizontal="center"/>
    </xf>
    <xf numFmtId="0" fontId="11" fillId="0" borderId="9" xfId="0" applyFont="1" applyBorder="1" applyAlignment="1">
      <alignment horizontal="center" vertical="center"/>
    </xf>
    <xf numFmtId="43" fontId="19" fillId="0" borderId="0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9"/>
  <sheetViews>
    <sheetView tabSelected="1" topLeftCell="A47" workbookViewId="0">
      <selection activeCell="J57" sqref="J57"/>
    </sheetView>
  </sheetViews>
  <sheetFormatPr defaultRowHeight="24"/>
  <cols>
    <col min="1" max="1" width="5.25" style="2" customWidth="1"/>
    <col min="2" max="2" width="31.5" style="2" customWidth="1"/>
    <col min="3" max="3" width="12.125" style="2" customWidth="1"/>
    <col min="4" max="4" width="11.75" style="2" customWidth="1"/>
    <col min="5" max="5" width="11.625" style="2" customWidth="1"/>
    <col min="6" max="6" width="6.5" style="2" customWidth="1"/>
    <col min="7" max="7" width="12.875" style="2" customWidth="1"/>
    <col min="8" max="8" width="9" style="2"/>
    <col min="9" max="9" width="12.25" style="2" bestFit="1" customWidth="1"/>
    <col min="10" max="10" width="13.125" style="2" bestFit="1" customWidth="1"/>
    <col min="11" max="11" width="13.5" style="2" customWidth="1"/>
    <col min="12" max="12" width="12.25" style="2" bestFit="1" customWidth="1"/>
    <col min="13" max="13" width="9.875" style="2" bestFit="1" customWidth="1"/>
    <col min="14" max="16384" width="9" style="2"/>
  </cols>
  <sheetData>
    <row r="1" spans="1:7" s="7" customFormat="1"/>
    <row r="2" spans="1:7" s="7" customFormat="1">
      <c r="A2" s="244" t="s">
        <v>131</v>
      </c>
      <c r="B2" s="244"/>
      <c r="C2" s="244"/>
      <c r="D2" s="244"/>
      <c r="E2" s="244"/>
      <c r="F2" s="244"/>
      <c r="G2" s="244"/>
    </row>
    <row r="3" spans="1:7" s="7" customFormat="1">
      <c r="B3" s="175" t="s">
        <v>126</v>
      </c>
      <c r="E3" s="175" t="s">
        <v>128</v>
      </c>
      <c r="F3" s="175"/>
      <c r="G3" s="175"/>
    </row>
    <row r="4" spans="1:7" s="7" customFormat="1">
      <c r="B4" s="175" t="s">
        <v>118</v>
      </c>
      <c r="E4" s="175" t="s">
        <v>118</v>
      </c>
      <c r="F4" s="175"/>
      <c r="G4" s="175"/>
    </row>
    <row r="5" spans="1:7" s="7" customFormat="1">
      <c r="B5" s="7" t="s">
        <v>123</v>
      </c>
      <c r="C5" s="131">
        <v>452350</v>
      </c>
      <c r="E5" s="7" t="s">
        <v>127</v>
      </c>
      <c r="G5" s="131">
        <v>716500</v>
      </c>
    </row>
    <row r="6" spans="1:7" s="7" customFormat="1" ht="26.25">
      <c r="B6" s="7" t="s">
        <v>124</v>
      </c>
      <c r="C6" s="131">
        <v>41000</v>
      </c>
      <c r="E6" s="7" t="s">
        <v>186</v>
      </c>
      <c r="G6" s="173">
        <v>612600</v>
      </c>
    </row>
    <row r="7" spans="1:7" s="7" customFormat="1" ht="26.25">
      <c r="B7" s="7" t="s">
        <v>185</v>
      </c>
      <c r="C7" s="172">
        <v>119250</v>
      </c>
      <c r="G7" s="173"/>
    </row>
    <row r="8" spans="1:7" s="7" customFormat="1" ht="26.25">
      <c r="B8" s="96" t="s">
        <v>10</v>
      </c>
      <c r="C8" s="187">
        <f>SUM(C5:C7)</f>
        <v>612600</v>
      </c>
      <c r="E8" s="96" t="s">
        <v>129</v>
      </c>
      <c r="F8" s="96"/>
      <c r="G8" s="187">
        <v>103900</v>
      </c>
    </row>
    <row r="9" spans="1:7" s="7" customFormat="1">
      <c r="B9" s="7" t="s">
        <v>184</v>
      </c>
      <c r="C9" s="131">
        <v>465087</v>
      </c>
      <c r="E9" s="37" t="s">
        <v>187</v>
      </c>
      <c r="F9" s="37"/>
      <c r="G9" s="131">
        <v>92000</v>
      </c>
    </row>
    <row r="10" spans="1:7" s="7" customFormat="1" ht="26.25">
      <c r="B10" s="186" t="s">
        <v>137</v>
      </c>
      <c r="C10" s="131"/>
      <c r="E10" s="37"/>
      <c r="F10" s="37"/>
      <c r="G10" s="173"/>
    </row>
    <row r="11" spans="1:7" s="7" customFormat="1">
      <c r="B11" s="7" t="s">
        <v>125</v>
      </c>
      <c r="C11" s="131">
        <v>90982.17</v>
      </c>
    </row>
    <row r="12" spans="1:7" s="7" customFormat="1" ht="26.25">
      <c r="B12" s="7" t="s">
        <v>188</v>
      </c>
      <c r="C12" s="98">
        <v>14640</v>
      </c>
      <c r="E12" s="37"/>
      <c r="F12" s="37"/>
      <c r="G12" s="173"/>
    </row>
    <row r="13" spans="1:7" s="7" customFormat="1">
      <c r="B13" s="7" t="s">
        <v>130</v>
      </c>
      <c r="C13" s="131">
        <v>41890.83</v>
      </c>
      <c r="D13" s="7" t="s">
        <v>153</v>
      </c>
      <c r="E13" s="96" t="s">
        <v>129</v>
      </c>
      <c r="F13" s="96"/>
    </row>
    <row r="14" spans="1:7" s="7" customFormat="1" ht="26.25">
      <c r="B14" s="7" t="s">
        <v>145</v>
      </c>
      <c r="C14" s="162">
        <v>0</v>
      </c>
      <c r="D14" s="7" t="s">
        <v>153</v>
      </c>
      <c r="E14" s="96" t="s">
        <v>191</v>
      </c>
      <c r="F14" s="96"/>
      <c r="G14" s="94">
        <v>11900</v>
      </c>
    </row>
    <row r="15" spans="1:7" s="7" customFormat="1" ht="26.25">
      <c r="B15" s="96" t="s">
        <v>168</v>
      </c>
      <c r="C15" s="174">
        <f>SUM(C13:C14)</f>
        <v>41890.83</v>
      </c>
      <c r="D15" s="7" t="s">
        <v>152</v>
      </c>
    </row>
    <row r="16" spans="1:7" s="7" customFormat="1">
      <c r="A16" s="244" t="s">
        <v>138</v>
      </c>
      <c r="B16" s="244"/>
      <c r="C16" s="244"/>
      <c r="D16" s="244"/>
      <c r="E16" s="244"/>
      <c r="F16" s="244"/>
      <c r="G16" s="244"/>
    </row>
    <row r="17" spans="1:7" s="7" customFormat="1">
      <c r="A17" s="244" t="s">
        <v>140</v>
      </c>
      <c r="B17" s="244"/>
      <c r="C17" s="244"/>
      <c r="D17" s="244"/>
      <c r="E17" s="244"/>
      <c r="F17" s="244"/>
      <c r="G17" s="244"/>
    </row>
    <row r="18" spans="1:7" s="7" customFormat="1">
      <c r="B18" s="7" t="s">
        <v>141</v>
      </c>
      <c r="D18" s="131"/>
      <c r="E18" s="14">
        <v>0</v>
      </c>
      <c r="F18" s="7" t="s">
        <v>153</v>
      </c>
    </row>
    <row r="19" spans="1:7" s="7" customFormat="1">
      <c r="B19" s="7" t="s">
        <v>142</v>
      </c>
      <c r="D19" s="131"/>
      <c r="E19" s="14">
        <v>41890.83</v>
      </c>
      <c r="F19" s="7" t="s">
        <v>153</v>
      </c>
    </row>
    <row r="20" spans="1:7" ht="26.25">
      <c r="A20" s="7"/>
      <c r="B20" s="7" t="s">
        <v>190</v>
      </c>
      <c r="C20" s="7"/>
      <c r="D20" s="131"/>
      <c r="E20" s="98">
        <v>11900</v>
      </c>
      <c r="F20" s="7"/>
      <c r="G20" s="7"/>
    </row>
    <row r="21" spans="1:7" s="7" customFormat="1" ht="25.5" customHeight="1">
      <c r="C21" s="96" t="s">
        <v>139</v>
      </c>
      <c r="E21" s="174">
        <f>SUM(E18:E20)</f>
        <v>53790.83</v>
      </c>
    </row>
    <row r="22" spans="1:7" s="7" customFormat="1" ht="25.5" customHeight="1">
      <c r="C22" s="96"/>
      <c r="E22" s="174"/>
    </row>
    <row r="23" spans="1:7" s="7" customFormat="1" ht="25.5" customHeight="1">
      <c r="C23" s="96"/>
      <c r="E23" s="174"/>
    </row>
    <row r="24" spans="1:7" s="7" customFormat="1" ht="25.5" customHeight="1">
      <c r="C24" s="96"/>
      <c r="E24" s="174"/>
    </row>
    <row r="25" spans="1:7" s="7" customFormat="1" ht="25.5" customHeight="1">
      <c r="C25" s="96"/>
      <c r="E25" s="174"/>
    </row>
    <row r="26" spans="1:7" s="7" customFormat="1" ht="25.5" customHeight="1">
      <c r="C26" s="96"/>
      <c r="E26" s="174"/>
    </row>
    <row r="27" spans="1:7" s="7" customFormat="1" ht="25.5" customHeight="1">
      <c r="C27" s="96"/>
      <c r="E27" s="174"/>
    </row>
    <row r="28" spans="1:7" s="7" customFormat="1" ht="25.5" customHeight="1">
      <c r="C28" s="96"/>
      <c r="E28" s="174"/>
    </row>
    <row r="29" spans="1:7" s="7" customFormat="1" ht="25.5" customHeight="1">
      <c r="C29" s="96"/>
      <c r="E29" s="174"/>
    </row>
    <row r="30" spans="1:7" s="7" customFormat="1" ht="25.5" customHeight="1">
      <c r="C30" s="96"/>
      <c r="E30" s="174"/>
    </row>
    <row r="31" spans="1:7" s="7" customFormat="1" ht="25.5" customHeight="1">
      <c r="C31" s="96"/>
      <c r="E31" s="174"/>
    </row>
    <row r="32" spans="1:7" s="7" customFormat="1" ht="25.5" customHeight="1">
      <c r="C32" s="96"/>
      <c r="E32" s="174"/>
    </row>
    <row r="33" spans="1:11" s="7" customFormat="1" ht="25.5" customHeight="1">
      <c r="A33" s="243" t="s">
        <v>116</v>
      </c>
      <c r="B33" s="243"/>
      <c r="C33" s="243"/>
      <c r="D33" s="243"/>
      <c r="E33" s="243"/>
      <c r="F33" s="243"/>
      <c r="G33" s="243"/>
    </row>
    <row r="34" spans="1:11" s="7" customFormat="1" ht="25.5" customHeight="1">
      <c r="A34" s="245" t="s">
        <v>79</v>
      </c>
      <c r="B34" s="243"/>
      <c r="C34" s="243"/>
      <c r="D34" s="243"/>
      <c r="E34" s="243"/>
      <c r="F34" s="243"/>
      <c r="G34" s="243"/>
    </row>
    <row r="35" spans="1:11" s="7" customFormat="1" ht="25.5" customHeight="1">
      <c r="A35" s="243" t="s">
        <v>11</v>
      </c>
      <c r="B35" s="243"/>
      <c r="C35" s="243"/>
      <c r="D35" s="243"/>
      <c r="E35" s="243"/>
      <c r="F35" s="243"/>
      <c r="G35" s="243"/>
    </row>
    <row r="36" spans="1:11" ht="27" customHeight="1">
      <c r="A36" s="250" t="s">
        <v>169</v>
      </c>
      <c r="B36" s="243"/>
      <c r="C36" s="243"/>
      <c r="D36" s="243"/>
      <c r="E36" s="243"/>
      <c r="F36" s="243"/>
      <c r="G36" s="243"/>
    </row>
    <row r="37" spans="1:11" ht="3.75" hidden="1" customHeight="1">
      <c r="A37" s="5"/>
      <c r="B37" s="5"/>
      <c r="C37" s="5"/>
      <c r="D37" s="5"/>
      <c r="E37" s="5"/>
      <c r="F37" s="5"/>
      <c r="G37" s="5"/>
    </row>
    <row r="38" spans="1:11">
      <c r="A38" s="8" t="s">
        <v>1</v>
      </c>
      <c r="B38" s="240" t="s">
        <v>2</v>
      </c>
      <c r="C38" s="9" t="s">
        <v>3</v>
      </c>
      <c r="D38" s="240" t="s">
        <v>4</v>
      </c>
      <c r="E38" s="240" t="s">
        <v>0</v>
      </c>
      <c r="F38" s="10" t="s">
        <v>5</v>
      </c>
      <c r="G38" s="240" t="s">
        <v>6</v>
      </c>
    </row>
    <row r="39" spans="1:11">
      <c r="A39" s="11" t="s">
        <v>7</v>
      </c>
      <c r="B39" s="241"/>
      <c r="C39" s="12" t="s">
        <v>8</v>
      </c>
      <c r="D39" s="241"/>
      <c r="E39" s="241"/>
      <c r="F39" s="13" t="s">
        <v>9</v>
      </c>
      <c r="G39" s="251"/>
    </row>
    <row r="40" spans="1:11" s="7" customFormat="1">
      <c r="A40" s="49">
        <v>1</v>
      </c>
      <c r="B40" s="21" t="s">
        <v>20</v>
      </c>
      <c r="C40" s="50"/>
      <c r="D40" s="51"/>
      <c r="E40" s="52"/>
      <c r="F40" s="49"/>
      <c r="G40" s="143"/>
    </row>
    <row r="41" spans="1:11" s="7" customFormat="1">
      <c r="A41" s="54"/>
      <c r="B41" s="29" t="s">
        <v>12</v>
      </c>
      <c r="C41" s="24">
        <v>1395720</v>
      </c>
      <c r="D41" s="16">
        <v>1046790</v>
      </c>
      <c r="E41" s="33">
        <f>C41-D41</f>
        <v>348930</v>
      </c>
      <c r="F41" s="39">
        <f>D41*100/C41</f>
        <v>75</v>
      </c>
      <c r="G41" s="16" t="s">
        <v>154</v>
      </c>
      <c r="I41" s="14"/>
    </row>
    <row r="42" spans="1:11" s="7" customFormat="1">
      <c r="A42" s="49">
        <v>2</v>
      </c>
      <c r="B42" s="21" t="s">
        <v>19</v>
      </c>
      <c r="C42" s="26"/>
      <c r="D42" s="28"/>
      <c r="E42" s="62"/>
      <c r="F42" s="64"/>
      <c r="G42" s="146"/>
    </row>
    <row r="43" spans="1:11" s="7" customFormat="1" ht="24.75">
      <c r="A43" s="49"/>
      <c r="B43" s="30" t="s">
        <v>67</v>
      </c>
      <c r="C43" s="20">
        <v>40500</v>
      </c>
      <c r="D43" s="20">
        <v>29250</v>
      </c>
      <c r="E43" s="26">
        <f>C43-D43</f>
        <v>11250</v>
      </c>
      <c r="F43" s="46">
        <f>D43*100/C43</f>
        <v>72.222222222222229</v>
      </c>
      <c r="G43" s="102" t="s">
        <v>154</v>
      </c>
      <c r="H43" s="82"/>
      <c r="I43" s="66"/>
      <c r="J43" s="90"/>
    </row>
    <row r="44" spans="1:11" s="7" customFormat="1" ht="24.75">
      <c r="A44" s="49"/>
      <c r="B44" s="30" t="s">
        <v>66</v>
      </c>
      <c r="C44" s="20">
        <v>1180</v>
      </c>
      <c r="D44" s="20">
        <v>1180</v>
      </c>
      <c r="E44" s="26">
        <f>C44-D44</f>
        <v>0</v>
      </c>
      <c r="F44" s="46">
        <f>D44*100/C44</f>
        <v>100</v>
      </c>
      <c r="G44" s="101"/>
      <c r="I44" s="66"/>
      <c r="J44" s="22"/>
      <c r="K44" s="22"/>
    </row>
    <row r="45" spans="1:11" s="7" customFormat="1">
      <c r="A45" s="49"/>
      <c r="B45" s="31" t="s">
        <v>62</v>
      </c>
      <c r="C45" s="47">
        <v>135005</v>
      </c>
      <c r="D45" s="47">
        <v>135000</v>
      </c>
      <c r="E45" s="33">
        <f>C45-D45</f>
        <v>5</v>
      </c>
      <c r="F45" s="38">
        <f>D45*100/C45</f>
        <v>99.996296433465432</v>
      </c>
      <c r="G45" s="233" t="s">
        <v>166</v>
      </c>
      <c r="H45" s="65"/>
      <c r="I45" s="14"/>
    </row>
    <row r="46" spans="1:11" s="7" customFormat="1">
      <c r="A46" s="49"/>
      <c r="B46" s="54" t="s">
        <v>10</v>
      </c>
      <c r="C46" s="24">
        <f>SUM(C43:C45)</f>
        <v>176685</v>
      </c>
      <c r="D46" s="24">
        <f>SUM(D43:D45)</f>
        <v>165430</v>
      </c>
      <c r="E46" s="24">
        <f>C46-D46</f>
        <v>11255</v>
      </c>
      <c r="F46" s="39">
        <f>D46*100/C46</f>
        <v>93.629906330475137</v>
      </c>
      <c r="G46" s="235" t="s">
        <v>160</v>
      </c>
    </row>
    <row r="47" spans="1:11">
      <c r="A47" s="55">
        <v>3</v>
      </c>
      <c r="B47" s="56" t="s">
        <v>24</v>
      </c>
      <c r="C47" s="22"/>
      <c r="D47" s="20"/>
      <c r="E47" s="62"/>
      <c r="F47" s="61"/>
      <c r="G47" s="237" t="s">
        <v>189</v>
      </c>
      <c r="I47" s="166"/>
      <c r="J47" s="3"/>
    </row>
    <row r="48" spans="1:11" s="7" customFormat="1">
      <c r="A48" s="49"/>
      <c r="B48" s="27" t="s">
        <v>25</v>
      </c>
      <c r="C48" s="20"/>
      <c r="D48" s="20"/>
      <c r="E48" s="62"/>
      <c r="F48" s="61"/>
      <c r="G48" s="188" t="s">
        <v>122</v>
      </c>
      <c r="I48" s="18"/>
      <c r="J48" s="3"/>
    </row>
    <row r="49" spans="1:13" s="7" customFormat="1" ht="24.75">
      <c r="A49" s="49">
        <v>3.1</v>
      </c>
      <c r="B49" s="40" t="s">
        <v>27</v>
      </c>
      <c r="C49" s="32"/>
      <c r="D49" s="32"/>
      <c r="E49" s="246" t="s">
        <v>117</v>
      </c>
      <c r="F49" s="247"/>
      <c r="G49" s="28">
        <v>0</v>
      </c>
      <c r="I49" s="66"/>
      <c r="J49" s="3"/>
    </row>
    <row r="50" spans="1:13" s="7" customFormat="1" ht="25.5">
      <c r="A50" s="49"/>
      <c r="B50" s="41" t="s">
        <v>28</v>
      </c>
      <c r="C50" s="32"/>
      <c r="D50" s="32"/>
      <c r="E50" s="246" t="s">
        <v>134</v>
      </c>
      <c r="F50" s="247"/>
      <c r="G50" s="189">
        <v>41890.83</v>
      </c>
      <c r="H50" s="220"/>
      <c r="I50" s="221"/>
      <c r="J50" s="239" t="s">
        <v>136</v>
      </c>
      <c r="K50" s="239"/>
      <c r="L50" s="239"/>
      <c r="M50" s="96"/>
    </row>
    <row r="51" spans="1:13" s="7" customFormat="1" ht="25.5">
      <c r="A51" s="49"/>
      <c r="B51" s="40" t="s">
        <v>30</v>
      </c>
      <c r="C51" s="32">
        <v>0</v>
      </c>
      <c r="D51" s="32">
        <v>0</v>
      </c>
      <c r="E51" s="59">
        <f t="shared" ref="E51:E58" si="0">C51-D51</f>
        <v>0</v>
      </c>
      <c r="F51" s="35">
        <v>0</v>
      </c>
      <c r="G51" s="190">
        <f>SUM(G49:G50)</f>
        <v>41890.83</v>
      </c>
      <c r="H51" s="176"/>
      <c r="I51" s="177"/>
      <c r="J51" s="177" t="s">
        <v>132</v>
      </c>
      <c r="K51" s="177" t="s">
        <v>2</v>
      </c>
      <c r="L51" s="219" t="s">
        <v>133</v>
      </c>
      <c r="M51" s="14"/>
    </row>
    <row r="52" spans="1:13" s="7" customFormat="1">
      <c r="A52" s="49"/>
      <c r="B52" s="40" t="s">
        <v>29</v>
      </c>
      <c r="C52" s="32">
        <v>14572</v>
      </c>
      <c r="D52" s="32">
        <v>14572</v>
      </c>
      <c r="E52" s="59">
        <f t="shared" ref="E52" si="1">C52-D52</f>
        <v>0</v>
      </c>
      <c r="F52" s="35">
        <f t="shared" ref="F52" si="2">D52*100/C52</f>
        <v>100</v>
      </c>
      <c r="G52" s="204"/>
      <c r="H52" s="178"/>
      <c r="I52" s="214"/>
      <c r="J52" s="183"/>
      <c r="K52" s="3"/>
    </row>
    <row r="53" spans="1:13" s="7" customFormat="1">
      <c r="A53" s="49"/>
      <c r="B53" s="40" t="s">
        <v>63</v>
      </c>
      <c r="C53" s="32">
        <v>7175</v>
      </c>
      <c r="D53" s="32">
        <v>5845</v>
      </c>
      <c r="E53" s="59">
        <f>C53-D53</f>
        <v>1330</v>
      </c>
      <c r="F53" s="35">
        <f t="shared" ref="F53:F58" si="3">D53*100/C53</f>
        <v>81.463414634146346</v>
      </c>
      <c r="G53" s="64" t="s">
        <v>167</v>
      </c>
      <c r="H53" s="178"/>
      <c r="I53" s="214"/>
      <c r="J53" s="183"/>
      <c r="K53" s="3"/>
      <c r="L53" s="218"/>
    </row>
    <row r="54" spans="1:13" s="7" customFormat="1">
      <c r="A54" s="49"/>
      <c r="B54" s="40" t="s">
        <v>70</v>
      </c>
      <c r="C54" s="32">
        <v>5710</v>
      </c>
      <c r="D54" s="32">
        <v>5710</v>
      </c>
      <c r="E54" s="59">
        <f t="shared" ref="E54:E55" si="4">C54-D54</f>
        <v>0</v>
      </c>
      <c r="F54" s="35">
        <f t="shared" ref="F54" si="5">D54*100/C54</f>
        <v>100</v>
      </c>
      <c r="G54" s="194"/>
      <c r="H54" s="179"/>
      <c r="I54" s="26"/>
      <c r="J54" s="183"/>
      <c r="K54" s="3"/>
    </row>
    <row r="55" spans="1:13" s="7" customFormat="1">
      <c r="A55" s="49"/>
      <c r="B55" s="40" t="s">
        <v>42</v>
      </c>
      <c r="C55" s="32">
        <v>10700</v>
      </c>
      <c r="D55" s="32">
        <v>10700</v>
      </c>
      <c r="E55" s="59">
        <f t="shared" si="4"/>
        <v>0</v>
      </c>
      <c r="F55" s="35">
        <f t="shared" si="3"/>
        <v>100</v>
      </c>
      <c r="G55" s="206"/>
      <c r="H55" s="215"/>
      <c r="I55" s="26"/>
      <c r="J55" s="183"/>
      <c r="K55" s="3"/>
    </row>
    <row r="56" spans="1:13" s="7" customFormat="1">
      <c r="A56" s="49"/>
      <c r="B56" s="40" t="s">
        <v>37</v>
      </c>
      <c r="C56" s="32">
        <v>18990.79</v>
      </c>
      <c r="D56" s="32">
        <v>18990.79</v>
      </c>
      <c r="E56" s="59">
        <f>C56-D56</f>
        <v>0</v>
      </c>
      <c r="F56" s="35">
        <f t="shared" si="3"/>
        <v>100</v>
      </c>
      <c r="G56" s="206"/>
      <c r="H56" s="180"/>
      <c r="I56" s="147"/>
      <c r="J56" s="182"/>
      <c r="K56" s="145"/>
    </row>
    <row r="57" spans="1:13" s="7" customFormat="1">
      <c r="A57" s="49"/>
      <c r="B57" s="40" t="s">
        <v>65</v>
      </c>
      <c r="C57" s="32">
        <v>3117.98</v>
      </c>
      <c r="D57" s="32">
        <v>3117.98</v>
      </c>
      <c r="E57" s="59">
        <f t="shared" ref="E57" si="6">C57-D57</f>
        <v>0</v>
      </c>
      <c r="F57" s="35">
        <f t="shared" si="3"/>
        <v>100</v>
      </c>
      <c r="G57" s="193"/>
      <c r="H57" s="181"/>
      <c r="I57" s="92"/>
      <c r="J57" s="151"/>
    </row>
    <row r="58" spans="1:13" s="7" customFormat="1">
      <c r="A58" s="49"/>
      <c r="B58" s="40" t="s">
        <v>78</v>
      </c>
      <c r="C58" s="32">
        <v>17800</v>
      </c>
      <c r="D58" s="32">
        <v>17800</v>
      </c>
      <c r="E58" s="59">
        <f t="shared" si="0"/>
        <v>0</v>
      </c>
      <c r="F58" s="35">
        <f t="shared" si="3"/>
        <v>100</v>
      </c>
      <c r="G58" s="206"/>
      <c r="H58" s="180"/>
      <c r="I58" s="26"/>
      <c r="J58" s="151"/>
      <c r="K58" s="3"/>
    </row>
    <row r="59" spans="1:13" s="7" customFormat="1">
      <c r="A59" s="49"/>
      <c r="B59" s="40" t="s">
        <v>64</v>
      </c>
      <c r="C59" s="32">
        <v>0</v>
      </c>
      <c r="D59" s="32">
        <v>0</v>
      </c>
      <c r="E59" s="59">
        <f t="shared" ref="E59" si="7">C59-D59</f>
        <v>0</v>
      </c>
      <c r="F59" s="46">
        <v>0</v>
      </c>
      <c r="G59" s="195"/>
      <c r="H59" s="179"/>
      <c r="I59" s="26"/>
      <c r="J59" s="151"/>
    </row>
    <row r="60" spans="1:13" s="7" customFormat="1">
      <c r="A60" s="49"/>
      <c r="B60" s="40" t="s">
        <v>73</v>
      </c>
      <c r="C60" s="32">
        <v>4076.4</v>
      </c>
      <c r="D60" s="32">
        <v>4076.4</v>
      </c>
      <c r="E60" s="59">
        <f t="shared" ref="E60" si="8">C60-D60</f>
        <v>0</v>
      </c>
      <c r="F60" s="35">
        <v>0</v>
      </c>
      <c r="G60" s="137"/>
      <c r="H60" s="180"/>
      <c r="I60" s="26"/>
      <c r="J60" s="151"/>
    </row>
    <row r="61" spans="1:13" s="7" customFormat="1">
      <c r="A61" s="49"/>
      <c r="B61" s="40" t="s">
        <v>46</v>
      </c>
      <c r="C61" s="32">
        <v>0</v>
      </c>
      <c r="D61" s="32">
        <v>0</v>
      </c>
      <c r="E61" s="59">
        <f t="shared" ref="E61:E64" si="9">C61-D61</f>
        <v>0</v>
      </c>
      <c r="F61" s="46">
        <v>0</v>
      </c>
      <c r="G61" s="171"/>
      <c r="H61" s="178"/>
      <c r="I61" s="26"/>
      <c r="J61" s="151"/>
    </row>
    <row r="62" spans="1:13" s="7" customFormat="1" ht="25.5">
      <c r="A62" s="49"/>
      <c r="B62" s="40" t="s">
        <v>58</v>
      </c>
      <c r="C62" s="32">
        <v>2120</v>
      </c>
      <c r="D62" s="32">
        <v>1940</v>
      </c>
      <c r="E62" s="59">
        <f t="shared" si="9"/>
        <v>180</v>
      </c>
      <c r="F62" s="35">
        <f t="shared" ref="F62" si="10">D62*100/C62</f>
        <v>91.509433962264154</v>
      </c>
      <c r="G62" s="204" t="s">
        <v>157</v>
      </c>
      <c r="H62" s="167"/>
      <c r="I62" s="92"/>
      <c r="J62" s="183"/>
      <c r="K62" s="99"/>
    </row>
    <row r="63" spans="1:13" s="7" customFormat="1" ht="25.5">
      <c r="A63" s="49"/>
      <c r="B63" s="40" t="s">
        <v>121</v>
      </c>
      <c r="C63" s="32">
        <v>6720</v>
      </c>
      <c r="D63" s="32">
        <v>6720</v>
      </c>
      <c r="E63" s="59">
        <f t="shared" ref="E63" si="11">C63-D63</f>
        <v>0</v>
      </c>
      <c r="F63" s="35">
        <f t="shared" ref="F63" si="12">D63*100/C63</f>
        <v>100</v>
      </c>
      <c r="G63" s="67"/>
      <c r="H63" s="167"/>
      <c r="I63" s="92"/>
      <c r="J63" s="184"/>
      <c r="K63" s="99"/>
    </row>
    <row r="64" spans="1:13" s="7" customFormat="1" ht="24.75" thickBot="1">
      <c r="A64" s="87"/>
      <c r="B64" s="31" t="s">
        <v>80</v>
      </c>
      <c r="C64" s="34">
        <v>41890.83</v>
      </c>
      <c r="D64" s="34">
        <v>0</v>
      </c>
      <c r="E64" s="24">
        <f t="shared" si="9"/>
        <v>41890.83</v>
      </c>
      <c r="F64" s="38">
        <v>0</v>
      </c>
      <c r="G64" s="207" t="s">
        <v>181</v>
      </c>
      <c r="H64" s="185"/>
      <c r="I64" s="26" t="s">
        <v>135</v>
      </c>
      <c r="J64" s="216">
        <f>SUM(J52:J63)</f>
        <v>0</v>
      </c>
      <c r="K64" s="151"/>
    </row>
    <row r="65" spans="1:11" s="7" customFormat="1" ht="24.75" thickTop="1">
      <c r="A65" s="242">
        <v>2</v>
      </c>
      <c r="B65" s="242"/>
      <c r="C65" s="242"/>
      <c r="D65" s="242"/>
      <c r="E65" s="242"/>
      <c r="F65" s="242"/>
      <c r="G65" s="242"/>
      <c r="H65" s="178"/>
      <c r="I65" s="92"/>
      <c r="J65" s="151"/>
    </row>
    <row r="66" spans="1:11" s="7" customFormat="1">
      <c r="A66" s="15" t="s">
        <v>1</v>
      </c>
      <c r="B66" s="248" t="s">
        <v>2</v>
      </c>
      <c r="C66" s="117" t="s">
        <v>3</v>
      </c>
      <c r="D66" s="248" t="s">
        <v>4</v>
      </c>
      <c r="E66" s="248" t="s">
        <v>0</v>
      </c>
      <c r="F66" s="118" t="s">
        <v>5</v>
      </c>
      <c r="G66" s="248" t="s">
        <v>6</v>
      </c>
      <c r="H66" s="93"/>
      <c r="I66" s="92"/>
      <c r="J66" s="3"/>
    </row>
    <row r="67" spans="1:11" s="7" customFormat="1">
      <c r="A67" s="11" t="s">
        <v>7</v>
      </c>
      <c r="B67" s="249"/>
      <c r="C67" s="119" t="s">
        <v>8</v>
      </c>
      <c r="D67" s="249"/>
      <c r="E67" s="249"/>
      <c r="F67" s="120" t="s">
        <v>9</v>
      </c>
      <c r="G67" s="249"/>
      <c r="H67" s="93"/>
      <c r="I67" s="92"/>
      <c r="J67" s="3"/>
    </row>
    <row r="68" spans="1:11" s="7" customFormat="1">
      <c r="A68" s="15" t="s">
        <v>59</v>
      </c>
      <c r="B68" s="30" t="s">
        <v>15</v>
      </c>
      <c r="C68" s="32">
        <v>395087</v>
      </c>
      <c r="D68" s="32">
        <v>316354</v>
      </c>
      <c r="E68" s="59">
        <f t="shared" ref="E68" si="13">C68-D68</f>
        <v>78733</v>
      </c>
      <c r="F68" s="35">
        <f t="shared" ref="F68" si="14">D68*100/C68</f>
        <v>80.07198414526421</v>
      </c>
      <c r="G68" s="230" t="s">
        <v>176</v>
      </c>
      <c r="H68" s="93"/>
      <c r="I68" s="92"/>
      <c r="J68" s="3"/>
    </row>
    <row r="69" spans="1:11" s="7" customFormat="1">
      <c r="A69" s="49"/>
      <c r="B69" s="30" t="s">
        <v>16</v>
      </c>
      <c r="C69" s="32">
        <v>40000</v>
      </c>
      <c r="D69" s="32">
        <v>32000</v>
      </c>
      <c r="E69" s="59">
        <f t="shared" ref="E69:E70" si="15">C69-D69</f>
        <v>8000</v>
      </c>
      <c r="F69" s="35">
        <f t="shared" ref="F69:F71" si="16">D69*100/C69</f>
        <v>80</v>
      </c>
      <c r="G69" s="230" t="s">
        <v>177</v>
      </c>
      <c r="I69" s="18"/>
      <c r="J69" s="3"/>
    </row>
    <row r="70" spans="1:11" s="7" customFormat="1">
      <c r="A70" s="49"/>
      <c r="B70" s="31" t="s">
        <v>17</v>
      </c>
      <c r="C70" s="34">
        <v>30000</v>
      </c>
      <c r="D70" s="34">
        <v>24000</v>
      </c>
      <c r="E70" s="24">
        <f t="shared" si="15"/>
        <v>6000</v>
      </c>
      <c r="F70" s="48">
        <f t="shared" si="16"/>
        <v>80</v>
      </c>
      <c r="G70" s="235" t="s">
        <v>178</v>
      </c>
      <c r="H70" s="82"/>
      <c r="I70" s="18"/>
      <c r="J70" s="3"/>
    </row>
    <row r="71" spans="1:11" s="7" customFormat="1">
      <c r="A71" s="49"/>
      <c r="B71" s="45" t="s">
        <v>18</v>
      </c>
      <c r="C71" s="24">
        <f>SUM(C49:C70)</f>
        <v>597960</v>
      </c>
      <c r="D71" s="24">
        <f>SUM(D49:D70)</f>
        <v>461826.17</v>
      </c>
      <c r="E71" s="43">
        <f>SUM(E49:E70)</f>
        <v>136133.83000000002</v>
      </c>
      <c r="F71" s="39">
        <f t="shared" si="16"/>
        <v>77.2336226503445</v>
      </c>
      <c r="G71" s="232" t="s">
        <v>179</v>
      </c>
      <c r="I71" s="18"/>
      <c r="J71" s="3"/>
    </row>
    <row r="72" spans="1:11" s="7" customFormat="1" ht="25.5">
      <c r="A72" s="57"/>
      <c r="B72" s="83" t="s">
        <v>60</v>
      </c>
      <c r="C72" s="84">
        <f>SUM(C71:C71)</f>
        <v>597960</v>
      </c>
      <c r="D72" s="43">
        <f>SUM(D71:D71)</f>
        <v>461826.17</v>
      </c>
      <c r="E72" s="85">
        <f>SUM(E71:E71)</f>
        <v>136133.83000000002</v>
      </c>
      <c r="F72" s="86">
        <f t="shared" ref="F72:F78" si="17">D72*100/C72</f>
        <v>77.2336226503445</v>
      </c>
      <c r="G72" s="236" t="s">
        <v>180</v>
      </c>
      <c r="I72" s="209" t="s">
        <v>146</v>
      </c>
      <c r="J72" s="3"/>
      <c r="K72" s="139"/>
    </row>
    <row r="73" spans="1:11" s="7" customFormat="1" ht="25.5">
      <c r="A73" s="49">
        <v>3.2</v>
      </c>
      <c r="B73" s="44" t="s">
        <v>13</v>
      </c>
      <c r="C73" s="59"/>
      <c r="D73" s="59"/>
      <c r="E73" s="59"/>
      <c r="F73" s="60"/>
      <c r="G73" s="142" t="s">
        <v>159</v>
      </c>
      <c r="I73" s="97" t="s">
        <v>161</v>
      </c>
      <c r="J73" s="140"/>
      <c r="K73" s="141"/>
    </row>
    <row r="74" spans="1:11" s="7" customFormat="1">
      <c r="A74" s="49"/>
      <c r="B74" s="88" t="s">
        <v>44</v>
      </c>
      <c r="C74" s="32">
        <v>2730.21</v>
      </c>
      <c r="D74" s="32">
        <v>2230.21</v>
      </c>
      <c r="E74" s="59">
        <f t="shared" ref="E74:E78" si="18">C74-D74</f>
        <v>500</v>
      </c>
      <c r="F74" s="35">
        <f t="shared" si="17"/>
        <v>81.68639042417982</v>
      </c>
      <c r="G74" s="208" t="s">
        <v>147</v>
      </c>
      <c r="H74" s="185" t="s">
        <v>148</v>
      </c>
      <c r="I74" s="170">
        <v>500</v>
      </c>
      <c r="J74" s="3"/>
      <c r="K74" s="100"/>
    </row>
    <row r="75" spans="1:11" s="7" customFormat="1">
      <c r="A75" s="49"/>
      <c r="B75" s="30" t="s">
        <v>38</v>
      </c>
      <c r="C75" s="32">
        <v>15831.91</v>
      </c>
      <c r="D75" s="32">
        <v>15831.91</v>
      </c>
      <c r="E75" s="59">
        <f t="shared" si="18"/>
        <v>0</v>
      </c>
      <c r="F75" s="35">
        <f t="shared" si="17"/>
        <v>100</v>
      </c>
      <c r="G75" s="208"/>
      <c r="H75" s="210" t="s">
        <v>149</v>
      </c>
      <c r="I75" s="170" t="s">
        <v>144</v>
      </c>
      <c r="J75" s="3"/>
    </row>
    <row r="76" spans="1:11" s="7" customFormat="1">
      <c r="A76" s="49"/>
      <c r="B76" s="30" t="s">
        <v>43</v>
      </c>
      <c r="C76" s="32">
        <v>7540</v>
      </c>
      <c r="D76" s="32">
        <v>7540</v>
      </c>
      <c r="E76" s="59">
        <f t="shared" ref="E76:E77" si="19">C76-D76</f>
        <v>0</v>
      </c>
      <c r="F76" s="35">
        <f t="shared" si="17"/>
        <v>100</v>
      </c>
      <c r="G76" s="208"/>
      <c r="H76" s="185" t="s">
        <v>150</v>
      </c>
      <c r="I76" s="170" t="s">
        <v>144</v>
      </c>
      <c r="J76" s="3"/>
    </row>
    <row r="77" spans="1:11" s="7" customFormat="1" ht="26.25">
      <c r="A77" s="49"/>
      <c r="B77" s="31" t="s">
        <v>39</v>
      </c>
      <c r="C77" s="34">
        <v>67197.88</v>
      </c>
      <c r="D77" s="34">
        <v>67179.58</v>
      </c>
      <c r="E77" s="24">
        <f t="shared" si="19"/>
        <v>18.30000000000291</v>
      </c>
      <c r="F77" s="48">
        <f t="shared" si="17"/>
        <v>99.972766998006477</v>
      </c>
      <c r="G77" s="234"/>
      <c r="H77" s="185" t="s">
        <v>151</v>
      </c>
      <c r="I77" s="223" t="s">
        <v>144</v>
      </c>
      <c r="J77" s="3"/>
    </row>
    <row r="78" spans="1:11" s="7" customFormat="1" ht="26.25">
      <c r="A78" s="57"/>
      <c r="B78" s="87" t="s">
        <v>40</v>
      </c>
      <c r="C78" s="24">
        <f>SUM(C74:C77)</f>
        <v>93300</v>
      </c>
      <c r="D78" s="24">
        <f>SUM(D73:D77)</f>
        <v>92781.7</v>
      </c>
      <c r="E78" s="24">
        <f t="shared" si="18"/>
        <v>518.30000000000291</v>
      </c>
      <c r="F78" s="39">
        <f t="shared" si="17"/>
        <v>99.444480171489815</v>
      </c>
      <c r="G78" s="228" t="s">
        <v>160</v>
      </c>
      <c r="H78" s="212" t="s">
        <v>10</v>
      </c>
      <c r="I78" s="222">
        <f>SUM(I74:I77)</f>
        <v>500</v>
      </c>
      <c r="J78" s="3"/>
    </row>
    <row r="79" spans="1:11" s="7" customFormat="1">
      <c r="A79" s="49">
        <v>3.3</v>
      </c>
      <c r="B79" s="21" t="s">
        <v>23</v>
      </c>
      <c r="C79" s="22"/>
      <c r="D79" s="20"/>
      <c r="E79" s="22"/>
      <c r="F79" s="35"/>
      <c r="G79" s="72"/>
      <c r="I79" s="3"/>
      <c r="J79" s="3"/>
      <c r="K79" s="3"/>
    </row>
    <row r="80" spans="1:11" s="7" customFormat="1">
      <c r="A80" s="49"/>
      <c r="B80" s="27" t="s">
        <v>26</v>
      </c>
      <c r="C80" s="59"/>
      <c r="D80" s="59"/>
      <c r="E80" s="59"/>
      <c r="F80" s="60"/>
      <c r="G80" s="227" t="s">
        <v>182</v>
      </c>
      <c r="I80" s="177" t="s">
        <v>146</v>
      </c>
      <c r="J80" s="3"/>
      <c r="K80" s="3"/>
    </row>
    <row r="81" spans="1:11" s="7" customFormat="1" ht="24.75">
      <c r="A81" s="49"/>
      <c r="B81" s="30" t="s">
        <v>14</v>
      </c>
      <c r="C81" s="32">
        <v>15750</v>
      </c>
      <c r="D81" s="32">
        <v>15750</v>
      </c>
      <c r="E81" s="59">
        <f>C81-D81</f>
        <v>0</v>
      </c>
      <c r="F81" s="46">
        <f>D81*100/C81</f>
        <v>100</v>
      </c>
      <c r="G81" s="144"/>
      <c r="I81" s="211" t="s">
        <v>183</v>
      </c>
      <c r="J81" s="37"/>
      <c r="K81" s="22"/>
    </row>
    <row r="82" spans="1:11" s="7" customFormat="1" ht="26.25">
      <c r="A82" s="49"/>
      <c r="B82" s="89" t="s">
        <v>45</v>
      </c>
      <c r="C82" s="34">
        <v>12845</v>
      </c>
      <c r="D82" s="47">
        <v>12840</v>
      </c>
      <c r="E82" s="33">
        <f>C82-D82</f>
        <v>5</v>
      </c>
      <c r="F82" s="48">
        <f>D82*100/C82</f>
        <v>99.961074347995336</v>
      </c>
      <c r="G82" s="234" t="s">
        <v>147</v>
      </c>
      <c r="I82" s="223">
        <v>1605</v>
      </c>
      <c r="J82" s="37"/>
      <c r="K82" s="22"/>
    </row>
    <row r="83" spans="1:11" s="7" customFormat="1" ht="26.25">
      <c r="A83" s="57"/>
      <c r="B83" s="87" t="s">
        <v>61</v>
      </c>
      <c r="C83" s="24">
        <f>SUM(C81:C82)</f>
        <v>28595</v>
      </c>
      <c r="D83" s="16">
        <f>SUM(D81:D82)</f>
        <v>28590</v>
      </c>
      <c r="E83" s="33">
        <f>C83-D83</f>
        <v>5</v>
      </c>
      <c r="F83" s="36">
        <f>D83*100/C83</f>
        <v>99.982514425598879</v>
      </c>
      <c r="G83" s="228" t="s">
        <v>160</v>
      </c>
      <c r="H83" s="212" t="s">
        <v>10</v>
      </c>
      <c r="I83" s="222">
        <f>SUM(I82)</f>
        <v>1605</v>
      </c>
      <c r="J83" s="3"/>
    </row>
    <row r="84" spans="1:11" s="7" customFormat="1">
      <c r="A84" s="49">
        <v>3.4</v>
      </c>
      <c r="B84" s="21" t="s">
        <v>47</v>
      </c>
      <c r="C84" s="22"/>
      <c r="D84" s="20"/>
      <c r="E84" s="22"/>
      <c r="F84" s="72"/>
      <c r="G84" s="71" t="s">
        <v>22</v>
      </c>
      <c r="I84" s="18"/>
      <c r="J84" s="3"/>
    </row>
    <row r="85" spans="1:11" s="7" customFormat="1">
      <c r="A85" s="49"/>
      <c r="B85" s="72" t="s">
        <v>48</v>
      </c>
      <c r="C85" s="22"/>
      <c r="D85" s="20"/>
      <c r="E85" s="22"/>
      <c r="F85" s="72"/>
      <c r="G85" s="71"/>
      <c r="I85" s="18"/>
      <c r="J85" s="3"/>
    </row>
    <row r="86" spans="1:11" s="7" customFormat="1">
      <c r="A86" s="49"/>
      <c r="B86" s="27" t="s">
        <v>76</v>
      </c>
      <c r="C86" s="59"/>
      <c r="D86" s="59"/>
      <c r="E86" s="59"/>
      <c r="F86" s="60"/>
      <c r="G86" s="21"/>
      <c r="I86" s="18"/>
      <c r="J86" s="3"/>
    </row>
    <row r="87" spans="1:11" s="7" customFormat="1">
      <c r="A87" s="49"/>
      <c r="B87" s="21" t="s">
        <v>84</v>
      </c>
      <c r="C87" s="26"/>
      <c r="D87" s="28"/>
      <c r="E87" s="26"/>
      <c r="F87" s="72"/>
      <c r="G87" s="71"/>
      <c r="I87" s="18"/>
      <c r="J87" s="3"/>
    </row>
    <row r="88" spans="1:11" s="7" customFormat="1">
      <c r="A88" s="49"/>
      <c r="B88" s="29" t="s">
        <v>77</v>
      </c>
      <c r="C88" s="42">
        <v>15850</v>
      </c>
      <c r="D88" s="47">
        <v>14005</v>
      </c>
      <c r="E88" s="33">
        <f>C88-D88</f>
        <v>1845</v>
      </c>
      <c r="F88" s="38">
        <f>D88*100/C88</f>
        <v>88.359621451104104</v>
      </c>
      <c r="G88" s="111" t="s">
        <v>172</v>
      </c>
      <c r="I88" s="18"/>
      <c r="J88" s="3"/>
    </row>
    <row r="89" spans="1:11" s="7" customFormat="1">
      <c r="A89" s="57"/>
      <c r="B89" s="73" t="s">
        <v>10</v>
      </c>
      <c r="C89" s="16">
        <f>SUM(C88:C88)</f>
        <v>15850</v>
      </c>
      <c r="D89" s="16">
        <f>SUM(D88:D88)</f>
        <v>14005</v>
      </c>
      <c r="E89" s="33">
        <f>SUM(E88:E88)</f>
        <v>1845</v>
      </c>
      <c r="F89" s="36">
        <f>D89*100/C89</f>
        <v>88.359621451104104</v>
      </c>
      <c r="G89" s="238" t="s">
        <v>173</v>
      </c>
      <c r="I89" s="18"/>
      <c r="J89" s="3"/>
    </row>
    <row r="90" spans="1:11" s="7" customFormat="1">
      <c r="A90" s="50"/>
      <c r="B90" s="50"/>
      <c r="C90" s="26"/>
      <c r="D90" s="26"/>
      <c r="E90" s="26"/>
      <c r="F90" s="153"/>
      <c r="G90" s="165"/>
      <c r="I90" s="18"/>
      <c r="J90" s="3"/>
    </row>
    <row r="91" spans="1:11" s="7" customFormat="1">
      <c r="A91" s="50"/>
      <c r="B91" s="50"/>
      <c r="C91" s="26"/>
      <c r="D91" s="26"/>
      <c r="E91" s="26"/>
      <c r="F91" s="153"/>
      <c r="G91" s="165"/>
      <c r="I91" s="18"/>
      <c r="J91" s="3"/>
    </row>
    <row r="92" spans="1:11" s="7" customFormat="1">
      <c r="A92" s="50"/>
      <c r="B92" s="50"/>
      <c r="C92" s="26"/>
      <c r="D92" s="26"/>
      <c r="E92" s="26"/>
      <c r="F92" s="153"/>
      <c r="G92" s="165"/>
      <c r="I92" s="18"/>
      <c r="J92" s="3"/>
    </row>
    <row r="93" spans="1:11" s="7" customFormat="1">
      <c r="A93" s="50"/>
      <c r="B93" s="50"/>
      <c r="C93" s="26"/>
      <c r="D93" s="26"/>
      <c r="E93" s="26"/>
      <c r="F93" s="153"/>
      <c r="G93" s="165"/>
      <c r="I93" s="18"/>
      <c r="J93" s="3"/>
    </row>
    <row r="94" spans="1:11" s="7" customFormat="1">
      <c r="A94" s="50"/>
      <c r="B94" s="50"/>
      <c r="C94" s="26"/>
      <c r="D94" s="26"/>
      <c r="E94" s="26"/>
      <c r="F94" s="153"/>
      <c r="G94" s="165"/>
      <c r="I94" s="18"/>
      <c r="J94" s="3"/>
    </row>
    <row r="95" spans="1:11" s="7" customFormat="1">
      <c r="A95" s="50"/>
      <c r="B95" s="50"/>
      <c r="C95" s="26"/>
      <c r="D95" s="26"/>
      <c r="E95" s="26"/>
      <c r="F95" s="153"/>
      <c r="G95" s="165"/>
      <c r="I95" s="18"/>
      <c r="J95" s="3"/>
    </row>
    <row r="96" spans="1:11" s="7" customFormat="1">
      <c r="A96" s="50"/>
      <c r="B96" s="50"/>
      <c r="C96" s="26"/>
      <c r="D96" s="26"/>
      <c r="E96" s="26"/>
      <c r="F96" s="153"/>
      <c r="G96" s="165"/>
      <c r="I96" s="18"/>
      <c r="J96" s="3"/>
    </row>
    <row r="97" spans="1:13" s="7" customFormat="1">
      <c r="A97" s="242">
        <v>3</v>
      </c>
      <c r="B97" s="242"/>
      <c r="C97" s="242"/>
      <c r="D97" s="242"/>
      <c r="E97" s="242"/>
      <c r="F97" s="242"/>
      <c r="G97" s="242"/>
      <c r="I97" s="18"/>
      <c r="J97" s="3"/>
    </row>
    <row r="98" spans="1:13" s="7" customFormat="1">
      <c r="A98" s="8" t="s">
        <v>1</v>
      </c>
      <c r="B98" s="240" t="s">
        <v>2</v>
      </c>
      <c r="C98" s="9" t="s">
        <v>3</v>
      </c>
      <c r="D98" s="240" t="s">
        <v>4</v>
      </c>
      <c r="E98" s="240" t="s">
        <v>0</v>
      </c>
      <c r="F98" s="10" t="s">
        <v>5</v>
      </c>
      <c r="G98" s="240" t="s">
        <v>6</v>
      </c>
    </row>
    <row r="99" spans="1:13" s="7" customFormat="1">
      <c r="A99" s="11" t="s">
        <v>7</v>
      </c>
      <c r="B99" s="241"/>
      <c r="C99" s="12" t="s">
        <v>8</v>
      </c>
      <c r="D99" s="241"/>
      <c r="E99" s="241"/>
      <c r="F99" s="13" t="s">
        <v>9</v>
      </c>
      <c r="G99" s="241"/>
    </row>
    <row r="100" spans="1:13" s="7" customFormat="1">
      <c r="A100" s="49">
        <v>4</v>
      </c>
      <c r="B100" s="21" t="s">
        <v>83</v>
      </c>
      <c r="C100" s="22"/>
      <c r="D100" s="20"/>
      <c r="E100" s="22"/>
      <c r="F100" s="72"/>
      <c r="G100" s="71" t="s">
        <v>21</v>
      </c>
      <c r="J100" s="3"/>
    </row>
    <row r="101" spans="1:13" s="7" customFormat="1">
      <c r="A101" s="49"/>
      <c r="B101" s="72" t="s">
        <v>82</v>
      </c>
      <c r="C101" s="22"/>
      <c r="D101" s="20"/>
      <c r="E101" s="22"/>
      <c r="F101" s="72"/>
      <c r="G101" s="71"/>
      <c r="J101" s="3"/>
    </row>
    <row r="102" spans="1:13" s="7" customFormat="1">
      <c r="A102" s="49"/>
      <c r="B102" s="27" t="s">
        <v>118</v>
      </c>
      <c r="C102" s="59"/>
      <c r="D102" s="59"/>
      <c r="E102" s="59"/>
      <c r="F102" s="60"/>
      <c r="G102" s="21"/>
      <c r="J102" s="3"/>
    </row>
    <row r="103" spans="1:13" s="7" customFormat="1">
      <c r="A103" s="49"/>
      <c r="B103" s="21" t="s">
        <v>81</v>
      </c>
      <c r="C103" s="26"/>
      <c r="D103" s="28"/>
      <c r="E103" s="26"/>
      <c r="F103" s="72"/>
      <c r="G103" s="71"/>
      <c r="J103" s="3"/>
    </row>
    <row r="104" spans="1:13" s="7" customFormat="1" ht="26.25">
      <c r="A104" s="49">
        <v>4.0999999999999996</v>
      </c>
      <c r="B104" s="21" t="s">
        <v>119</v>
      </c>
      <c r="C104" s="22"/>
      <c r="D104" s="20"/>
      <c r="E104" s="22"/>
      <c r="F104" s="72"/>
      <c r="G104" s="168"/>
      <c r="J104" s="130" t="s">
        <v>74</v>
      </c>
      <c r="K104" s="134" t="s">
        <v>75</v>
      </c>
    </row>
    <row r="105" spans="1:13" s="7" customFormat="1">
      <c r="A105" s="49"/>
      <c r="B105" s="103" t="s">
        <v>117</v>
      </c>
      <c r="C105" s="42">
        <v>42720</v>
      </c>
      <c r="D105" s="47">
        <v>10900</v>
      </c>
      <c r="E105" s="33">
        <f>C105-D105</f>
        <v>31820</v>
      </c>
      <c r="F105" s="38">
        <f>D105*100/C105</f>
        <v>25.514981273408239</v>
      </c>
      <c r="G105" s="169"/>
      <c r="J105" s="3">
        <v>11000</v>
      </c>
      <c r="K105" s="131">
        <v>31720</v>
      </c>
    </row>
    <row r="106" spans="1:13" s="7" customFormat="1" ht="24.75" thickBot="1">
      <c r="A106" s="57"/>
      <c r="B106" s="73" t="s">
        <v>10</v>
      </c>
      <c r="C106" s="16">
        <f>SUM(C105:C105)</f>
        <v>42720</v>
      </c>
      <c r="D106" s="16">
        <f>SUM(D105:D105)</f>
        <v>10900</v>
      </c>
      <c r="E106" s="33">
        <f>SUM(E105:E105)</f>
        <v>31820</v>
      </c>
      <c r="F106" s="36">
        <f>D106*100/C106</f>
        <v>25.514981273408239</v>
      </c>
      <c r="G106" s="68"/>
      <c r="J106" s="132">
        <f>SUM(J105:J105)</f>
        <v>11000</v>
      </c>
      <c r="K106" s="133">
        <f>SUM(K105)</f>
        <v>31720</v>
      </c>
    </row>
    <row r="107" spans="1:13" s="7" customFormat="1" ht="24.75" thickTop="1">
      <c r="A107" s="49">
        <v>5</v>
      </c>
      <c r="B107" s="21" t="s">
        <v>49</v>
      </c>
      <c r="C107" s="22"/>
      <c r="D107" s="20"/>
      <c r="E107" s="22"/>
      <c r="F107" s="72"/>
      <c r="G107" s="71" t="s">
        <v>21</v>
      </c>
      <c r="J107" s="3"/>
    </row>
    <row r="108" spans="1:13" s="7" customFormat="1">
      <c r="A108" s="49"/>
      <c r="B108" s="72" t="s">
        <v>87</v>
      </c>
      <c r="C108" s="22"/>
      <c r="D108" s="20"/>
      <c r="E108" s="22"/>
      <c r="F108" s="72"/>
      <c r="G108" s="71"/>
      <c r="J108" s="3"/>
    </row>
    <row r="109" spans="1:13" s="7" customFormat="1">
      <c r="A109" s="49"/>
      <c r="B109" s="72" t="s">
        <v>88</v>
      </c>
      <c r="C109" s="22"/>
      <c r="D109" s="20"/>
      <c r="E109" s="22"/>
      <c r="F109" s="72"/>
      <c r="G109" s="191"/>
      <c r="J109" s="3"/>
    </row>
    <row r="110" spans="1:13" s="7" customFormat="1" ht="26.25">
      <c r="A110" s="49"/>
      <c r="B110" s="21" t="s">
        <v>89</v>
      </c>
      <c r="C110" s="26"/>
      <c r="D110" s="20"/>
      <c r="E110" s="22"/>
      <c r="F110" s="63"/>
      <c r="G110" s="226" t="s">
        <v>155</v>
      </c>
      <c r="J110" s="198" t="s">
        <v>74</v>
      </c>
      <c r="K110" s="134" t="s">
        <v>75</v>
      </c>
      <c r="M110" s="12" t="s">
        <v>10</v>
      </c>
    </row>
    <row r="111" spans="1:13" s="7" customFormat="1">
      <c r="A111" s="49"/>
      <c r="B111" s="72" t="s">
        <v>90</v>
      </c>
      <c r="C111" s="22">
        <v>34085</v>
      </c>
      <c r="D111" s="20">
        <v>32735</v>
      </c>
      <c r="E111" s="26">
        <f>C111-D111</f>
        <v>1350</v>
      </c>
      <c r="F111" s="46">
        <f>D111*100/C111</f>
        <v>96.039313481003376</v>
      </c>
      <c r="G111" s="205" t="s">
        <v>156</v>
      </c>
      <c r="H111" s="180"/>
      <c r="I111" s="90"/>
      <c r="J111" s="131">
        <v>19285</v>
      </c>
      <c r="K111" s="131">
        <v>14800</v>
      </c>
      <c r="M111" s="3">
        <f>SUM(J111:L111)</f>
        <v>34085</v>
      </c>
    </row>
    <row r="112" spans="1:13" s="7" customFormat="1" ht="26.25">
      <c r="A112" s="49"/>
      <c r="B112" s="72" t="s">
        <v>91</v>
      </c>
      <c r="C112" s="22">
        <v>0</v>
      </c>
      <c r="D112" s="20">
        <v>0</v>
      </c>
      <c r="E112" s="26">
        <f>C112-D112</f>
        <v>0</v>
      </c>
      <c r="F112" s="46">
        <v>0</v>
      </c>
      <c r="G112" s="123"/>
      <c r="H112" s="180"/>
      <c r="I112" s="192"/>
      <c r="K112" s="98"/>
    </row>
    <row r="113" spans="1:13" s="7" customFormat="1">
      <c r="A113" s="49"/>
      <c r="B113" s="91" t="s">
        <v>120</v>
      </c>
      <c r="C113" s="47">
        <v>17115</v>
      </c>
      <c r="D113" s="42">
        <v>17115</v>
      </c>
      <c r="E113" s="16">
        <f>C113-D113</f>
        <v>0</v>
      </c>
      <c r="F113" s="38">
        <f>D113*100/C113</f>
        <v>100</v>
      </c>
      <c r="G113" s="196"/>
      <c r="H113" s="180"/>
      <c r="I113" s="192"/>
      <c r="J113" s="200">
        <v>17115</v>
      </c>
      <c r="K113" s="201" t="s">
        <v>144</v>
      </c>
      <c r="M113" s="124">
        <f>SUM(J113:L113)</f>
        <v>17115</v>
      </c>
    </row>
    <row r="114" spans="1:13" s="7" customFormat="1" ht="24.75" thickBot="1">
      <c r="A114" s="57"/>
      <c r="B114" s="73" t="s">
        <v>10</v>
      </c>
      <c r="C114" s="16">
        <f>SUM(C111:C113)</f>
        <v>51200</v>
      </c>
      <c r="D114" s="16">
        <f>SUM(D111:D113)</f>
        <v>49850</v>
      </c>
      <c r="E114" s="33">
        <f>SUM(E111:E113)</f>
        <v>1350</v>
      </c>
      <c r="F114" s="36">
        <f>D114*100/C114</f>
        <v>97.36328125</v>
      </c>
      <c r="G114" s="68"/>
      <c r="J114" s="199">
        <f>SUM(J111:J113)</f>
        <v>36400</v>
      </c>
      <c r="K114" s="202">
        <f>SUM(K111:K113)</f>
        <v>14800</v>
      </c>
      <c r="M114" s="132">
        <f>SUM(M111:M113)</f>
        <v>51200</v>
      </c>
    </row>
    <row r="115" spans="1:13" s="7" customFormat="1" ht="27" thickTop="1">
      <c r="A115" s="49">
        <v>6</v>
      </c>
      <c r="B115" s="23" t="s">
        <v>94</v>
      </c>
      <c r="C115" s="26"/>
      <c r="D115" s="59"/>
      <c r="E115" s="28"/>
      <c r="F115" s="70"/>
      <c r="G115" s="71" t="s">
        <v>21</v>
      </c>
      <c r="I115" s="18"/>
      <c r="J115" s="252"/>
      <c r="K115" s="252"/>
    </row>
    <row r="116" spans="1:13" s="7" customFormat="1" ht="26.25">
      <c r="A116" s="49"/>
      <c r="B116" s="27" t="s">
        <v>56</v>
      </c>
      <c r="C116" s="20"/>
      <c r="D116" s="32"/>
      <c r="E116" s="28"/>
      <c r="F116" s="122"/>
      <c r="G116" s="122"/>
      <c r="I116" s="18"/>
      <c r="J116" s="252" t="s">
        <v>72</v>
      </c>
      <c r="K116" s="252"/>
    </row>
    <row r="117" spans="1:13" s="7" customFormat="1">
      <c r="A117" s="49"/>
      <c r="B117" s="27" t="s">
        <v>57</v>
      </c>
      <c r="C117" s="20"/>
      <c r="D117" s="59"/>
      <c r="E117" s="28"/>
      <c r="F117" s="122"/>
      <c r="G117" s="123"/>
      <c r="I117" s="121"/>
      <c r="J117" s="124"/>
      <c r="K117" s="126"/>
      <c r="L117" s="126"/>
    </row>
    <row r="118" spans="1:13" s="7" customFormat="1">
      <c r="A118" s="49"/>
      <c r="B118" s="27" t="s">
        <v>92</v>
      </c>
      <c r="C118" s="32"/>
      <c r="D118" s="59"/>
      <c r="E118" s="59"/>
      <c r="F118" s="116"/>
      <c r="G118" s="123"/>
      <c r="I118" s="127" t="s">
        <v>68</v>
      </c>
      <c r="J118" s="127" t="s">
        <v>69</v>
      </c>
      <c r="K118" s="128" t="s">
        <v>71</v>
      </c>
      <c r="L118" s="129" t="s">
        <v>10</v>
      </c>
    </row>
    <row r="119" spans="1:13" s="7" customFormat="1">
      <c r="A119" s="49">
        <v>6.1</v>
      </c>
      <c r="B119" s="23" t="s">
        <v>93</v>
      </c>
      <c r="C119" s="26"/>
      <c r="D119" s="59"/>
      <c r="E119" s="28"/>
      <c r="F119" s="116"/>
      <c r="G119" s="213"/>
      <c r="I119" s="164"/>
      <c r="J119" s="127"/>
      <c r="K119" s="128"/>
      <c r="L119" s="129"/>
    </row>
    <row r="120" spans="1:13" s="7" customFormat="1">
      <c r="A120" s="49" t="s">
        <v>109</v>
      </c>
      <c r="B120" s="27" t="s">
        <v>95</v>
      </c>
      <c r="C120" s="32">
        <v>9520</v>
      </c>
      <c r="D120" s="32">
        <v>5845</v>
      </c>
      <c r="E120" s="59">
        <f t="shared" ref="E120:E121" si="20">C120-D120</f>
        <v>3675</v>
      </c>
      <c r="F120" s="35">
        <f t="shared" ref="F120:F152" si="21">D120*100/C120</f>
        <v>61.397058823529413</v>
      </c>
      <c r="G120" s="204" t="s">
        <v>158</v>
      </c>
      <c r="I120" s="20">
        <v>3675</v>
      </c>
      <c r="J120" s="125">
        <v>3675</v>
      </c>
      <c r="K120" s="3"/>
      <c r="L120" s="125">
        <f>SUM(I120:K120)</f>
        <v>7350</v>
      </c>
    </row>
    <row r="121" spans="1:13" s="7" customFormat="1">
      <c r="A121" s="49" t="s">
        <v>110</v>
      </c>
      <c r="B121" s="41" t="s">
        <v>96</v>
      </c>
      <c r="C121" s="20">
        <v>39185</v>
      </c>
      <c r="D121" s="22">
        <v>28700</v>
      </c>
      <c r="E121" s="28">
        <f t="shared" si="20"/>
        <v>10485</v>
      </c>
      <c r="F121" s="46">
        <f t="shared" si="21"/>
        <v>73.242312109225466</v>
      </c>
      <c r="G121" s="156"/>
      <c r="I121" s="20">
        <v>25220</v>
      </c>
      <c r="J121" s="125">
        <v>2425</v>
      </c>
      <c r="K121" s="3"/>
      <c r="L121" s="125">
        <f>SUM(I121:K121)</f>
        <v>27645</v>
      </c>
    </row>
    <row r="122" spans="1:13" s="7" customFormat="1">
      <c r="A122" s="49" t="s">
        <v>111</v>
      </c>
      <c r="B122" s="27" t="s">
        <v>97</v>
      </c>
      <c r="C122" s="32">
        <v>330000</v>
      </c>
      <c r="D122" s="32">
        <v>210000</v>
      </c>
      <c r="E122" s="59">
        <f t="shared" ref="E122" si="22">C122-D122</f>
        <v>120000</v>
      </c>
      <c r="F122" s="46">
        <f t="shared" si="21"/>
        <v>63.636363636363633</v>
      </c>
      <c r="G122" s="229"/>
      <c r="I122" s="20">
        <v>270000</v>
      </c>
      <c r="J122" s="125">
        <v>60000</v>
      </c>
      <c r="K122" s="3"/>
      <c r="L122" s="125">
        <f>SUM(I122:K122)</f>
        <v>330000</v>
      </c>
    </row>
    <row r="123" spans="1:13" s="7" customFormat="1">
      <c r="A123" s="49"/>
      <c r="B123" s="27" t="s">
        <v>98</v>
      </c>
      <c r="C123" s="32"/>
      <c r="D123" s="32"/>
      <c r="E123" s="59"/>
      <c r="F123" s="35"/>
      <c r="G123" s="102"/>
      <c r="I123" s="20"/>
      <c r="J123" s="125"/>
      <c r="K123" s="3"/>
      <c r="L123" s="125"/>
    </row>
    <row r="124" spans="1:13" s="7" customFormat="1">
      <c r="A124" s="49"/>
      <c r="B124" s="27" t="s">
        <v>99</v>
      </c>
      <c r="C124" s="32"/>
      <c r="D124" s="32"/>
      <c r="E124" s="59"/>
      <c r="F124" s="35"/>
      <c r="G124" s="102"/>
      <c r="I124" s="20"/>
      <c r="J124" s="125"/>
      <c r="K124" s="3"/>
      <c r="L124" s="125"/>
    </row>
    <row r="125" spans="1:13" s="7" customFormat="1">
      <c r="A125" s="49" t="s">
        <v>112</v>
      </c>
      <c r="B125" s="27" t="s">
        <v>164</v>
      </c>
      <c r="C125" s="32">
        <v>8400</v>
      </c>
      <c r="D125" s="32">
        <v>0</v>
      </c>
      <c r="E125" s="59">
        <f t="shared" ref="E125" si="23">C125-D125</f>
        <v>8400</v>
      </c>
      <c r="F125" s="46">
        <f t="shared" ref="F125" si="24">D125*100/C125</f>
        <v>0</v>
      </c>
      <c r="G125" s="102"/>
      <c r="I125" s="157"/>
      <c r="J125" s="231">
        <v>8400</v>
      </c>
      <c r="K125" s="125"/>
      <c r="L125" s="125"/>
    </row>
    <row r="126" spans="1:13" s="7" customFormat="1" ht="26.25">
      <c r="A126" s="49"/>
      <c r="B126" s="27" t="s">
        <v>165</v>
      </c>
      <c r="C126" s="32"/>
      <c r="D126" s="32"/>
      <c r="E126" s="59"/>
      <c r="F126" s="35"/>
      <c r="G126" s="102"/>
      <c r="I126" s="157"/>
      <c r="J126" s="158"/>
      <c r="K126" s="125"/>
      <c r="L126" s="125"/>
    </row>
    <row r="127" spans="1:13" s="7" customFormat="1" ht="26.25">
      <c r="A127" s="49"/>
      <c r="B127" s="27"/>
      <c r="C127" s="32"/>
      <c r="D127" s="32"/>
      <c r="E127" s="59"/>
      <c r="F127" s="35"/>
      <c r="G127" s="102"/>
      <c r="I127" s="157"/>
      <c r="J127" s="158"/>
      <c r="K127" s="125"/>
      <c r="L127" s="125"/>
    </row>
    <row r="128" spans="1:13" s="7" customFormat="1" ht="26.25">
      <c r="A128" s="49"/>
      <c r="B128" s="27"/>
      <c r="C128" s="32"/>
      <c r="D128" s="32"/>
      <c r="E128" s="59"/>
      <c r="F128" s="35"/>
      <c r="G128" s="102"/>
      <c r="I128" s="157"/>
      <c r="J128" s="158"/>
      <c r="K128" s="125"/>
      <c r="L128" s="125"/>
    </row>
    <row r="129" spans="1:12" s="7" customFormat="1">
      <c r="A129" s="242">
        <v>4</v>
      </c>
      <c r="B129" s="242"/>
      <c r="C129" s="242"/>
      <c r="D129" s="242"/>
      <c r="E129" s="242"/>
      <c r="F129" s="242"/>
      <c r="G129" s="242"/>
      <c r="I129" s="20"/>
      <c r="J129" s="163"/>
      <c r="K129" s="3"/>
      <c r="L129" s="125"/>
    </row>
    <row r="130" spans="1:12" s="7" customFormat="1">
      <c r="A130" s="8" t="s">
        <v>1</v>
      </c>
      <c r="B130" s="240" t="s">
        <v>2</v>
      </c>
      <c r="C130" s="9" t="s">
        <v>3</v>
      </c>
      <c r="D130" s="240" t="s">
        <v>4</v>
      </c>
      <c r="E130" s="240" t="s">
        <v>0</v>
      </c>
      <c r="F130" s="10" t="s">
        <v>5</v>
      </c>
      <c r="G130" s="240" t="s">
        <v>6</v>
      </c>
      <c r="I130" s="20"/>
      <c r="J130" s="163"/>
      <c r="K130" s="3"/>
      <c r="L130" s="125"/>
    </row>
    <row r="131" spans="1:12" s="7" customFormat="1">
      <c r="A131" s="11" t="s">
        <v>7</v>
      </c>
      <c r="B131" s="241"/>
      <c r="C131" s="12" t="s">
        <v>8</v>
      </c>
      <c r="D131" s="241"/>
      <c r="E131" s="241"/>
      <c r="F131" s="13" t="s">
        <v>9</v>
      </c>
      <c r="G131" s="241"/>
      <c r="I131" s="20"/>
      <c r="J131" s="163"/>
      <c r="K131" s="3"/>
      <c r="L131" s="125"/>
    </row>
    <row r="132" spans="1:12" s="7" customFormat="1">
      <c r="A132" s="49" t="s">
        <v>163</v>
      </c>
      <c r="B132" s="27" t="s">
        <v>100</v>
      </c>
      <c r="C132" s="32"/>
      <c r="D132" s="20"/>
      <c r="E132" s="59"/>
      <c r="F132" s="35"/>
      <c r="G132" s="102"/>
      <c r="I132" s="20"/>
      <c r="J132" s="163"/>
      <c r="K132" s="3"/>
      <c r="L132" s="125"/>
    </row>
    <row r="133" spans="1:12" s="7" customFormat="1">
      <c r="A133" s="49"/>
      <c r="B133" s="72" t="s">
        <v>101</v>
      </c>
      <c r="C133" s="32"/>
      <c r="D133" s="20"/>
      <c r="E133" s="59"/>
      <c r="F133" s="35"/>
      <c r="G133" s="102"/>
      <c r="I133" s="20"/>
      <c r="J133" s="163"/>
      <c r="K133" s="3"/>
      <c r="L133" s="125"/>
    </row>
    <row r="134" spans="1:12" s="7" customFormat="1">
      <c r="A134" s="49"/>
      <c r="B134" s="27" t="s">
        <v>102</v>
      </c>
      <c r="C134" s="32"/>
      <c r="D134" s="20"/>
      <c r="E134" s="59"/>
      <c r="F134" s="35"/>
      <c r="G134" s="102"/>
      <c r="I134" s="20"/>
      <c r="J134" s="163"/>
      <c r="K134" s="3"/>
      <c r="L134" s="125"/>
    </row>
    <row r="135" spans="1:12" s="7" customFormat="1">
      <c r="A135" s="49"/>
      <c r="B135" s="27" t="s">
        <v>162</v>
      </c>
      <c r="C135" s="20">
        <v>22895</v>
      </c>
      <c r="D135" s="22">
        <v>22895</v>
      </c>
      <c r="E135" s="28">
        <f t="shared" ref="E135" si="25">C135-D135</f>
        <v>0</v>
      </c>
      <c r="F135" s="46">
        <f t="shared" ref="F135" si="26">D135*100/C135</f>
        <v>100</v>
      </c>
      <c r="G135" s="102"/>
      <c r="I135" s="20">
        <v>36605</v>
      </c>
      <c r="J135" s="163"/>
      <c r="K135" s="3"/>
      <c r="L135" s="125">
        <v>36605</v>
      </c>
    </row>
    <row r="136" spans="1:12" s="7" customFormat="1" ht="26.25">
      <c r="A136" s="49"/>
      <c r="B136" s="27"/>
      <c r="C136" s="32"/>
      <c r="D136" s="32"/>
      <c r="E136" s="59"/>
      <c r="F136" s="35"/>
      <c r="G136" s="102"/>
      <c r="I136" s="157"/>
      <c r="J136" s="158"/>
      <c r="K136" s="125"/>
      <c r="L136" s="125"/>
    </row>
    <row r="137" spans="1:12" s="7" customFormat="1" ht="26.25">
      <c r="A137" s="49"/>
      <c r="B137" s="27"/>
      <c r="C137" s="32"/>
      <c r="D137" s="32"/>
      <c r="E137" s="59"/>
      <c r="F137" s="35"/>
      <c r="G137" s="102"/>
      <c r="I137" s="157"/>
      <c r="J137" s="158"/>
      <c r="K137" s="125"/>
      <c r="L137" s="125"/>
    </row>
    <row r="138" spans="1:12" s="7" customFormat="1" ht="26.25">
      <c r="A138" s="49"/>
      <c r="B138" s="27"/>
      <c r="C138" s="32"/>
      <c r="D138" s="32"/>
      <c r="E138" s="59"/>
      <c r="F138" s="35"/>
      <c r="G138" s="102"/>
      <c r="I138" s="157"/>
      <c r="J138" s="158"/>
      <c r="K138" s="125"/>
      <c r="L138" s="125"/>
    </row>
    <row r="139" spans="1:12" s="7" customFormat="1" ht="26.25">
      <c r="A139" s="49"/>
      <c r="B139" s="27"/>
      <c r="C139" s="32"/>
      <c r="D139" s="32"/>
      <c r="E139" s="59"/>
      <c r="F139" s="35"/>
      <c r="G139" s="102"/>
      <c r="I139" s="157"/>
      <c r="J139" s="158"/>
      <c r="K139" s="125"/>
      <c r="L139" s="125"/>
    </row>
    <row r="140" spans="1:12" s="7" customFormat="1" ht="26.25">
      <c r="A140" s="49"/>
      <c r="B140" s="27"/>
      <c r="C140" s="32"/>
      <c r="D140" s="32"/>
      <c r="E140" s="59"/>
      <c r="F140" s="35"/>
      <c r="G140" s="102"/>
      <c r="I140" s="157"/>
      <c r="J140" s="158"/>
      <c r="K140" s="125"/>
      <c r="L140" s="125"/>
    </row>
    <row r="141" spans="1:12" s="7" customFormat="1" ht="26.25">
      <c r="A141" s="49"/>
      <c r="B141" s="27"/>
      <c r="C141" s="32"/>
      <c r="D141" s="32"/>
      <c r="E141" s="59"/>
      <c r="F141" s="35"/>
      <c r="G141" s="102"/>
      <c r="I141" s="157"/>
      <c r="J141" s="158"/>
      <c r="K141" s="125"/>
      <c r="L141" s="125"/>
    </row>
    <row r="142" spans="1:12" s="7" customFormat="1" ht="26.25">
      <c r="A142" s="49"/>
      <c r="B142" s="72"/>
      <c r="C142" s="20"/>
      <c r="D142" s="32"/>
      <c r="E142" s="59"/>
      <c r="F142" s="35"/>
      <c r="G142" s="102"/>
      <c r="I142" s="157"/>
      <c r="J142" s="158"/>
      <c r="K142" s="125"/>
      <c r="L142" s="125"/>
    </row>
    <row r="143" spans="1:12" s="7" customFormat="1" ht="26.25">
      <c r="A143" s="49"/>
      <c r="B143" s="72"/>
      <c r="C143" s="20"/>
      <c r="D143" s="32"/>
      <c r="E143" s="59"/>
      <c r="F143" s="35"/>
      <c r="G143" s="102"/>
      <c r="I143" s="157"/>
      <c r="J143" s="158"/>
      <c r="K143" s="125"/>
      <c r="L143" s="125"/>
    </row>
    <row r="144" spans="1:12" s="7" customFormat="1" ht="26.25">
      <c r="A144" s="49"/>
      <c r="B144" s="91"/>
      <c r="C144" s="34"/>
      <c r="D144" s="34"/>
      <c r="E144" s="24"/>
      <c r="F144" s="48"/>
      <c r="G144" s="115"/>
      <c r="I144" s="148"/>
      <c r="J144" s="149"/>
      <c r="K144" s="150"/>
      <c r="L144" s="150"/>
    </row>
    <row r="145" spans="1:12" s="7" customFormat="1" ht="24.75" thickBot="1">
      <c r="A145" s="53"/>
      <c r="B145" s="159" t="s">
        <v>10</v>
      </c>
      <c r="C145" s="34">
        <f>SUM(C120:C144)</f>
        <v>410000</v>
      </c>
      <c r="D145" s="34">
        <f>SUM(D120:D144)</f>
        <v>267440</v>
      </c>
      <c r="E145" s="24">
        <f>SUM(E120:E144)</f>
        <v>142560</v>
      </c>
      <c r="F145" s="36">
        <f>D145*100/C145</f>
        <v>65.229268292682931</v>
      </c>
      <c r="G145" s="115"/>
      <c r="I145" s="160">
        <f>SUM(I120:I144)</f>
        <v>335500</v>
      </c>
      <c r="J145" s="217">
        <f>SUM(J120:J144)</f>
        <v>74500</v>
      </c>
      <c r="K145" s="160"/>
      <c r="L145" s="160">
        <f>SUM(I145:K145)</f>
        <v>410000</v>
      </c>
    </row>
    <row r="146" spans="1:12" s="7" customFormat="1" ht="27" thickTop="1">
      <c r="A146" s="49">
        <v>6.2</v>
      </c>
      <c r="B146" s="27" t="s">
        <v>103</v>
      </c>
      <c r="C146" s="32"/>
      <c r="D146" s="32"/>
      <c r="E146" s="59"/>
      <c r="F146" s="35"/>
      <c r="G146" s="102" t="s">
        <v>115</v>
      </c>
      <c r="I146" s="161"/>
      <c r="J146" s="162"/>
      <c r="K146" s="3"/>
      <c r="L146" s="3"/>
    </row>
    <row r="147" spans="1:12" s="7" customFormat="1" ht="26.25">
      <c r="A147" s="49"/>
      <c r="B147" s="27" t="s">
        <v>104</v>
      </c>
      <c r="C147" s="32"/>
      <c r="D147" s="32"/>
      <c r="E147" s="59"/>
      <c r="F147" s="35"/>
      <c r="G147" s="102"/>
      <c r="I147" s="161"/>
      <c r="J147" s="162"/>
      <c r="K147" s="3"/>
      <c r="L147" s="3"/>
    </row>
    <row r="148" spans="1:12" s="7" customFormat="1" ht="26.25">
      <c r="A148" s="49"/>
      <c r="B148" s="27" t="s">
        <v>105</v>
      </c>
      <c r="C148" s="32"/>
      <c r="D148" s="32"/>
      <c r="E148" s="59"/>
      <c r="F148" s="35"/>
      <c r="G148" s="102"/>
      <c r="I148" s="161"/>
      <c r="J148" s="162"/>
      <c r="K148" s="3"/>
      <c r="L148" s="3"/>
    </row>
    <row r="149" spans="1:12" s="7" customFormat="1" ht="26.25">
      <c r="A149" s="49"/>
      <c r="B149" s="27" t="s">
        <v>106</v>
      </c>
      <c r="C149" s="32"/>
      <c r="D149" s="32"/>
      <c r="E149" s="59"/>
      <c r="F149" s="35"/>
      <c r="G149" s="102"/>
      <c r="I149" s="161"/>
      <c r="J149" s="162"/>
      <c r="K149" s="3"/>
      <c r="L149" s="3"/>
    </row>
    <row r="150" spans="1:12" s="7" customFormat="1" ht="26.25">
      <c r="A150" s="49" t="s">
        <v>113</v>
      </c>
      <c r="B150" s="27" t="s">
        <v>107</v>
      </c>
      <c r="C150" s="20">
        <v>8000</v>
      </c>
      <c r="D150" s="22">
        <v>2940</v>
      </c>
      <c r="E150" s="28">
        <f t="shared" ref="E150:E151" si="27">C150-D150</f>
        <v>5060</v>
      </c>
      <c r="F150" s="46">
        <f t="shared" ref="F150:F151" si="28">D150*100/C150</f>
        <v>36.75</v>
      </c>
      <c r="G150" s="102" t="s">
        <v>174</v>
      </c>
      <c r="I150" s="161"/>
      <c r="J150" s="162"/>
      <c r="K150" s="3"/>
      <c r="L150" s="3"/>
    </row>
    <row r="151" spans="1:12" s="7" customFormat="1" ht="26.25">
      <c r="A151" s="49" t="s">
        <v>114</v>
      </c>
      <c r="B151" s="91" t="s">
        <v>108</v>
      </c>
      <c r="C151" s="47">
        <v>2000</v>
      </c>
      <c r="D151" s="42">
        <v>2000</v>
      </c>
      <c r="E151" s="16">
        <f t="shared" si="27"/>
        <v>0</v>
      </c>
      <c r="F151" s="38">
        <f t="shared" si="28"/>
        <v>100</v>
      </c>
      <c r="G151" s="115" t="s">
        <v>175</v>
      </c>
      <c r="I151" s="161"/>
      <c r="J151" s="162"/>
      <c r="K151" s="3"/>
      <c r="L151" s="3"/>
    </row>
    <row r="152" spans="1:12" s="7" customFormat="1">
      <c r="A152" s="57"/>
      <c r="B152" s="57" t="s">
        <v>10</v>
      </c>
      <c r="C152" s="24">
        <f>SUM(C150:C151)</f>
        <v>10000</v>
      </c>
      <c r="D152" s="16">
        <f>SUM(D150:D151)</f>
        <v>4940</v>
      </c>
      <c r="E152" s="33">
        <f>SUM(E150:E151)</f>
        <v>5060</v>
      </c>
      <c r="F152" s="36">
        <f t="shared" si="21"/>
        <v>49.4</v>
      </c>
      <c r="G152" s="114">
        <f>SUM(G120:G131)</f>
        <v>0</v>
      </c>
      <c r="I152" s="151"/>
      <c r="J152" s="151"/>
      <c r="K152" s="151"/>
      <c r="L152" s="151"/>
    </row>
    <row r="153" spans="1:12" s="7" customFormat="1">
      <c r="A153" s="53">
        <v>7</v>
      </c>
      <c r="B153" s="69" t="s">
        <v>50</v>
      </c>
      <c r="C153" s="104"/>
      <c r="D153" s="105"/>
      <c r="E153" s="106"/>
      <c r="F153" s="107"/>
      <c r="G153" s="71" t="s">
        <v>21</v>
      </c>
      <c r="I153" s="18"/>
      <c r="J153" s="3"/>
    </row>
    <row r="154" spans="1:12" s="7" customFormat="1">
      <c r="A154" s="25"/>
      <c r="B154" s="69" t="s">
        <v>51</v>
      </c>
      <c r="C154" s="104"/>
      <c r="D154" s="105"/>
      <c r="E154" s="106"/>
      <c r="F154" s="107"/>
      <c r="G154" s="224" t="s">
        <v>170</v>
      </c>
      <c r="H154" s="17"/>
      <c r="I154" s="17"/>
      <c r="J154" s="17"/>
      <c r="K154" s="17"/>
    </row>
    <row r="155" spans="1:12" s="7" customFormat="1">
      <c r="A155" s="25">
        <v>7.1</v>
      </c>
      <c r="B155" s="23" t="s">
        <v>54</v>
      </c>
      <c r="C155" s="104"/>
      <c r="D155" s="105"/>
      <c r="E155" s="109"/>
      <c r="F155" s="107"/>
      <c r="G155" s="101" t="s">
        <v>171</v>
      </c>
      <c r="H155" s="17"/>
      <c r="I155" s="17"/>
      <c r="J155" s="17"/>
      <c r="K155" s="17"/>
    </row>
    <row r="156" spans="1:12" s="7" customFormat="1">
      <c r="A156" s="15"/>
      <c r="B156" s="111" t="s">
        <v>52</v>
      </c>
      <c r="C156" s="34">
        <v>41000</v>
      </c>
      <c r="D156" s="34">
        <v>40234.5</v>
      </c>
      <c r="E156" s="24">
        <f>C156-D156</f>
        <v>765.5</v>
      </c>
      <c r="F156" s="48">
        <f>D156*100/C156</f>
        <v>98.1329268292683</v>
      </c>
      <c r="G156" s="225"/>
      <c r="H156" s="17"/>
      <c r="I156" s="17"/>
      <c r="J156" s="17"/>
      <c r="K156" s="17"/>
    </row>
    <row r="157" spans="1:12" s="7" customFormat="1">
      <c r="A157" s="15">
        <v>7.2</v>
      </c>
      <c r="B157" s="23" t="s">
        <v>55</v>
      </c>
      <c r="C157" s="104"/>
      <c r="D157" s="105"/>
      <c r="E157" s="110"/>
      <c r="F157" s="107"/>
      <c r="G157" s="108"/>
      <c r="H157" s="17"/>
      <c r="I157" s="17"/>
      <c r="J157" s="17"/>
      <c r="K157" s="17"/>
    </row>
    <row r="158" spans="1:12" s="7" customFormat="1">
      <c r="A158" s="107"/>
      <c r="B158" s="111" t="s">
        <v>53</v>
      </c>
      <c r="C158" s="34">
        <v>5300</v>
      </c>
      <c r="D158" s="34">
        <v>5300</v>
      </c>
      <c r="E158" s="24">
        <f>C158-D158</f>
        <v>0</v>
      </c>
      <c r="F158" s="38">
        <f>D158*100/C158</f>
        <v>100</v>
      </c>
      <c r="G158" s="203"/>
      <c r="H158" s="17"/>
      <c r="I158" s="17"/>
      <c r="J158" s="17"/>
      <c r="K158" s="17"/>
    </row>
    <row r="159" spans="1:12" s="7" customFormat="1">
      <c r="A159" s="112"/>
      <c r="B159" s="57" t="s">
        <v>10</v>
      </c>
      <c r="C159" s="24">
        <f>SUM(C156:C158)</f>
        <v>46300</v>
      </c>
      <c r="D159" s="16">
        <f>SUM(D156:D158)</f>
        <v>45534.5</v>
      </c>
      <c r="E159" s="33">
        <f>C159-D159</f>
        <v>765.5</v>
      </c>
      <c r="F159" s="36">
        <f>D159*100/C159</f>
        <v>98.34665226781857</v>
      </c>
      <c r="G159" s="113"/>
      <c r="H159" s="17"/>
      <c r="I159" s="135"/>
      <c r="J159" s="17"/>
      <c r="K159" s="17"/>
    </row>
    <row r="160" spans="1:12" s="7" customFormat="1">
      <c r="A160" s="53">
        <v>8</v>
      </c>
      <c r="B160" s="69" t="s">
        <v>50</v>
      </c>
      <c r="C160" s="104"/>
      <c r="D160" s="105"/>
      <c r="E160" s="106"/>
      <c r="F160" s="107"/>
      <c r="G160" s="71" t="s">
        <v>22</v>
      </c>
      <c r="H160" s="17"/>
      <c r="I160" s="135"/>
      <c r="J160" s="17"/>
      <c r="K160" s="17"/>
    </row>
    <row r="161" spans="1:11" s="7" customFormat="1">
      <c r="A161" s="25"/>
      <c r="B161" s="69" t="s">
        <v>85</v>
      </c>
      <c r="C161" s="104"/>
      <c r="D161" s="105"/>
      <c r="E161" s="106"/>
      <c r="F161" s="107"/>
      <c r="G161" s="123"/>
      <c r="H161" s="17"/>
      <c r="I161" s="135"/>
      <c r="J161" s="17"/>
      <c r="K161" s="17"/>
    </row>
    <row r="162" spans="1:11" s="7" customFormat="1">
      <c r="A162" s="25"/>
      <c r="B162" s="23" t="s">
        <v>86</v>
      </c>
      <c r="C162" s="104"/>
      <c r="D162" s="105"/>
      <c r="E162" s="109"/>
      <c r="F162" s="107"/>
      <c r="G162" s="138"/>
      <c r="H162" s="17"/>
      <c r="I162" s="135"/>
      <c r="J162" s="17"/>
      <c r="K162" s="17"/>
    </row>
    <row r="163" spans="1:11" s="7" customFormat="1">
      <c r="A163" s="15"/>
      <c r="B163" s="155" t="s">
        <v>77</v>
      </c>
      <c r="C163" s="34">
        <v>20000</v>
      </c>
      <c r="D163" s="34">
        <v>20000</v>
      </c>
      <c r="E163" s="24">
        <f>C163-D163</f>
        <v>0</v>
      </c>
      <c r="F163" s="48">
        <f>D163*100/C163</f>
        <v>100</v>
      </c>
      <c r="G163" s="136"/>
      <c r="H163" s="17"/>
      <c r="I163" s="135"/>
      <c r="J163" s="17"/>
      <c r="K163" s="17"/>
    </row>
    <row r="164" spans="1:11" s="7" customFormat="1">
      <c r="A164" s="112"/>
      <c r="B164" s="57" t="s">
        <v>10</v>
      </c>
      <c r="C164" s="24">
        <f>SUM(C163:C163)</f>
        <v>20000</v>
      </c>
      <c r="D164" s="16">
        <f>SUM(D163:D163)</f>
        <v>20000</v>
      </c>
      <c r="E164" s="33">
        <f>C164-D164</f>
        <v>0</v>
      </c>
      <c r="F164" s="36">
        <f>D164*100/C164</f>
        <v>100</v>
      </c>
      <c r="G164" s="113"/>
      <c r="H164" s="17"/>
      <c r="I164" s="135"/>
      <c r="J164" s="17"/>
      <c r="K164" s="17"/>
    </row>
    <row r="165" spans="1:11" s="7" customFormat="1">
      <c r="A165" s="96"/>
      <c r="B165" s="50"/>
      <c r="C165" s="26"/>
      <c r="D165" s="26"/>
      <c r="E165" s="26"/>
      <c r="F165" s="153"/>
      <c r="G165" s="154"/>
      <c r="H165" s="17"/>
      <c r="I165" s="135"/>
      <c r="J165" s="17"/>
      <c r="K165" s="17"/>
    </row>
    <row r="166" spans="1:11" s="7" customFormat="1">
      <c r="A166" s="96"/>
      <c r="B166" s="50"/>
      <c r="C166" s="26"/>
      <c r="D166" s="26"/>
      <c r="E166" s="26"/>
      <c r="F166" s="153"/>
      <c r="G166" s="154"/>
      <c r="H166" s="17"/>
      <c r="I166" s="135"/>
      <c r="J166" s="17"/>
      <c r="K166" s="17"/>
    </row>
    <row r="167" spans="1:11" s="7" customFormat="1">
      <c r="A167" s="96"/>
      <c r="B167" s="50"/>
      <c r="C167" s="26"/>
      <c r="D167" s="26"/>
      <c r="E167" s="26"/>
      <c r="F167" s="153"/>
      <c r="G167" s="154"/>
      <c r="H167" s="17"/>
      <c r="I167" s="135"/>
      <c r="J167" s="17"/>
      <c r="K167" s="17"/>
    </row>
    <row r="168" spans="1:11">
      <c r="A168" s="242">
        <v>5</v>
      </c>
      <c r="B168" s="242"/>
      <c r="C168" s="242"/>
      <c r="D168" s="242"/>
      <c r="E168" s="242"/>
      <c r="F168" s="242"/>
      <c r="G168" s="242"/>
    </row>
    <row r="169" spans="1:11">
      <c r="A169" s="15" t="s">
        <v>1</v>
      </c>
      <c r="B169" s="253" t="s">
        <v>2</v>
      </c>
      <c r="C169" s="95" t="s">
        <v>3</v>
      </c>
      <c r="D169" s="253" t="s">
        <v>4</v>
      </c>
      <c r="E169" s="253" t="s">
        <v>0</v>
      </c>
      <c r="F169" s="25" t="s">
        <v>5</v>
      </c>
      <c r="G169" s="253" t="s">
        <v>6</v>
      </c>
    </row>
    <row r="170" spans="1:11">
      <c r="A170" s="11" t="s">
        <v>7</v>
      </c>
      <c r="B170" s="241"/>
      <c r="C170" s="12" t="s">
        <v>8</v>
      </c>
      <c r="D170" s="241"/>
      <c r="E170" s="241"/>
      <c r="F170" s="13" t="s">
        <v>9</v>
      </c>
      <c r="G170" s="241"/>
    </row>
    <row r="171" spans="1:11" s="7" customFormat="1">
      <c r="A171" s="53">
        <v>9</v>
      </c>
      <c r="B171" s="69" t="s">
        <v>31</v>
      </c>
      <c r="C171" s="74"/>
      <c r="D171" s="78"/>
      <c r="E171" s="32"/>
      <c r="F171" s="21"/>
      <c r="G171" s="23" t="s">
        <v>22</v>
      </c>
    </row>
    <row r="172" spans="1:11" s="7" customFormat="1">
      <c r="A172" s="76"/>
      <c r="B172" s="79" t="s">
        <v>32</v>
      </c>
      <c r="C172" s="74"/>
      <c r="D172" s="75"/>
      <c r="E172" s="32"/>
      <c r="F172" s="21"/>
      <c r="G172" s="58"/>
    </row>
    <row r="173" spans="1:11" s="7" customFormat="1">
      <c r="A173" s="27"/>
      <c r="B173" s="79" t="s">
        <v>33</v>
      </c>
      <c r="C173" s="20">
        <v>180000</v>
      </c>
      <c r="D173" s="20">
        <v>118306</v>
      </c>
      <c r="E173" s="26">
        <f t="shared" ref="E173:E177" si="29">C173-D173</f>
        <v>61694</v>
      </c>
      <c r="F173" s="46">
        <f>D173*100/C173</f>
        <v>65.725555555555559</v>
      </c>
      <c r="G173" s="23"/>
    </row>
    <row r="174" spans="1:11" s="7" customFormat="1">
      <c r="A174" s="76"/>
      <c r="B174" s="77" t="s">
        <v>34</v>
      </c>
      <c r="C174" s="20">
        <v>63600</v>
      </c>
      <c r="D174" s="20">
        <v>21200</v>
      </c>
      <c r="E174" s="26">
        <f t="shared" si="29"/>
        <v>42400</v>
      </c>
      <c r="F174" s="35">
        <f t="shared" ref="F174:F177" si="30">D174*100/C174</f>
        <v>33.333333333333336</v>
      </c>
      <c r="G174" s="23"/>
    </row>
    <row r="175" spans="1:11" s="7" customFormat="1">
      <c r="A175" s="80"/>
      <c r="B175" s="77" t="s">
        <v>41</v>
      </c>
      <c r="C175" s="20">
        <v>9000</v>
      </c>
      <c r="D175" s="20">
        <v>3000</v>
      </c>
      <c r="E175" s="26">
        <f t="shared" si="29"/>
        <v>6000</v>
      </c>
      <c r="F175" s="35">
        <f t="shared" si="30"/>
        <v>33.333333333333336</v>
      </c>
      <c r="G175" s="23"/>
    </row>
    <row r="176" spans="1:11" s="7" customFormat="1">
      <c r="A176" s="80"/>
      <c r="B176" s="77" t="s">
        <v>35</v>
      </c>
      <c r="C176" s="32">
        <v>9400</v>
      </c>
      <c r="D176" s="32">
        <v>9400</v>
      </c>
      <c r="E176" s="59">
        <f t="shared" si="29"/>
        <v>0</v>
      </c>
      <c r="F176" s="35">
        <f t="shared" si="30"/>
        <v>100</v>
      </c>
      <c r="G176" s="123"/>
    </row>
    <row r="177" spans="1:9" s="7" customFormat="1">
      <c r="A177" s="80"/>
      <c r="B177" s="77" t="s">
        <v>36</v>
      </c>
      <c r="C177" s="32">
        <v>3800</v>
      </c>
      <c r="D177" s="32">
        <v>2402</v>
      </c>
      <c r="E177" s="59">
        <f t="shared" si="29"/>
        <v>1398</v>
      </c>
      <c r="F177" s="46">
        <f t="shared" si="30"/>
        <v>63.210526315789473</v>
      </c>
      <c r="G177" s="102"/>
    </row>
    <row r="178" spans="1:9" s="7" customFormat="1">
      <c r="A178" s="80"/>
      <c r="B178" s="197" t="s">
        <v>143</v>
      </c>
      <c r="C178" s="34">
        <v>286.06</v>
      </c>
      <c r="D178" s="34">
        <v>0</v>
      </c>
      <c r="E178" s="24">
        <f t="shared" ref="E178" si="31">C178-D178</f>
        <v>286.06</v>
      </c>
      <c r="F178" s="38">
        <f t="shared" ref="F178" si="32">D178*100/C178</f>
        <v>0</v>
      </c>
      <c r="G178" s="111"/>
    </row>
    <row r="179" spans="1:9" s="7" customFormat="1">
      <c r="A179" s="81"/>
      <c r="B179" s="57" t="s">
        <v>10</v>
      </c>
      <c r="C179" s="24">
        <f>SUM(C173:C178)</f>
        <v>266086.06</v>
      </c>
      <c r="D179" s="16">
        <f>SUM(D173:D178)</f>
        <v>154308</v>
      </c>
      <c r="E179" s="33">
        <f>SUM(E173:E178)</f>
        <v>111778.06</v>
      </c>
      <c r="F179" s="36">
        <f>D179*100/C179</f>
        <v>57.9917640180023</v>
      </c>
      <c r="G179" s="152"/>
      <c r="I179" s="135"/>
    </row>
    <row r="181" spans="1:9" s="7" customFormat="1"/>
    <row r="182" spans="1:9" s="7" customFormat="1"/>
    <row r="183" spans="1:9" s="7" customFormat="1"/>
    <row r="184" spans="1:9" s="7" customFormat="1"/>
    <row r="185" spans="1:9" s="7" customFormat="1"/>
    <row r="186" spans="1:9" s="7" customFormat="1"/>
    <row r="187" spans="1:9" s="7" customFormat="1"/>
    <row r="188" spans="1:9" s="7" customFormat="1"/>
    <row r="189" spans="1:9" s="7" customFormat="1"/>
    <row r="190" spans="1:9" s="7" customFormat="1"/>
    <row r="191" spans="1:9" s="7" customFormat="1"/>
    <row r="192" spans="1:9" s="7" customFormat="1"/>
    <row r="193" s="7" customFormat="1"/>
    <row r="194" s="7" customFormat="1"/>
    <row r="195" s="7" customFormat="1"/>
    <row r="196" s="7" customFormat="1"/>
    <row r="197" s="7" customFormat="1"/>
    <row r="198" s="7" customFormat="1"/>
    <row r="199" s="7" customFormat="1"/>
  </sheetData>
  <mergeCells count="36">
    <mergeCell ref="J116:K116"/>
    <mergeCell ref="J115:K115"/>
    <mergeCell ref="A168:G168"/>
    <mergeCell ref="B169:B170"/>
    <mergeCell ref="D169:D170"/>
    <mergeCell ref="E169:E170"/>
    <mergeCell ref="G169:G170"/>
    <mergeCell ref="A129:G129"/>
    <mergeCell ref="B130:B131"/>
    <mergeCell ref="D130:D131"/>
    <mergeCell ref="E130:E131"/>
    <mergeCell ref="G130:G131"/>
    <mergeCell ref="D66:D67"/>
    <mergeCell ref="A36:G36"/>
    <mergeCell ref="B38:B39"/>
    <mergeCell ref="D38:D39"/>
    <mergeCell ref="E38:E39"/>
    <mergeCell ref="G38:G39"/>
    <mergeCell ref="E66:E67"/>
    <mergeCell ref="G66:G67"/>
    <mergeCell ref="J50:L50"/>
    <mergeCell ref="G98:G99"/>
    <mergeCell ref="A97:G97"/>
    <mergeCell ref="A35:G35"/>
    <mergeCell ref="A2:G2"/>
    <mergeCell ref="A16:G16"/>
    <mergeCell ref="A17:G17"/>
    <mergeCell ref="A33:G33"/>
    <mergeCell ref="A34:G34"/>
    <mergeCell ref="E50:F50"/>
    <mergeCell ref="E49:F49"/>
    <mergeCell ref="B98:B99"/>
    <mergeCell ref="D98:D99"/>
    <mergeCell ref="E98:E99"/>
    <mergeCell ref="A65:G65"/>
    <mergeCell ref="B66:B67"/>
  </mergeCells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0:A61"/>
  <sheetViews>
    <sheetView topLeftCell="A43" workbookViewId="0">
      <selection activeCell="M14" sqref="M14"/>
    </sheetView>
  </sheetViews>
  <sheetFormatPr defaultRowHeight="24"/>
  <cols>
    <col min="1" max="1" width="9" style="1"/>
    <col min="2" max="2" width="10.875" style="1" bestFit="1" customWidth="1"/>
    <col min="3" max="16384" width="9" style="1"/>
  </cols>
  <sheetData>
    <row r="10" s="6" customFormat="1"/>
    <row r="11" s="6" customFormat="1"/>
    <row r="12" s="6" customFormat="1"/>
    <row r="13" s="6" customFormat="1"/>
    <row r="14" s="6" customFormat="1"/>
    <row r="15" s="6" customFormat="1"/>
    <row r="16" s="6" customFormat="1"/>
    <row r="17" s="6" customFormat="1"/>
    <row r="52" s="6" customFormat="1"/>
    <row r="53" s="6" customFormat="1"/>
    <row r="54" s="6" customFormat="1"/>
    <row r="55" s="6" customFormat="1"/>
    <row r="56" s="6" customFormat="1"/>
    <row r="57" s="6" customFormat="1"/>
    <row r="58" s="6" customFormat="1"/>
    <row r="59" s="6" customFormat="1"/>
    <row r="60" s="6" customFormat="1"/>
    <row r="61" s="6" customFormat="1"/>
  </sheetData>
  <pageMargins left="0.59055118110236227" right="0.19685039370078741" top="0.74803149606299213" bottom="0.74803149606299213" header="0.31496062992125984" footer="0.31496062992125984"/>
  <pageSetup paperSize="9"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2:A15"/>
  <sheetViews>
    <sheetView workbookViewId="0">
      <selection sqref="A1:I48"/>
    </sheetView>
  </sheetViews>
  <sheetFormatPr defaultRowHeight="24"/>
  <cols>
    <col min="1" max="16384" width="9" style="1"/>
  </cols>
  <sheetData>
    <row r="12" s="6" customFormat="1"/>
    <row r="15" s="4" customFormat="1"/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1:A12"/>
  <sheetViews>
    <sheetView topLeftCell="A10" workbookViewId="0">
      <selection sqref="A1:I18"/>
    </sheetView>
  </sheetViews>
  <sheetFormatPr defaultRowHeight="24"/>
  <cols>
    <col min="1" max="16384" width="9" style="1"/>
  </cols>
  <sheetData>
    <row r="11" s="6" customFormat="1"/>
    <row r="12" s="6" customFormat="1"/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opLeftCell="A22" workbookViewId="0">
      <selection activeCell="F19" sqref="F19"/>
    </sheetView>
  </sheetViews>
  <sheetFormatPr defaultRowHeight="24"/>
  <cols>
    <col min="1" max="1" width="5.25" style="7" customWidth="1"/>
    <col min="2" max="2" width="31.5" style="7" customWidth="1"/>
    <col min="3" max="3" width="12.125" style="7" customWidth="1"/>
    <col min="4" max="4" width="11.75" style="7" customWidth="1"/>
    <col min="5" max="5" width="11.625" style="7" customWidth="1"/>
    <col min="6" max="6" width="47.125" style="7" customWidth="1"/>
    <col min="7" max="7" width="9" style="7"/>
    <col min="8" max="8" width="12.25" style="7" bestFit="1" customWidth="1"/>
    <col min="9" max="9" width="13.125" style="7" bestFit="1" customWidth="1"/>
    <col min="10" max="10" width="13.5" style="7" customWidth="1"/>
    <col min="11" max="11" width="12.25" style="7" bestFit="1" customWidth="1"/>
    <col min="12" max="16384" width="9" style="7"/>
  </cols>
  <sheetData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7" sqref="L7"/>
    </sheetView>
  </sheetViews>
  <sheetFormatPr defaultRowHeight="20.25"/>
  <cols>
    <col min="1" max="5" width="9" style="19"/>
    <col min="6" max="6" width="13.875" style="19" customWidth="1"/>
    <col min="7" max="7" width="2.25" style="19" customWidth="1"/>
    <col min="8" max="8" width="12.75" style="19" customWidth="1"/>
    <col min="9" max="16384" width="9" style="19"/>
  </cols>
  <sheetData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47"/>
    </sheetView>
  </sheetViews>
  <sheetFormatPr defaultRowHeight="20.25"/>
  <cols>
    <col min="1" max="1" width="9" style="19"/>
    <col min="2" max="2" width="35.625" style="19" customWidth="1"/>
    <col min="3" max="3" width="12.125" style="19" customWidth="1"/>
    <col min="4" max="4" width="50.625" style="19" customWidth="1"/>
    <col min="5" max="5" width="13.875" style="19" customWidth="1"/>
    <col min="6" max="6" width="9" style="19"/>
    <col min="7" max="7" width="11" style="19" bestFit="1" customWidth="1"/>
    <col min="8" max="16384" width="9" style="19"/>
  </cols>
  <sheetData/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7" sqref="B17"/>
    </sheetView>
  </sheetViews>
  <sheetFormatPr defaultRowHeight="14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31" sqref="H3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12</vt:i4>
      </vt:variant>
    </vt:vector>
  </HeadingPairs>
  <TitlesOfParts>
    <vt:vector size="12" baseType="lpstr">
      <vt:lpstr>รายงาน1</vt:lpstr>
      <vt:lpstr>รายงาน2</vt:lpstr>
      <vt:lpstr>รายงาน3</vt:lpstr>
      <vt:lpstr>รายงาน4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Kcomputer</cp:lastModifiedBy>
  <cp:lastPrinted>2023-06-29T03:55:07Z</cp:lastPrinted>
  <dcterms:created xsi:type="dcterms:W3CDTF">2012-02-28T02:15:09Z</dcterms:created>
  <dcterms:modified xsi:type="dcterms:W3CDTF">2023-07-03T02:49:52Z</dcterms:modified>
</cp:coreProperties>
</file>