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เก๋\คืนเงินกลับส่วนกลาง\รวมงานหน้าจอ\ตัวชีวัด สนง.ลงเวป\"/>
    </mc:Choice>
  </mc:AlternateContent>
  <xr:revisionPtr revIDLastSave="0" documentId="13_ncr:1_{137ED232-B4FC-480C-BA87-5F087B85A0E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definedNames>
    <definedName name="_xlnm.Print_Titles" localSheetId="0">Sheet1!$3:$4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65" i="1" l="1"/>
  <c r="O5" i="1"/>
  <c r="C5" i="1"/>
  <c r="D5" i="1"/>
  <c r="E5" i="1"/>
  <c r="F5" i="1"/>
  <c r="G5" i="1"/>
  <c r="H5" i="1"/>
  <c r="I5" i="1"/>
  <c r="J5" i="1"/>
  <c r="K5" i="1"/>
  <c r="L5" i="1"/>
  <c r="M5" i="1"/>
  <c r="N5" i="1"/>
  <c r="O6" i="1"/>
  <c r="N6" i="1"/>
  <c r="M6" i="1"/>
  <c r="L6" i="1"/>
  <c r="K6" i="1"/>
  <c r="J6" i="1"/>
  <c r="I6" i="1"/>
  <c r="H6" i="1"/>
  <c r="G6" i="1"/>
  <c r="F6" i="1"/>
  <c r="E6" i="1"/>
  <c r="D6" i="1"/>
  <c r="C6" i="1"/>
  <c r="O7" i="1"/>
  <c r="N7" i="1"/>
  <c r="M7" i="1"/>
  <c r="L7" i="1"/>
  <c r="K7" i="1"/>
  <c r="J7" i="1"/>
  <c r="I7" i="1"/>
  <c r="H7" i="1"/>
  <c r="G7" i="1"/>
  <c r="F7" i="1"/>
  <c r="E7" i="1"/>
  <c r="D7" i="1"/>
  <c r="C7" i="1"/>
  <c r="O8" i="1"/>
  <c r="N8" i="1"/>
  <c r="M8" i="1"/>
  <c r="L8" i="1"/>
  <c r="K8" i="1"/>
  <c r="J8" i="1"/>
  <c r="I8" i="1"/>
  <c r="H8" i="1"/>
  <c r="G8" i="1"/>
  <c r="F8" i="1"/>
  <c r="E8" i="1"/>
  <c r="D8" i="1"/>
  <c r="C8" i="1"/>
  <c r="O9" i="1"/>
  <c r="N9" i="1"/>
  <c r="M9" i="1"/>
  <c r="L9" i="1"/>
  <c r="K9" i="1"/>
  <c r="J9" i="1"/>
  <c r="I9" i="1"/>
  <c r="H9" i="1"/>
  <c r="G9" i="1"/>
  <c r="F9" i="1"/>
  <c r="E9" i="1"/>
  <c r="D9" i="1"/>
  <c r="C9" i="1"/>
  <c r="B8" i="1"/>
  <c r="O74" i="1"/>
  <c r="N77" i="1"/>
  <c r="M77" i="1"/>
  <c r="L77" i="1"/>
  <c r="K77" i="1"/>
  <c r="J77" i="1"/>
  <c r="I77" i="1"/>
  <c r="H77" i="1"/>
  <c r="G77" i="1"/>
  <c r="F77" i="1"/>
  <c r="E77" i="1"/>
  <c r="D77" i="1"/>
  <c r="C77" i="1"/>
  <c r="O79" i="1"/>
  <c r="B77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O21" i="1"/>
  <c r="B20" i="1"/>
  <c r="O10" i="1"/>
  <c r="B9" i="1"/>
  <c r="O52" i="1"/>
  <c r="O86" i="1" l="1"/>
  <c r="N85" i="1"/>
  <c r="N84" i="1" s="1"/>
  <c r="N83" i="1" s="1"/>
  <c r="M85" i="1"/>
  <c r="M84" i="1" s="1"/>
  <c r="M83" i="1" s="1"/>
  <c r="L85" i="1"/>
  <c r="L84" i="1" s="1"/>
  <c r="L83" i="1" s="1"/>
  <c r="K85" i="1"/>
  <c r="K84" i="1" s="1"/>
  <c r="K83" i="1" s="1"/>
  <c r="J85" i="1"/>
  <c r="J84" i="1" s="1"/>
  <c r="J83" i="1" s="1"/>
  <c r="I85" i="1"/>
  <c r="I84" i="1" s="1"/>
  <c r="I83" i="1" s="1"/>
  <c r="H85" i="1"/>
  <c r="H84" i="1" s="1"/>
  <c r="H83" i="1" s="1"/>
  <c r="G85" i="1"/>
  <c r="G84" i="1" s="1"/>
  <c r="G83" i="1" s="1"/>
  <c r="F85" i="1"/>
  <c r="F84" i="1" s="1"/>
  <c r="F83" i="1" s="1"/>
  <c r="E85" i="1"/>
  <c r="E84" i="1" s="1"/>
  <c r="E83" i="1" s="1"/>
  <c r="D85" i="1"/>
  <c r="D84" i="1" s="1"/>
  <c r="D83" i="1" s="1"/>
  <c r="C85" i="1"/>
  <c r="C84" i="1" s="1"/>
  <c r="C83" i="1" s="1"/>
  <c r="B85" i="1"/>
  <c r="B84" i="1" s="1"/>
  <c r="B83" i="1" s="1"/>
  <c r="O82" i="1"/>
  <c r="O81" i="1"/>
  <c r="O80" i="1"/>
  <c r="O78" i="1"/>
  <c r="N76" i="1"/>
  <c r="K76" i="1"/>
  <c r="J76" i="1"/>
  <c r="F76" i="1"/>
  <c r="E76" i="1"/>
  <c r="B76" i="1"/>
  <c r="M76" i="1"/>
  <c r="L76" i="1"/>
  <c r="I76" i="1"/>
  <c r="H76" i="1"/>
  <c r="G76" i="1"/>
  <c r="D76" i="1"/>
  <c r="O75" i="1"/>
  <c r="O73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O71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O69" i="1"/>
  <c r="N68" i="1"/>
  <c r="M68" i="1"/>
  <c r="M60" i="1" s="1"/>
  <c r="L68" i="1"/>
  <c r="K68" i="1"/>
  <c r="J68" i="1"/>
  <c r="I68" i="1"/>
  <c r="I60" i="1" s="1"/>
  <c r="H68" i="1"/>
  <c r="H60" i="1" s="1"/>
  <c r="G68" i="1"/>
  <c r="F68" i="1"/>
  <c r="E68" i="1"/>
  <c r="E60" i="1" s="1"/>
  <c r="D68" i="1"/>
  <c r="D60" i="1" s="1"/>
  <c r="C68" i="1"/>
  <c r="B68" i="1"/>
  <c r="O67" i="1"/>
  <c r="O66" i="1"/>
  <c r="O64" i="1"/>
  <c r="O63" i="1"/>
  <c r="O62" i="1"/>
  <c r="O61" i="1"/>
  <c r="O59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O57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O55" i="1"/>
  <c r="N54" i="1"/>
  <c r="M54" i="1"/>
  <c r="L54" i="1"/>
  <c r="K54" i="1"/>
  <c r="J54" i="1"/>
  <c r="I54" i="1"/>
  <c r="H54" i="1"/>
  <c r="H53" i="1" s="1"/>
  <c r="G54" i="1"/>
  <c r="G53" i="1" s="1"/>
  <c r="F54" i="1"/>
  <c r="E54" i="1"/>
  <c r="D54" i="1"/>
  <c r="C54" i="1"/>
  <c r="B54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O50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O48" i="1"/>
  <c r="O4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45" i="1"/>
  <c r="O44" i="1"/>
  <c r="O43" i="1"/>
  <c r="O42" i="1"/>
  <c r="O40" i="1"/>
  <c r="O39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O34" i="1"/>
  <c r="O33" i="1"/>
  <c r="N32" i="1"/>
  <c r="N31" i="1" s="1"/>
  <c r="M32" i="1"/>
  <c r="M31" i="1" s="1"/>
  <c r="L32" i="1"/>
  <c r="L31" i="1" s="1"/>
  <c r="K32" i="1"/>
  <c r="K31" i="1" s="1"/>
  <c r="J32" i="1"/>
  <c r="J31" i="1" s="1"/>
  <c r="I32" i="1"/>
  <c r="I31" i="1" s="1"/>
  <c r="H32" i="1"/>
  <c r="H31" i="1" s="1"/>
  <c r="G32" i="1"/>
  <c r="G31" i="1" s="1"/>
  <c r="F32" i="1"/>
  <c r="F31" i="1" s="1"/>
  <c r="E32" i="1"/>
  <c r="E31" i="1" s="1"/>
  <c r="D32" i="1"/>
  <c r="D31" i="1" s="1"/>
  <c r="C32" i="1"/>
  <c r="C31" i="1" s="1"/>
  <c r="B32" i="1"/>
  <c r="B31" i="1" s="1"/>
  <c r="O30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O28" i="1"/>
  <c r="N27" i="1"/>
  <c r="N26" i="1" s="1"/>
  <c r="M27" i="1"/>
  <c r="L27" i="1"/>
  <c r="K27" i="1"/>
  <c r="J27" i="1"/>
  <c r="I27" i="1"/>
  <c r="H27" i="1"/>
  <c r="G27" i="1"/>
  <c r="F27" i="1"/>
  <c r="F26" i="1" s="1"/>
  <c r="E27" i="1"/>
  <c r="D27" i="1"/>
  <c r="C27" i="1"/>
  <c r="B27" i="1"/>
  <c r="O22" i="1"/>
  <c r="N20" i="1"/>
  <c r="M20" i="1"/>
  <c r="L20" i="1"/>
  <c r="K20" i="1"/>
  <c r="J20" i="1"/>
  <c r="I20" i="1"/>
  <c r="H20" i="1"/>
  <c r="G20" i="1"/>
  <c r="F20" i="1"/>
  <c r="F17" i="1" s="1"/>
  <c r="F16" i="1" s="1"/>
  <c r="E20" i="1"/>
  <c r="D20" i="1"/>
  <c r="C20" i="1"/>
  <c r="N17" i="1"/>
  <c r="N16" i="1" s="1"/>
  <c r="B17" i="1"/>
  <c r="B16" i="1" s="1"/>
  <c r="O19" i="1"/>
  <c r="O15" i="1"/>
  <c r="O14" i="1"/>
  <c r="O13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B7" i="1" s="1"/>
  <c r="J17" i="1" l="1"/>
  <c r="J16" i="1" s="1"/>
  <c r="L26" i="1"/>
  <c r="E26" i="1"/>
  <c r="E25" i="1" s="1"/>
  <c r="E24" i="1" s="1"/>
  <c r="N60" i="1"/>
  <c r="J60" i="1"/>
  <c r="F60" i="1"/>
  <c r="B60" i="1"/>
  <c r="H41" i="1"/>
  <c r="H37" i="1" s="1"/>
  <c r="H36" i="1" s="1"/>
  <c r="N53" i="1"/>
  <c r="F53" i="1"/>
  <c r="F41" i="1" s="1"/>
  <c r="N25" i="1"/>
  <c r="N24" i="1" s="1"/>
  <c r="M26" i="1"/>
  <c r="M25" i="1" s="1"/>
  <c r="M24" i="1" s="1"/>
  <c r="I26" i="1"/>
  <c r="I25" i="1" s="1"/>
  <c r="I24" i="1" s="1"/>
  <c r="G17" i="1"/>
  <c r="G16" i="1" s="1"/>
  <c r="O20" i="1"/>
  <c r="B6" i="1"/>
  <c r="B5" i="1" s="1"/>
  <c r="C53" i="1"/>
  <c r="C41" i="1" s="1"/>
  <c r="H17" i="1"/>
  <c r="H16" i="1" s="1"/>
  <c r="F25" i="1"/>
  <c r="F24" i="1" s="1"/>
  <c r="K17" i="1"/>
  <c r="K16" i="1" s="1"/>
  <c r="B26" i="1"/>
  <c r="B25" i="1" s="1"/>
  <c r="B24" i="1" s="1"/>
  <c r="J26" i="1"/>
  <c r="J25" i="1" s="1"/>
  <c r="J24" i="1" s="1"/>
  <c r="L25" i="1"/>
  <c r="L24" i="1" s="1"/>
  <c r="B53" i="1"/>
  <c r="B41" i="1" s="1"/>
  <c r="J53" i="1"/>
  <c r="J41" i="1" s="1"/>
  <c r="J37" i="1" s="1"/>
  <c r="J36" i="1" s="1"/>
  <c r="D53" i="1"/>
  <c r="D41" i="1" s="1"/>
  <c r="D37" i="1" s="1"/>
  <c r="D36" i="1" s="1"/>
  <c r="L53" i="1"/>
  <c r="L41" i="1" s="1"/>
  <c r="C60" i="1"/>
  <c r="G60" i="1"/>
  <c r="K60" i="1"/>
  <c r="O84" i="1"/>
  <c r="O85" i="1"/>
  <c r="K53" i="1"/>
  <c r="K41" i="1" s="1"/>
  <c r="L17" i="1"/>
  <c r="L16" i="1" s="1"/>
  <c r="O12" i="1"/>
  <c r="E17" i="1"/>
  <c r="E16" i="1" s="1"/>
  <c r="I17" i="1"/>
  <c r="I16" i="1" s="1"/>
  <c r="M17" i="1"/>
  <c r="M16" i="1" s="1"/>
  <c r="C26" i="1"/>
  <c r="C25" i="1" s="1"/>
  <c r="C24" i="1" s="1"/>
  <c r="G26" i="1"/>
  <c r="G25" i="1" s="1"/>
  <c r="G24" i="1" s="1"/>
  <c r="K26" i="1"/>
  <c r="K25" i="1" s="1"/>
  <c r="K24" i="1" s="1"/>
  <c r="N41" i="1"/>
  <c r="E53" i="1"/>
  <c r="E41" i="1" s="1"/>
  <c r="E37" i="1" s="1"/>
  <c r="E36" i="1" s="1"/>
  <c r="E35" i="1" s="1"/>
  <c r="I53" i="1"/>
  <c r="I41" i="1" s="1"/>
  <c r="I37" i="1" s="1"/>
  <c r="I36" i="1" s="1"/>
  <c r="M53" i="1"/>
  <c r="M41" i="1" s="1"/>
  <c r="M37" i="1" s="1"/>
  <c r="M36" i="1" s="1"/>
  <c r="M35" i="1" s="1"/>
  <c r="M4" i="1" s="1"/>
  <c r="O70" i="1"/>
  <c r="L60" i="1"/>
  <c r="C17" i="1"/>
  <c r="G41" i="1"/>
  <c r="D17" i="1"/>
  <c r="D16" i="1" s="1"/>
  <c r="O27" i="1"/>
  <c r="O68" i="1"/>
  <c r="O77" i="1"/>
  <c r="C76" i="1"/>
  <c r="O76" i="1" s="1"/>
  <c r="H26" i="1"/>
  <c r="H25" i="1" s="1"/>
  <c r="H24" i="1" s="1"/>
  <c r="O31" i="1"/>
  <c r="O56" i="1"/>
  <c r="O72" i="1"/>
  <c r="O49" i="1"/>
  <c r="O51" i="1"/>
  <c r="O54" i="1"/>
  <c r="O58" i="1"/>
  <c r="O29" i="1"/>
  <c r="D26" i="1"/>
  <c r="D25" i="1" s="1"/>
  <c r="D24" i="1" s="1"/>
  <c r="O38" i="1"/>
  <c r="O32" i="1"/>
  <c r="O46" i="1"/>
  <c r="K37" i="1" l="1"/>
  <c r="K36" i="1" s="1"/>
  <c r="I35" i="1"/>
  <c r="I4" i="1" s="1"/>
  <c r="N37" i="1"/>
  <c r="N36" i="1" s="1"/>
  <c r="N35" i="1" s="1"/>
  <c r="G37" i="1"/>
  <c r="G36" i="1" s="1"/>
  <c r="G35" i="1" s="1"/>
  <c r="G4" i="1" s="1"/>
  <c r="F37" i="1"/>
  <c r="F36" i="1" s="1"/>
  <c r="F35" i="1" s="1"/>
  <c r="F23" i="1" s="1"/>
  <c r="H35" i="1"/>
  <c r="H4" i="1" s="1"/>
  <c r="E23" i="1"/>
  <c r="K35" i="1"/>
  <c r="D35" i="1"/>
  <c r="D23" i="1" s="1"/>
  <c r="B37" i="1"/>
  <c r="B36" i="1" s="1"/>
  <c r="B35" i="1" s="1"/>
  <c r="B23" i="1" s="1"/>
  <c r="B4" i="1" s="1"/>
  <c r="O60" i="1"/>
  <c r="G23" i="1"/>
  <c r="L37" i="1"/>
  <c r="L36" i="1" s="1"/>
  <c r="L35" i="1" s="1"/>
  <c r="L4" i="1" s="1"/>
  <c r="J35" i="1"/>
  <c r="J4" i="1" s="1"/>
  <c r="L23" i="1"/>
  <c r="I23" i="1"/>
  <c r="O53" i="1"/>
  <c r="O17" i="1"/>
  <c r="C16" i="1"/>
  <c r="O16" i="1" s="1"/>
  <c r="O18" i="1"/>
  <c r="O26" i="1"/>
  <c r="O41" i="1"/>
  <c r="C37" i="1"/>
  <c r="M23" i="1"/>
  <c r="O25" i="1"/>
  <c r="O83" i="1"/>
  <c r="O24" i="1"/>
  <c r="N23" i="1" l="1"/>
  <c r="N4" i="1"/>
  <c r="K23" i="1"/>
  <c r="K4" i="1"/>
  <c r="H23" i="1"/>
  <c r="F4" i="1"/>
  <c r="E4" i="1"/>
  <c r="J23" i="1"/>
  <c r="C36" i="1"/>
  <c r="O37" i="1"/>
  <c r="D4" i="1"/>
  <c r="O36" i="1" l="1"/>
  <c r="C35" i="1"/>
  <c r="C4" i="1" s="1"/>
  <c r="O4" i="1" s="1"/>
  <c r="O35" i="1" l="1"/>
  <c r="C23" i="1"/>
  <c r="O23" i="1" s="1"/>
  <c r="I11" i="1"/>
  <c r="E11" i="1"/>
  <c r="L11" i="1"/>
  <c r="C11" i="1"/>
  <c r="G11" i="1"/>
  <c r="F11" i="1"/>
  <c r="N11" i="1"/>
  <c r="K11" i="1"/>
  <c r="J11" i="1"/>
  <c r="M11" i="1"/>
  <c r="D11" i="1"/>
  <c r="H11" i="1"/>
</calcChain>
</file>

<file path=xl/sharedStrings.xml><?xml version="1.0" encoding="utf-8"?>
<sst xmlns="http://schemas.openxmlformats.org/spreadsheetml/2006/main" count="100" uniqueCount="97">
  <si>
    <t>รายการ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</si>
  <si>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</si>
  <si>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</si>
  <si>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</si>
  <si>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</si>
  <si>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</si>
  <si>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</si>
  <si>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</si>
  <si>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</si>
  <si>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</si>
  <si>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</si>
  <si>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</si>
  <si>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</si>
  <si>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</t>
  </si>
  <si>
    <t>แผนงานบุคลากรภาครัฐ</t>
  </si>
  <si>
    <t>กิจกรรม : ค่าใช้จ่ายบุคลากรภาครัฐ</t>
  </si>
  <si>
    <t>1. งบบุคลากร</t>
  </si>
  <si>
    <t>1.1 ข้าราชการ</t>
  </si>
  <si>
    <t>1) เงินเดือน</t>
  </si>
  <si>
    <t>(1) มีคนครอง</t>
  </si>
  <si>
    <t>(2) อัตราว่าง</t>
  </si>
  <si>
    <t>2) เงินจ่ายควบเงินเดือน</t>
  </si>
  <si>
    <t>(1) เงินประจำตำแหน่ง (ป.จ.ต.)</t>
  </si>
  <si>
    <t>2. งบดำเนินงาน</t>
  </si>
  <si>
    <t>2.1 ค่าตอบแทน ใช้สอย และวัสดุ</t>
  </si>
  <si>
    <t>1) ค่าตอบแทน</t>
  </si>
  <si>
    <t>(1) ค่าเช่าบ้าน</t>
  </si>
  <si>
    <t xml:space="preserve">2) ค่าใช้สอย </t>
  </si>
  <si>
    <t>แผนงานพื้นฐานด้านการสร้างความสามารถในการแข่งขันของประเทศ</t>
  </si>
  <si>
    <t>กิจกรรม : การจัดการระบบเทคโนโลยีสารสนเทศและการสื่อสาร</t>
  </si>
  <si>
    <t>1. งบดำเนินงาน</t>
  </si>
  <si>
    <t>1.1 ค่าตอบแทน ใช้สอย และวัสดุ</t>
  </si>
  <si>
    <t xml:space="preserve">1) ค่าใช้สอย </t>
  </si>
  <si>
    <t>(1) ค่าดูแล บำรุงรักษาระบบเครือข่าย</t>
  </si>
  <si>
    <t>2) ค่าวัสดุ</t>
  </si>
  <si>
    <t>1.2 ค่าสาธารณูปโภค</t>
  </si>
  <si>
    <t>1) ค่าบริการสื่อสารและโทรคมนาคม</t>
  </si>
  <si>
    <t>กิจกรรม : การบูรณาการงานในส่วนภูมิภาค</t>
  </si>
  <si>
    <t>1) ค่าตอบแทน *</t>
  </si>
  <si>
    <t xml:space="preserve">(1) ค่าอาหารทำการนอกเวลา </t>
  </si>
  <si>
    <t xml:space="preserve">(2) ค่าเบี้ยประชุมกรรมการ </t>
  </si>
  <si>
    <t>2) ค่าใช้สอย *</t>
  </si>
  <si>
    <t>3) ค่าวัสดุ *</t>
  </si>
  <si>
    <t>(1) วัสดุก่อสร้าง</t>
  </si>
  <si>
    <t>(2) วัสดุการเกษตร</t>
  </si>
  <si>
    <t>(3) วัสดุโฆษณาและเผยแพร่</t>
  </si>
  <si>
    <t>(4) วัสดุงานบ้านงานครัว</t>
  </si>
  <si>
    <t>(5) วัสดุไฟฟ้าและวิทยุ</t>
  </si>
  <si>
    <t>(6) วัสดุวิทยาศาสตร์หรือการแพทย์ (รวมพวกเวชภัณฑ์)</t>
  </si>
  <si>
    <t>(7) วัสดุหนังสือ วารสาร และตำรา</t>
  </si>
  <si>
    <t>(8) วัสดุเชื้อเพลิงและหล่อลื่น</t>
  </si>
  <si>
    <t>(8.1) วัสดุเชื้อเพลิงและหล่อลื่น (สำหรับรถของ กอง/สำนัก)</t>
  </si>
  <si>
    <t>(9) วัสดุยานพาหนะและขนส่ง</t>
  </si>
  <si>
    <t>(9.1) วัสดุยานพาหนะและขนส่ง (สำหรับรถของ กอง/สำนัก)</t>
  </si>
  <si>
    <t>(10) วัสดุสำนักงาน</t>
  </si>
  <si>
    <t>(10.1) วัสดุสำนักงาน</t>
  </si>
  <si>
    <t>(10.2) น้ำดื่มในสำนักงาน</t>
  </si>
  <si>
    <t>(10.3) วัสดุอื่นๆ ที่ใส่ที่ไหนไม่ได้</t>
  </si>
  <si>
    <t>1.2 ค่าสาธารณูปโภค *</t>
  </si>
  <si>
    <t>1) ค่าโทรศัพท์</t>
  </si>
  <si>
    <t>(1) ค่าโทรศัพท์สำนักงาน</t>
  </si>
  <si>
    <t>2) ค่าน้ำประปา</t>
  </si>
  <si>
    <t>3) ค่าไฟฟ้า</t>
  </si>
  <si>
    <t>4) ค่าไปรษณีย์โทรเลข</t>
  </si>
  <si>
    <t>2. งบลงทุน *</t>
  </si>
  <si>
    <t>1) สำนักงานเกษตรและสหกรณ์จังหวัด</t>
  </si>
  <si>
    <t>สำนักงานเกษตรและสหกรณ์จังหวัด..........ลพบุรี.......</t>
  </si>
  <si>
    <t>แผนการใช้จ่ายงบประมาณรายจ่ายประจำปีงบประมาณ พ.ศ. 2565</t>
  </si>
  <si>
    <t>ที่ได้รับจัดสรร 65</t>
  </si>
  <si>
    <t>(2) เงินสมทบกองทุนทดแทน (ร้อยละ 0.2 ของเงินเดือนไม่เกิน 20,000 ทุกเดือน)</t>
  </si>
  <si>
    <t>(1) เงินสมทบกองทุนประกันสังคมสำหรับพนักงานราชการ (ค่าประกันสังคม 5% สำหรับพนักงานราชการ)</t>
  </si>
  <si>
    <t>(2) ค่าโทรศัพท์ผู้บริหาร</t>
  </si>
  <si>
    <t>(1) ปรับปรุงสำนักงานเกษตรและสหกรณ์จังหวัดลพบุรี</t>
  </si>
  <si>
    <t>(1) ค่าใช้จ่ายของศูนย์ติดตามและแก้ไขปัญหาภัยพิบัติด้านการเกษตรจังหวัด</t>
  </si>
  <si>
    <t>(2) ค่าภาษี ค่าธรรมเนียม (ค่าธรรมเนียมศาล / ค่าเบี้ยประกัน / ค่าธรรมเนียม / ค่าภาษี)</t>
  </si>
  <si>
    <t>(3) ค่ารับรองและพิธีการ</t>
  </si>
  <si>
    <t>(4) ค่าใช้จ่ายในการจัดประชุมของเกษตรและสหกรณ์จังหวัด</t>
  </si>
  <si>
    <t>(5) ค่าเบี้ยเลี้ยง ที่พัก และพาหนะ</t>
  </si>
  <si>
    <t>(5.1) ค่าเบี้ยเลี้ยง ที่พัก และพาหนะ (กอง / สำนัก)</t>
  </si>
  <si>
    <t>(6) ค่าซ่อมแซมครุภัณฑ์</t>
  </si>
  <si>
    <t>(7) ค่าซ่อมแซมยานพาหนะและขนส่ง</t>
  </si>
  <si>
    <t>(8) ค่าใช้จ่ายในการจัดงาน กิจกรรม นิทรรศการ</t>
  </si>
  <si>
    <t>(8.1) กษ.จ. - งานคลินิคเกษตรเคลื่อนที่ งานออกพื้นที่ งานประจำปีของจังหวัด</t>
  </si>
  <si>
    <t>(9) ค่าจ้างเหมาบริการ</t>
  </si>
  <si>
    <t>(9.1) จ้างเหมาบุคคลปฏิบัติงาน</t>
  </si>
  <si>
    <t>(9.2) จ้างเหมาเอกชนจัดหาอุปกรณ์</t>
  </si>
  <si>
    <t>(9.1.1) จ้างเหมาบุคคลปฏิบัติงาน (กอง/สำนัก : ตำแหน่งต่างๆ)</t>
  </si>
  <si>
    <t>(9.2.1) อุปกรณ์สำนักงาน , เครื่องถ่ายเอกสาร , เครื่องคอมพิวเตอร์</t>
  </si>
  <si>
    <t>(9.3) จ้างเหมาเอกชนปฏิบัติงาน</t>
  </si>
  <si>
    <t>(9.3.1) จ้างเหมาเอกชนปฏิบัติงานของสำนัก/กอง</t>
  </si>
  <si>
    <t>1.1 ที่ดิน สิ่งก่อสร้าง</t>
  </si>
  <si>
    <t xml:space="preserve">1.2 พนักงานราชการ </t>
  </si>
  <si>
    <t>(1) วัสดุคอมพิวเตอร์</t>
  </si>
  <si>
    <t xml:space="preserve">(1.1) ค่าเช่าสัญญาณอินเตอร์เน็ต </t>
  </si>
  <si>
    <t xml:space="preserve">(1.2) ค่าเช่าสัญญาณเคเบิลทีวี </t>
  </si>
  <si>
    <t>(2) เงินค่าตอบแทนรายเดือนสำหรับข้าราชการ</t>
  </si>
  <si>
    <t>(7.1) ค่าซ่อมแซมยานพาหนะและขนส่ง (กอง / สำนัก : สำหรับรถของหน่วยงาน)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</si>
</sst>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87" formatCode="[$-107041E]d\ mmm\ yy;@"/>
    <numFmt numFmtId="188" formatCode="_-* #,##0.0_-;\-* #,##0.0_-;_-* &quot;-&quot;_-;_-@_-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22"/>
      <name val="TH SarabunPSK"/>
      <family val="2"/>
    </font>
    <font>
      <sz val="11"/>
      <color theme="1"/>
      <name val="Tahoma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69">
    <xf numFmtId="0" fontId="0" fillId="0" borderId="0" xfId="0"/>
    <xf numFmtId="3" fontId="2" fillId="0" borderId="0" xfId="1" applyNumberFormat="1" applyFont="1" applyFill="1" applyBorder="1" applyAlignment="1">
      <alignment vertical="top"/>
    </xf>
    <xf numFmtId="3" fontId="3" fillId="0" borderId="0" xfId="1" applyNumberFormat="1" applyFont="1" applyFill="1" applyBorder="1" applyAlignment="1">
      <alignment horizontal="right" vertical="top"/>
    </xf>
    <xf numFmtId="3" fontId="2" fillId="0" borderId="1" xfId="1" applyNumberFormat="1" applyFont="1" applyFill="1" applyBorder="1" applyAlignment="1">
      <alignment horizontal="center" vertical="top" wrapText="1"/>
    </xf>
    <xf numFmtId="3" fontId="2" fillId="0" borderId="1" xfId="1" applyNumberFormat="1" applyFont="1" applyFill="1" applyBorder="1" applyAlignment="1">
      <alignment horizontal="center" vertical="top"/>
    </xf>
    <xf numFmtId="187" fontId="2" fillId="0" borderId="1" xfId="1" applyNumberFormat="1" applyFont="1" applyFill="1" applyBorder="1" applyAlignment="1">
      <alignment horizontal="center" vertical="top"/>
    </xf>
    <xf numFmtId="3" fontId="2" fillId="2" borderId="1" xfId="1" applyNumberFormat="1" applyFont="1" applyFill="1" applyBorder="1" applyAlignment="1">
      <alignment horizontal="left" vertical="top" wrapText="1"/>
    </xf>
    <xf numFmtId="3" fontId="2" fillId="2" borderId="1" xfId="1" applyNumberFormat="1" applyFont="1" applyFill="1" applyBorder="1" applyAlignment="1">
      <alignment horizontal="right" vertical="top" shrinkToFit="1"/>
    </xf>
    <xf numFmtId="3" fontId="2" fillId="3" borderId="1" xfId="1" applyNumberFormat="1" applyFont="1" applyFill="1" applyBorder="1" applyAlignment="1">
      <alignment horizontal="left" vertical="top" wrapText="1" indent="2"/>
    </xf>
    <xf numFmtId="3" fontId="2" fillId="3" borderId="2" xfId="1" applyNumberFormat="1" applyFont="1" applyFill="1" applyBorder="1" applyAlignment="1">
      <alignment horizontal="right" vertical="top" shrinkToFit="1"/>
    </xf>
    <xf numFmtId="3" fontId="2" fillId="3" borderId="2" xfId="1" applyNumberFormat="1" applyFont="1" applyFill="1" applyBorder="1" applyAlignment="1">
      <alignment horizontal="right" vertical="top"/>
    </xf>
    <xf numFmtId="3" fontId="2" fillId="4" borderId="1" xfId="1" applyNumberFormat="1" applyFont="1" applyFill="1" applyBorder="1" applyAlignment="1">
      <alignment horizontal="left" vertical="top" wrapText="1" indent="4"/>
    </xf>
    <xf numFmtId="3" fontId="2" fillId="4" borderId="1" xfId="1" applyNumberFormat="1" applyFont="1" applyFill="1" applyBorder="1" applyAlignment="1">
      <alignment horizontal="right" vertical="top" shrinkToFit="1"/>
    </xf>
    <xf numFmtId="3" fontId="2" fillId="4" borderId="1" xfId="1" applyNumberFormat="1" applyFont="1" applyFill="1" applyBorder="1" applyAlignment="1">
      <alignment horizontal="right" vertical="top"/>
    </xf>
    <xf numFmtId="3" fontId="2" fillId="5" borderId="1" xfId="1" applyNumberFormat="1" applyFont="1" applyFill="1" applyBorder="1" applyAlignment="1">
      <alignment horizontal="left" vertical="top" indent="6"/>
    </xf>
    <xf numFmtId="3" fontId="2" fillId="5" borderId="1" xfId="1" applyNumberFormat="1" applyFont="1" applyFill="1" applyBorder="1" applyAlignment="1">
      <alignment horizontal="right" vertical="top" shrinkToFit="1"/>
    </xf>
    <xf numFmtId="3" fontId="2" fillId="5" borderId="1" xfId="1" applyNumberFormat="1" applyFont="1" applyFill="1" applyBorder="1" applyAlignment="1">
      <alignment horizontal="right" vertical="top"/>
    </xf>
    <xf numFmtId="3" fontId="3" fillId="6" borderId="3" xfId="1" applyNumberFormat="1" applyFont="1" applyFill="1" applyBorder="1" applyAlignment="1">
      <alignment horizontal="left" vertical="top" indent="8"/>
    </xf>
    <xf numFmtId="3" fontId="3" fillId="6" borderId="4" xfId="1" applyNumberFormat="1" applyFont="1" applyFill="1" applyBorder="1" applyAlignment="1">
      <alignment horizontal="right" vertical="top" shrinkToFit="1"/>
    </xf>
    <xf numFmtId="3" fontId="3" fillId="6" borderId="4" xfId="1" applyNumberFormat="1" applyFont="1" applyFill="1" applyBorder="1" applyAlignment="1">
      <alignment horizontal="right" vertical="top"/>
    </xf>
    <xf numFmtId="3" fontId="3" fillId="7" borderId="5" xfId="1" applyNumberFormat="1" applyFont="1" applyFill="1" applyBorder="1" applyAlignment="1">
      <alignment horizontal="left" vertical="top" indent="10"/>
    </xf>
    <xf numFmtId="3" fontId="3" fillId="7" borderId="5" xfId="1" applyNumberFormat="1" applyFont="1" applyFill="1" applyBorder="1" applyAlignment="1">
      <alignment horizontal="right" vertical="top" shrinkToFit="1"/>
    </xf>
    <xf numFmtId="3" fontId="3" fillId="7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2"/>
    </xf>
    <xf numFmtId="3" fontId="3" fillId="0" borderId="5" xfId="1" applyNumberFormat="1" applyFont="1" applyFill="1" applyBorder="1" applyAlignment="1">
      <alignment horizontal="right" vertical="top" shrinkToFit="1"/>
    </xf>
    <xf numFmtId="3" fontId="3" fillId="0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wrapText="1" indent="12"/>
    </xf>
    <xf numFmtId="3" fontId="3" fillId="6" borderId="5" xfId="1" applyNumberFormat="1" applyFont="1" applyFill="1" applyBorder="1" applyAlignment="1">
      <alignment horizontal="left" vertical="top" indent="8"/>
    </xf>
    <xf numFmtId="3" fontId="3" fillId="6" borderId="5" xfId="1" applyNumberFormat="1" applyFont="1" applyFill="1" applyBorder="1" applyAlignment="1">
      <alignment horizontal="right" vertical="top" shrinkToFit="1"/>
    </xf>
    <xf numFmtId="3" fontId="3" fillId="6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0"/>
    </xf>
    <xf numFmtId="3" fontId="3" fillId="6" borderId="6" xfId="1" applyNumberFormat="1" applyFont="1" applyFill="1" applyBorder="1" applyAlignment="1">
      <alignment horizontal="left" vertical="top" indent="8"/>
    </xf>
    <xf numFmtId="3" fontId="3" fillId="6" borderId="6" xfId="1" applyNumberFormat="1" applyFont="1" applyFill="1" applyBorder="1" applyAlignment="1">
      <alignment horizontal="right" vertical="top" shrinkToFit="1"/>
    </xf>
    <xf numFmtId="3" fontId="3" fillId="6" borderId="6" xfId="1" applyNumberFormat="1" applyFont="1" applyFill="1" applyBorder="1" applyAlignment="1">
      <alignment horizontal="right" vertical="top"/>
    </xf>
    <xf numFmtId="3" fontId="3" fillId="6" borderId="7" xfId="1" applyNumberFormat="1" applyFont="1" applyFill="1" applyBorder="1" applyAlignment="1">
      <alignment horizontal="left" vertical="top" indent="8"/>
    </xf>
    <xf numFmtId="3" fontId="3" fillId="6" borderId="7" xfId="1" applyNumberFormat="1" applyFont="1" applyFill="1" applyBorder="1" applyAlignment="1">
      <alignment horizontal="right" vertical="top"/>
    </xf>
    <xf numFmtId="3" fontId="3" fillId="7" borderId="4" xfId="1" applyNumberFormat="1" applyFont="1" applyFill="1" applyBorder="1" applyAlignment="1">
      <alignment horizontal="left" vertical="top" indent="10"/>
    </xf>
    <xf numFmtId="3" fontId="3" fillId="7" borderId="4" xfId="1" applyNumberFormat="1" applyFont="1" applyFill="1" applyBorder="1" applyAlignment="1">
      <alignment horizontal="right" vertical="top"/>
    </xf>
    <xf numFmtId="3" fontId="3" fillId="8" borderId="5" xfId="1" applyNumberFormat="1" applyFont="1" applyFill="1" applyBorder="1" applyAlignment="1">
      <alignment horizontal="left" vertical="top" wrapText="1" indent="12"/>
    </xf>
    <xf numFmtId="3" fontId="3" fillId="8" borderId="5" xfId="1" applyNumberFormat="1" applyFont="1" applyFill="1" applyBorder="1" applyAlignment="1">
      <alignment horizontal="right" vertical="top" shrinkToFit="1"/>
    </xf>
    <xf numFmtId="3" fontId="3" fillId="8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4"/>
    </xf>
    <xf numFmtId="3" fontId="3" fillId="0" borderId="6" xfId="1" applyNumberFormat="1" applyFont="1" applyFill="1" applyBorder="1" applyAlignment="1">
      <alignment horizontal="right" vertical="top"/>
    </xf>
    <xf numFmtId="3" fontId="3" fillId="0" borderId="4" xfId="1" applyNumberFormat="1" applyFont="1" applyFill="1" applyBorder="1" applyAlignment="1">
      <alignment horizontal="right" vertical="top" shrinkToFit="1"/>
    </xf>
    <xf numFmtId="3" fontId="3" fillId="0" borderId="4" xfId="1" applyNumberFormat="1" applyFont="1" applyFill="1" applyBorder="1" applyAlignment="1">
      <alignment horizontal="right" vertical="top"/>
    </xf>
    <xf numFmtId="3" fontId="2" fillId="3" borderId="1" xfId="1" applyNumberFormat="1" applyFont="1" applyFill="1" applyBorder="1" applyAlignment="1">
      <alignment horizontal="right" vertical="top" shrinkToFit="1"/>
    </xf>
    <xf numFmtId="3" fontId="2" fillId="3" borderId="1" xfId="1" applyNumberFormat="1" applyFont="1" applyFill="1" applyBorder="1" applyAlignment="1">
      <alignment horizontal="right" vertical="top"/>
    </xf>
    <xf numFmtId="3" fontId="2" fillId="4" borderId="1" xfId="1" applyNumberFormat="1" applyFont="1" applyFill="1" applyBorder="1" applyAlignment="1">
      <alignment horizontal="left" vertical="top" wrapText="1" indent="6"/>
    </xf>
    <xf numFmtId="3" fontId="2" fillId="5" borderId="1" xfId="1" applyNumberFormat="1" applyFont="1" applyFill="1" applyBorder="1" applyAlignment="1">
      <alignment horizontal="left" vertical="top" indent="8"/>
    </xf>
    <xf numFmtId="3" fontId="3" fillId="6" borderId="7" xfId="1" applyNumberFormat="1" applyFont="1" applyFill="1" applyBorder="1" applyAlignment="1">
      <alignment horizontal="left" vertical="top" indent="10"/>
    </xf>
    <xf numFmtId="3" fontId="3" fillId="7" borderId="4" xfId="1" applyNumberFormat="1" applyFont="1" applyFill="1" applyBorder="1" applyAlignment="1">
      <alignment horizontal="left" vertical="top" wrapText="1" indent="12"/>
    </xf>
    <xf numFmtId="3" fontId="3" fillId="0" borderId="5" xfId="1" applyNumberFormat="1" applyFont="1" applyFill="1" applyBorder="1" applyAlignment="1">
      <alignment horizontal="left" vertical="top" wrapText="1" indent="14"/>
    </xf>
    <xf numFmtId="3" fontId="3" fillId="6" borderId="5" xfId="1" applyNumberFormat="1" applyFont="1" applyFill="1" applyBorder="1" applyAlignment="1">
      <alignment horizontal="left" vertical="top" wrapText="1" indent="10"/>
    </xf>
    <xf numFmtId="3" fontId="3" fillId="7" borderId="5" xfId="1" applyNumberFormat="1" applyFont="1" applyFill="1" applyBorder="1" applyAlignment="1">
      <alignment horizontal="left" vertical="top" wrapText="1" indent="12"/>
    </xf>
    <xf numFmtId="3" fontId="3" fillId="7" borderId="8" xfId="1" applyNumberFormat="1" applyFont="1" applyFill="1" applyBorder="1" applyAlignment="1">
      <alignment horizontal="right" vertical="top" shrinkToFit="1"/>
    </xf>
    <xf numFmtId="3" fontId="3" fillId="0" borderId="6" xfId="1" applyNumberFormat="1" applyFont="1" applyFill="1" applyBorder="1" applyAlignment="1">
      <alignment horizontal="left" vertical="top" wrapText="1" indent="14"/>
    </xf>
    <xf numFmtId="3" fontId="3" fillId="0" borderId="6" xfId="1" applyNumberFormat="1" applyFont="1" applyFill="1" applyBorder="1" applyAlignment="1">
      <alignment horizontal="right" vertical="top" shrinkToFit="1"/>
    </xf>
    <xf numFmtId="3" fontId="3" fillId="8" borderId="5" xfId="1" applyNumberFormat="1" applyFont="1" applyFill="1" applyBorder="1" applyAlignment="1">
      <alignment horizontal="left" vertical="top" indent="12"/>
    </xf>
    <xf numFmtId="3" fontId="3" fillId="9" borderId="5" xfId="1" applyNumberFormat="1" applyFont="1" applyFill="1" applyBorder="1" applyAlignment="1">
      <alignment horizontal="left" vertical="top" indent="14"/>
    </xf>
    <xf numFmtId="3" fontId="3" fillId="9" borderId="5" xfId="1" applyNumberFormat="1" applyFont="1" applyFill="1" applyBorder="1" applyAlignment="1">
      <alignment horizontal="right" vertical="top" shrinkToFit="1"/>
    </xf>
    <xf numFmtId="3" fontId="3" fillId="9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wrapText="1" indent="16"/>
    </xf>
    <xf numFmtId="3" fontId="3" fillId="0" borderId="5" xfId="1" applyNumberFormat="1" applyFont="1" applyFill="1" applyBorder="1" applyAlignment="1">
      <alignment horizontal="left" vertical="top" indent="16"/>
    </xf>
    <xf numFmtId="3" fontId="3" fillId="0" borderId="6" xfId="1" applyNumberFormat="1" applyFont="1" applyFill="1" applyBorder="1" applyAlignment="1">
      <alignment horizontal="left" vertical="top" indent="10"/>
    </xf>
    <xf numFmtId="3" fontId="3" fillId="7" borderId="5" xfId="1" applyNumberFormat="1" applyFont="1" applyFill="1" applyBorder="1" applyAlignment="1">
      <alignment horizontal="left" vertical="top" wrapText="1" indent="10"/>
    </xf>
    <xf numFmtId="41" fontId="3" fillId="0" borderId="5" xfId="2" applyNumberFormat="1" applyFont="1" applyFill="1" applyBorder="1" applyAlignment="1">
      <alignment horizontal="right" vertical="top" shrinkToFit="1"/>
    </xf>
    <xf numFmtId="43" fontId="3" fillId="0" borderId="5" xfId="2" applyNumberFormat="1" applyFont="1" applyFill="1" applyBorder="1" applyAlignment="1">
      <alignment horizontal="right" vertical="top" shrinkToFit="1"/>
    </xf>
    <xf numFmtId="188" fontId="3" fillId="0" borderId="5" xfId="2" applyNumberFormat="1" applyFont="1" applyFill="1" applyBorder="1" applyAlignment="1">
      <alignment horizontal="right" vertical="top" shrinkToFit="1"/>
    </xf>
    <xf numFmtId="3" fontId="4" fillId="0" borderId="0" xfId="1" applyNumberFormat="1" applyFont="1" applyFill="1" applyBorder="1" applyAlignment="1">
      <alignment horizontal="center" vertical="top"/>
    </xf>
  </cellXfs>
  <cellStyles count="3">
    <cellStyle name="Normal_งปม 48 หลังปรับคณะกรรมาธิการ" xfId="1" xr:uid="{00000000-0005-0000-0000-000001000000}"/>
    <cellStyle name="จุลภาค" xfId="2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6"/>
  <sheetViews>
    <sheetView showGridLines="0" tabSelected="1" view="pageBreakPreview" zoomScaleNormal="60" zoomScaleSheetLayoutView="100" workbookViewId="0">
      <pane xSplit="1" ySplit="4" topLeftCell="B71" activePane="bottomRight" state="frozen"/>
      <selection pane="topRight" activeCell="B1" sqref="B1"/>
      <selection pane="bottomLeft" activeCell="A5" sqref="A5"/>
      <selection pane="bottomRight" activeCell="A73" sqref="A73"/>
    </sheetView>
  </sheetViews>
  <sheetFormatPr defaultRowHeight="14.25" x14ac:dyDescent="0.2"/>
  <cols>
    <col min="1" max="1" width="97.875" customWidth="1"/>
    <col min="2" max="2" width="13.75" customWidth="1"/>
    <col min="3" max="14" width="11.625" customWidth="1"/>
    <col min="15" max="15" width="13.5" customWidth="1"/>
  </cols>
  <sheetData>
    <row r="1" spans="1:15" ht="28.5" x14ac:dyDescent="0.2">
      <c r="A1" s="68" t="s">
        <v>67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ht="21" x14ac:dyDescent="0.2">
      <c r="A2" s="1" t="s">
        <v>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1" x14ac:dyDescent="0.2">
      <c r="A3" s="3" t="s">
        <v>0</v>
      </c>
      <c r="B3" s="4" t="s">
        <v>68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4" t="s">
        <v>13</v>
      </c>
    </row>
    <row r="4" spans="1:15" ht="21" x14ac:dyDescent="0.2">
      <c r="A4" s="6" t="s">
        <v>13</v>
      </c>
      <c r="B4" s="7">
        <f>+B5+B23</f>
        <v>7186600</v>
      </c>
      <c r="C4" s="7">
        <f t="shared" ref="C4:N4" si="0">C6+C24+C35</f>
        <v>552447</v>
      </c>
      <c r="D4" s="7">
        <f t="shared" si="0"/>
        <v>555517</v>
      </c>
      <c r="E4" s="7">
        <f t="shared" si="0"/>
        <v>940337</v>
      </c>
      <c r="F4" s="7">
        <f t="shared" si="0"/>
        <v>625567</v>
      </c>
      <c r="G4" s="7">
        <f t="shared" si="0"/>
        <v>580978</v>
      </c>
      <c r="H4" s="7">
        <f t="shared" si="0"/>
        <v>566348</v>
      </c>
      <c r="I4" s="7">
        <f t="shared" si="0"/>
        <v>551078</v>
      </c>
      <c r="J4" s="7">
        <f t="shared" si="0"/>
        <v>598198</v>
      </c>
      <c r="K4" s="7">
        <f t="shared" si="0"/>
        <v>544475</v>
      </c>
      <c r="L4" s="7">
        <f t="shared" si="0"/>
        <v>542255</v>
      </c>
      <c r="M4" s="7">
        <f t="shared" si="0"/>
        <v>555195</v>
      </c>
      <c r="N4" s="7">
        <f t="shared" si="0"/>
        <v>574205</v>
      </c>
      <c r="O4" s="7">
        <f t="shared" ref="O4:O10" si="1">SUM(C4:N4)</f>
        <v>7186600</v>
      </c>
    </row>
    <row r="5" spans="1:15" ht="21" x14ac:dyDescent="0.2">
      <c r="A5" s="8" t="s">
        <v>14</v>
      </c>
      <c r="B5" s="9">
        <f t="shared" ref="B5:N5" si="2">+B6</f>
        <v>5861100</v>
      </c>
      <c r="C5" s="9">
        <f t="shared" si="2"/>
        <v>491132</v>
      </c>
      <c r="D5" s="9">
        <f t="shared" si="2"/>
        <v>491132</v>
      </c>
      <c r="E5" s="9">
        <f t="shared" si="2"/>
        <v>498632</v>
      </c>
      <c r="F5" s="9">
        <f t="shared" si="2"/>
        <v>491132</v>
      </c>
      <c r="G5" s="9">
        <f t="shared" si="2"/>
        <v>491133</v>
      </c>
      <c r="H5" s="9">
        <f t="shared" si="2"/>
        <v>491133</v>
      </c>
      <c r="I5" s="9">
        <f t="shared" si="2"/>
        <v>491133</v>
      </c>
      <c r="J5" s="9">
        <f t="shared" si="2"/>
        <v>491133</v>
      </c>
      <c r="K5" s="9">
        <f t="shared" si="2"/>
        <v>481135</v>
      </c>
      <c r="L5" s="9">
        <f t="shared" si="2"/>
        <v>481135</v>
      </c>
      <c r="M5" s="9">
        <f t="shared" si="2"/>
        <v>481135</v>
      </c>
      <c r="N5" s="9">
        <f t="shared" si="2"/>
        <v>481135</v>
      </c>
      <c r="O5" s="10">
        <f t="shared" si="1"/>
        <v>5861100</v>
      </c>
    </row>
    <row r="6" spans="1:15" ht="21" x14ac:dyDescent="0.2">
      <c r="A6" s="11" t="s">
        <v>15</v>
      </c>
      <c r="B6" s="12">
        <f t="shared" ref="B6:N6" si="3">B7+B16</f>
        <v>5861100</v>
      </c>
      <c r="C6" s="12">
        <f t="shared" si="3"/>
        <v>491132</v>
      </c>
      <c r="D6" s="12">
        <f t="shared" si="3"/>
        <v>491132</v>
      </c>
      <c r="E6" s="12">
        <f t="shared" si="3"/>
        <v>498632</v>
      </c>
      <c r="F6" s="12">
        <f t="shared" si="3"/>
        <v>491132</v>
      </c>
      <c r="G6" s="12">
        <f t="shared" si="3"/>
        <v>491133</v>
      </c>
      <c r="H6" s="12">
        <f t="shared" si="3"/>
        <v>491133</v>
      </c>
      <c r="I6" s="12">
        <f t="shared" si="3"/>
        <v>491133</v>
      </c>
      <c r="J6" s="12">
        <f t="shared" si="3"/>
        <v>491133</v>
      </c>
      <c r="K6" s="12">
        <f t="shared" si="3"/>
        <v>481135</v>
      </c>
      <c r="L6" s="12">
        <f t="shared" si="3"/>
        <v>481135</v>
      </c>
      <c r="M6" s="12">
        <f t="shared" si="3"/>
        <v>481135</v>
      </c>
      <c r="N6" s="12">
        <f t="shared" si="3"/>
        <v>481135</v>
      </c>
      <c r="O6" s="13">
        <f t="shared" si="1"/>
        <v>5861100</v>
      </c>
    </row>
    <row r="7" spans="1:15" ht="21" x14ac:dyDescent="0.2">
      <c r="A7" s="14" t="s">
        <v>16</v>
      </c>
      <c r="B7" s="15">
        <f t="shared" ref="B7:N7" si="4">+B8+B15</f>
        <v>5734000</v>
      </c>
      <c r="C7" s="15">
        <f t="shared" si="4"/>
        <v>477832</v>
      </c>
      <c r="D7" s="15">
        <f t="shared" si="4"/>
        <v>477832</v>
      </c>
      <c r="E7" s="15">
        <f t="shared" si="4"/>
        <v>477832</v>
      </c>
      <c r="F7" s="15">
        <f t="shared" si="4"/>
        <v>477832</v>
      </c>
      <c r="G7" s="15">
        <f t="shared" si="4"/>
        <v>477833</v>
      </c>
      <c r="H7" s="15">
        <f t="shared" si="4"/>
        <v>477833</v>
      </c>
      <c r="I7" s="15">
        <f t="shared" si="4"/>
        <v>477833</v>
      </c>
      <c r="J7" s="15">
        <f t="shared" si="4"/>
        <v>477833</v>
      </c>
      <c r="K7" s="15">
        <f t="shared" si="4"/>
        <v>477835</v>
      </c>
      <c r="L7" s="15">
        <f t="shared" si="4"/>
        <v>477835</v>
      </c>
      <c r="M7" s="15">
        <f t="shared" si="4"/>
        <v>477835</v>
      </c>
      <c r="N7" s="15">
        <f t="shared" si="4"/>
        <v>477835</v>
      </c>
      <c r="O7" s="16">
        <f t="shared" si="1"/>
        <v>5734000</v>
      </c>
    </row>
    <row r="8" spans="1:15" ht="21" x14ac:dyDescent="0.2">
      <c r="A8" s="17" t="s">
        <v>17</v>
      </c>
      <c r="B8" s="18">
        <f t="shared" ref="B8:N8" si="5">+B10+B12</f>
        <v>4416200</v>
      </c>
      <c r="C8" s="18">
        <f t="shared" si="5"/>
        <v>368016</v>
      </c>
      <c r="D8" s="18">
        <f t="shared" si="5"/>
        <v>368016</v>
      </c>
      <c r="E8" s="18">
        <f t="shared" si="5"/>
        <v>368016</v>
      </c>
      <c r="F8" s="18">
        <f t="shared" si="5"/>
        <v>368016</v>
      </c>
      <c r="G8" s="18">
        <f t="shared" si="5"/>
        <v>368016</v>
      </c>
      <c r="H8" s="18">
        <f t="shared" si="5"/>
        <v>368016</v>
      </c>
      <c r="I8" s="18">
        <f t="shared" si="5"/>
        <v>368016</v>
      </c>
      <c r="J8" s="18">
        <f t="shared" si="5"/>
        <v>368016</v>
      </c>
      <c r="K8" s="18">
        <f t="shared" si="5"/>
        <v>368018</v>
      </c>
      <c r="L8" s="18">
        <f t="shared" si="5"/>
        <v>368018</v>
      </c>
      <c r="M8" s="18">
        <f t="shared" si="5"/>
        <v>368018</v>
      </c>
      <c r="N8" s="18">
        <f t="shared" si="5"/>
        <v>368018</v>
      </c>
      <c r="O8" s="19">
        <f t="shared" si="1"/>
        <v>4416200</v>
      </c>
    </row>
    <row r="9" spans="1:15" ht="21" x14ac:dyDescent="0.2">
      <c r="A9" s="20" t="s">
        <v>18</v>
      </c>
      <c r="B9" s="21">
        <f t="shared" ref="B9:N9" si="6">+B10</f>
        <v>4134200</v>
      </c>
      <c r="C9" s="21">
        <f t="shared" si="6"/>
        <v>344516</v>
      </c>
      <c r="D9" s="21">
        <f t="shared" si="6"/>
        <v>344516</v>
      </c>
      <c r="E9" s="21">
        <f t="shared" si="6"/>
        <v>344516</v>
      </c>
      <c r="F9" s="21">
        <f t="shared" si="6"/>
        <v>344516</v>
      </c>
      <c r="G9" s="21">
        <f t="shared" si="6"/>
        <v>344516</v>
      </c>
      <c r="H9" s="21">
        <f t="shared" si="6"/>
        <v>344516</v>
      </c>
      <c r="I9" s="21">
        <f t="shared" si="6"/>
        <v>344516</v>
      </c>
      <c r="J9" s="21">
        <f t="shared" si="6"/>
        <v>344516</v>
      </c>
      <c r="K9" s="21">
        <f t="shared" si="6"/>
        <v>344518</v>
      </c>
      <c r="L9" s="21">
        <f t="shared" si="6"/>
        <v>344518</v>
      </c>
      <c r="M9" s="21">
        <f t="shared" si="6"/>
        <v>344518</v>
      </c>
      <c r="N9" s="21">
        <f t="shared" si="6"/>
        <v>344518</v>
      </c>
      <c r="O9" s="22">
        <f t="shared" si="1"/>
        <v>4134200</v>
      </c>
    </row>
    <row r="10" spans="1:15" ht="21" x14ac:dyDescent="0.2">
      <c r="A10" s="23" t="s">
        <v>19</v>
      </c>
      <c r="B10" s="24">
        <v>4134200</v>
      </c>
      <c r="C10" s="24">
        <v>344516</v>
      </c>
      <c r="D10" s="24">
        <v>344516</v>
      </c>
      <c r="E10" s="24">
        <v>344516</v>
      </c>
      <c r="F10" s="24">
        <v>344516</v>
      </c>
      <c r="G10" s="24">
        <v>344516</v>
      </c>
      <c r="H10" s="24">
        <v>344516</v>
      </c>
      <c r="I10" s="24">
        <v>344516</v>
      </c>
      <c r="J10" s="24">
        <v>344516</v>
      </c>
      <c r="K10" s="24">
        <v>344518</v>
      </c>
      <c r="L10" s="24">
        <v>344518</v>
      </c>
      <c r="M10" s="24">
        <v>344518</v>
      </c>
      <c r="N10" s="24">
        <v>344518</v>
      </c>
      <c r="O10" s="25">
        <f t="shared" si="1"/>
        <v>4134200</v>
      </c>
    </row>
    <row r="11" spans="1:15" ht="21" x14ac:dyDescent="0.2">
      <c r="A11" s="23" t="s">
        <v>20</v>
      </c>
      <c r="B11" s="24">
        <v>0</v>
      </c>
      <c r="C11" s="24">
        <f t="shared" ref="C11:N11" ca="1" si="7">C11:O110</f>
        <v>0</v>
      </c>
      <c r="D11" s="24">
        <f t="shared" ca="1" si="7"/>
        <v>0</v>
      </c>
      <c r="E11" s="24">
        <f t="shared" ca="1" si="7"/>
        <v>0</v>
      </c>
      <c r="F11" s="24">
        <f t="shared" ca="1" si="7"/>
        <v>0</v>
      </c>
      <c r="G11" s="24">
        <f t="shared" ca="1" si="7"/>
        <v>0</v>
      </c>
      <c r="H11" s="24">
        <f t="shared" ca="1" si="7"/>
        <v>0</v>
      </c>
      <c r="I11" s="24">
        <f t="shared" ca="1" si="7"/>
        <v>0</v>
      </c>
      <c r="J11" s="24">
        <f t="shared" ca="1" si="7"/>
        <v>0</v>
      </c>
      <c r="K11" s="24">
        <f t="shared" ca="1" si="7"/>
        <v>0</v>
      </c>
      <c r="L11" s="24">
        <f t="shared" ca="1" si="7"/>
        <v>0</v>
      </c>
      <c r="M11" s="24">
        <f t="shared" ca="1" si="7"/>
        <v>0</v>
      </c>
      <c r="N11" s="24">
        <f t="shared" ca="1" si="7"/>
        <v>0</v>
      </c>
      <c r="O11" s="25">
        <v>0</v>
      </c>
    </row>
    <row r="12" spans="1:15" ht="21" x14ac:dyDescent="0.2">
      <c r="A12" s="20" t="s">
        <v>21</v>
      </c>
      <c r="B12" s="21">
        <f t="shared" ref="B12:N12" si="8">SUM(B13:B14)</f>
        <v>282000</v>
      </c>
      <c r="C12" s="21">
        <f t="shared" si="8"/>
        <v>23500</v>
      </c>
      <c r="D12" s="21">
        <f t="shared" si="8"/>
        <v>23500</v>
      </c>
      <c r="E12" s="21">
        <f t="shared" si="8"/>
        <v>23500</v>
      </c>
      <c r="F12" s="21">
        <f t="shared" si="8"/>
        <v>23500</v>
      </c>
      <c r="G12" s="21">
        <f t="shared" si="8"/>
        <v>23500</v>
      </c>
      <c r="H12" s="21">
        <f t="shared" si="8"/>
        <v>23500</v>
      </c>
      <c r="I12" s="21">
        <f t="shared" si="8"/>
        <v>23500</v>
      </c>
      <c r="J12" s="21">
        <f t="shared" si="8"/>
        <v>23500</v>
      </c>
      <c r="K12" s="21">
        <f t="shared" si="8"/>
        <v>23500</v>
      </c>
      <c r="L12" s="21">
        <f t="shared" si="8"/>
        <v>23500</v>
      </c>
      <c r="M12" s="21">
        <f t="shared" si="8"/>
        <v>23500</v>
      </c>
      <c r="N12" s="21">
        <f t="shared" si="8"/>
        <v>23500</v>
      </c>
      <c r="O12" s="22">
        <f t="shared" ref="O12:O14" si="9">SUM(C12:N12)</f>
        <v>282000</v>
      </c>
    </row>
    <row r="13" spans="1:15" ht="21" x14ac:dyDescent="0.2">
      <c r="A13" s="23" t="s">
        <v>22</v>
      </c>
      <c r="B13" s="24">
        <v>120000</v>
      </c>
      <c r="C13" s="24">
        <v>10000</v>
      </c>
      <c r="D13" s="24">
        <v>10000</v>
      </c>
      <c r="E13" s="24">
        <v>10000</v>
      </c>
      <c r="F13" s="24">
        <v>10000</v>
      </c>
      <c r="G13" s="24">
        <v>10000</v>
      </c>
      <c r="H13" s="24">
        <v>10000</v>
      </c>
      <c r="I13" s="24">
        <v>10000</v>
      </c>
      <c r="J13" s="24">
        <v>10000</v>
      </c>
      <c r="K13" s="24">
        <v>10000</v>
      </c>
      <c r="L13" s="24">
        <v>10000</v>
      </c>
      <c r="M13" s="24">
        <v>10000</v>
      </c>
      <c r="N13" s="24">
        <v>10000</v>
      </c>
      <c r="O13" s="25">
        <f t="shared" si="9"/>
        <v>120000</v>
      </c>
    </row>
    <row r="14" spans="1:15" ht="21" x14ac:dyDescent="0.2">
      <c r="A14" s="23" t="s">
        <v>95</v>
      </c>
      <c r="B14" s="24">
        <v>162000</v>
      </c>
      <c r="C14" s="24">
        <v>13500</v>
      </c>
      <c r="D14" s="24">
        <v>13500</v>
      </c>
      <c r="E14" s="24">
        <v>13500</v>
      </c>
      <c r="F14" s="24">
        <v>13500</v>
      </c>
      <c r="G14" s="24">
        <v>13500</v>
      </c>
      <c r="H14" s="24">
        <v>13500</v>
      </c>
      <c r="I14" s="24">
        <v>13500</v>
      </c>
      <c r="J14" s="24">
        <v>13500</v>
      </c>
      <c r="K14" s="24">
        <v>13500</v>
      </c>
      <c r="L14" s="24">
        <v>13500</v>
      </c>
      <c r="M14" s="24">
        <v>13500</v>
      </c>
      <c r="N14" s="24">
        <v>13500</v>
      </c>
      <c r="O14" s="25">
        <f t="shared" si="9"/>
        <v>162000</v>
      </c>
    </row>
    <row r="15" spans="1:15" ht="21" x14ac:dyDescent="0.2">
      <c r="A15" s="31" t="s">
        <v>91</v>
      </c>
      <c r="B15" s="32">
        <v>1317800</v>
      </c>
      <c r="C15" s="32">
        <v>109816</v>
      </c>
      <c r="D15" s="32">
        <v>109816</v>
      </c>
      <c r="E15" s="32">
        <v>109816</v>
      </c>
      <c r="F15" s="32">
        <v>109816</v>
      </c>
      <c r="G15" s="32">
        <v>109817</v>
      </c>
      <c r="H15" s="32">
        <v>109817</v>
      </c>
      <c r="I15" s="32">
        <v>109817</v>
      </c>
      <c r="J15" s="32">
        <v>109817</v>
      </c>
      <c r="K15" s="32">
        <v>109817</v>
      </c>
      <c r="L15" s="32">
        <v>109817</v>
      </c>
      <c r="M15" s="32">
        <v>109817</v>
      </c>
      <c r="N15" s="32">
        <v>109817</v>
      </c>
      <c r="O15" s="33">
        <f t="shared" ref="O15:O19" si="10">SUM(C15:N15)</f>
        <v>1317800</v>
      </c>
    </row>
    <row r="16" spans="1:15" ht="21" x14ac:dyDescent="0.2">
      <c r="A16" s="14" t="s">
        <v>23</v>
      </c>
      <c r="B16" s="15">
        <f>+B17</f>
        <v>127100</v>
      </c>
      <c r="C16" s="15">
        <f>C17</f>
        <v>13300</v>
      </c>
      <c r="D16" s="15">
        <f>D17</f>
        <v>13300</v>
      </c>
      <c r="E16" s="15">
        <f t="shared" ref="E16:N16" si="11">E17</f>
        <v>20800</v>
      </c>
      <c r="F16" s="15">
        <f t="shared" si="11"/>
        <v>13300</v>
      </c>
      <c r="G16" s="15">
        <f t="shared" si="11"/>
        <v>13300</v>
      </c>
      <c r="H16" s="15">
        <f t="shared" si="11"/>
        <v>13300</v>
      </c>
      <c r="I16" s="15">
        <f t="shared" si="11"/>
        <v>13300</v>
      </c>
      <c r="J16" s="15">
        <f t="shared" si="11"/>
        <v>13300</v>
      </c>
      <c r="K16" s="15">
        <f t="shared" si="11"/>
        <v>3300</v>
      </c>
      <c r="L16" s="15">
        <f t="shared" si="11"/>
        <v>3300</v>
      </c>
      <c r="M16" s="15">
        <f t="shared" si="11"/>
        <v>3300</v>
      </c>
      <c r="N16" s="15">
        <f t="shared" si="11"/>
        <v>3300</v>
      </c>
      <c r="O16" s="16">
        <f t="shared" si="10"/>
        <v>127100</v>
      </c>
    </row>
    <row r="17" spans="1:15" ht="21" x14ac:dyDescent="0.2">
      <c r="A17" s="34" t="s">
        <v>24</v>
      </c>
      <c r="B17" s="18">
        <f t="shared" ref="B17:N17" si="12">B18+B20</f>
        <v>127100</v>
      </c>
      <c r="C17" s="18">
        <f t="shared" si="12"/>
        <v>13300</v>
      </c>
      <c r="D17" s="18">
        <f t="shared" si="12"/>
        <v>13300</v>
      </c>
      <c r="E17" s="18">
        <f t="shared" si="12"/>
        <v>20800</v>
      </c>
      <c r="F17" s="18">
        <f t="shared" si="12"/>
        <v>13300</v>
      </c>
      <c r="G17" s="18">
        <f t="shared" si="12"/>
        <v>13300</v>
      </c>
      <c r="H17" s="18">
        <f t="shared" si="12"/>
        <v>13300</v>
      </c>
      <c r="I17" s="18">
        <f t="shared" si="12"/>
        <v>13300</v>
      </c>
      <c r="J17" s="18">
        <f t="shared" si="12"/>
        <v>13300</v>
      </c>
      <c r="K17" s="18">
        <f t="shared" si="12"/>
        <v>3300</v>
      </c>
      <c r="L17" s="18">
        <f t="shared" si="12"/>
        <v>3300</v>
      </c>
      <c r="M17" s="18">
        <f t="shared" si="12"/>
        <v>3300</v>
      </c>
      <c r="N17" s="18">
        <f t="shared" si="12"/>
        <v>3300</v>
      </c>
      <c r="O17" s="35">
        <f t="shared" si="10"/>
        <v>127100</v>
      </c>
    </row>
    <row r="18" spans="1:15" ht="21" x14ac:dyDescent="0.2">
      <c r="A18" s="36" t="s">
        <v>25</v>
      </c>
      <c r="B18" s="21">
        <f t="shared" ref="B18:N18" si="13">+B19</f>
        <v>80000</v>
      </c>
      <c r="C18" s="21">
        <f t="shared" si="13"/>
        <v>10000</v>
      </c>
      <c r="D18" s="21">
        <f t="shared" si="13"/>
        <v>10000</v>
      </c>
      <c r="E18" s="21">
        <f t="shared" si="13"/>
        <v>10000</v>
      </c>
      <c r="F18" s="21">
        <f t="shared" si="13"/>
        <v>10000</v>
      </c>
      <c r="G18" s="21">
        <f t="shared" si="13"/>
        <v>10000</v>
      </c>
      <c r="H18" s="21">
        <f t="shared" si="13"/>
        <v>10000</v>
      </c>
      <c r="I18" s="21">
        <f t="shared" si="13"/>
        <v>10000</v>
      </c>
      <c r="J18" s="21">
        <f t="shared" si="13"/>
        <v>10000</v>
      </c>
      <c r="K18" s="21">
        <f t="shared" si="13"/>
        <v>0</v>
      </c>
      <c r="L18" s="21">
        <f t="shared" si="13"/>
        <v>0</v>
      </c>
      <c r="M18" s="21">
        <f t="shared" si="13"/>
        <v>0</v>
      </c>
      <c r="N18" s="21">
        <f t="shared" si="13"/>
        <v>0</v>
      </c>
      <c r="O18" s="37">
        <f t="shared" si="10"/>
        <v>80000</v>
      </c>
    </row>
    <row r="19" spans="1:15" ht="21" x14ac:dyDescent="0.2">
      <c r="A19" s="23" t="s">
        <v>26</v>
      </c>
      <c r="B19" s="24">
        <v>80000</v>
      </c>
      <c r="C19" s="24">
        <v>10000</v>
      </c>
      <c r="D19" s="24">
        <v>10000</v>
      </c>
      <c r="E19" s="24">
        <v>10000</v>
      </c>
      <c r="F19" s="24">
        <v>10000</v>
      </c>
      <c r="G19" s="24">
        <v>10000</v>
      </c>
      <c r="H19" s="24">
        <v>10000</v>
      </c>
      <c r="I19" s="24">
        <v>10000</v>
      </c>
      <c r="J19" s="24">
        <v>10000</v>
      </c>
      <c r="K19" s="24">
        <v>0</v>
      </c>
      <c r="L19" s="24">
        <v>0</v>
      </c>
      <c r="M19" s="24">
        <v>0</v>
      </c>
      <c r="N19" s="24">
        <v>0</v>
      </c>
      <c r="O19" s="25">
        <f t="shared" si="10"/>
        <v>80000</v>
      </c>
    </row>
    <row r="20" spans="1:15" ht="21" x14ac:dyDescent="0.2">
      <c r="A20" s="20" t="s">
        <v>27</v>
      </c>
      <c r="B20" s="21">
        <f>+B22+B21</f>
        <v>47100</v>
      </c>
      <c r="C20" s="21">
        <f>SUM(C21:C22)</f>
        <v>3300</v>
      </c>
      <c r="D20" s="21">
        <f>SUM(D21:D22)</f>
        <v>3300</v>
      </c>
      <c r="E20" s="21">
        <f t="shared" ref="E20:N20" si="14">SUM(E21:E22)</f>
        <v>10800</v>
      </c>
      <c r="F20" s="21">
        <f t="shared" si="14"/>
        <v>3300</v>
      </c>
      <c r="G20" s="21">
        <f t="shared" si="14"/>
        <v>3300</v>
      </c>
      <c r="H20" s="21">
        <f t="shared" si="14"/>
        <v>3300</v>
      </c>
      <c r="I20" s="21">
        <f t="shared" si="14"/>
        <v>3300</v>
      </c>
      <c r="J20" s="21">
        <f t="shared" si="14"/>
        <v>3300</v>
      </c>
      <c r="K20" s="21">
        <f t="shared" si="14"/>
        <v>3300</v>
      </c>
      <c r="L20" s="21">
        <f t="shared" si="14"/>
        <v>3300</v>
      </c>
      <c r="M20" s="21">
        <f t="shared" si="14"/>
        <v>3300</v>
      </c>
      <c r="N20" s="21">
        <f t="shared" si="14"/>
        <v>3300</v>
      </c>
      <c r="O20" s="22">
        <f t="shared" ref="O20" si="15">SUM(C20:N20)</f>
        <v>47100</v>
      </c>
    </row>
    <row r="21" spans="1:15" ht="21" x14ac:dyDescent="0.2">
      <c r="A21" s="26" t="s">
        <v>70</v>
      </c>
      <c r="B21" s="24">
        <v>39600</v>
      </c>
      <c r="C21" s="24">
        <v>3300</v>
      </c>
      <c r="D21" s="24">
        <v>3300</v>
      </c>
      <c r="E21" s="24">
        <v>3300</v>
      </c>
      <c r="F21" s="24">
        <v>3300</v>
      </c>
      <c r="G21" s="24">
        <v>3300</v>
      </c>
      <c r="H21" s="24">
        <v>3300</v>
      </c>
      <c r="I21" s="24">
        <v>3300</v>
      </c>
      <c r="J21" s="24">
        <v>3300</v>
      </c>
      <c r="K21" s="24">
        <v>3300</v>
      </c>
      <c r="L21" s="24">
        <v>3300</v>
      </c>
      <c r="M21" s="24">
        <v>3300</v>
      </c>
      <c r="N21" s="24">
        <v>3300</v>
      </c>
      <c r="O21" s="25">
        <f>SUM(C21:N21)</f>
        <v>39600</v>
      </c>
    </row>
    <row r="22" spans="1:15" ht="21" x14ac:dyDescent="0.2">
      <c r="A22" s="26" t="s">
        <v>69</v>
      </c>
      <c r="B22" s="43">
        <v>7500</v>
      </c>
      <c r="C22" s="43">
        <v>0</v>
      </c>
      <c r="D22" s="43">
        <v>0</v>
      </c>
      <c r="E22" s="43">
        <v>7500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4">
        <f>SUM(C22:N22)</f>
        <v>7500</v>
      </c>
    </row>
    <row r="23" spans="1:15" ht="21" x14ac:dyDescent="0.2">
      <c r="A23" s="8" t="s">
        <v>28</v>
      </c>
      <c r="B23" s="45">
        <f t="shared" ref="B23:N23" si="16">B24+B35</f>
        <v>1325500</v>
      </c>
      <c r="C23" s="45">
        <f t="shared" si="16"/>
        <v>61315</v>
      </c>
      <c r="D23" s="45">
        <f t="shared" si="16"/>
        <v>64385</v>
      </c>
      <c r="E23" s="45">
        <f t="shared" si="16"/>
        <v>441705</v>
      </c>
      <c r="F23" s="45">
        <f t="shared" si="16"/>
        <v>134435</v>
      </c>
      <c r="G23" s="45">
        <f t="shared" si="16"/>
        <v>89845</v>
      </c>
      <c r="H23" s="45">
        <f t="shared" si="16"/>
        <v>75215</v>
      </c>
      <c r="I23" s="45">
        <f t="shared" si="16"/>
        <v>59945</v>
      </c>
      <c r="J23" s="45">
        <f t="shared" si="16"/>
        <v>107065</v>
      </c>
      <c r="K23" s="45">
        <f t="shared" si="16"/>
        <v>63340</v>
      </c>
      <c r="L23" s="45">
        <f t="shared" si="16"/>
        <v>61120</v>
      </c>
      <c r="M23" s="45">
        <f t="shared" si="16"/>
        <v>74060</v>
      </c>
      <c r="N23" s="45">
        <f t="shared" si="16"/>
        <v>93070</v>
      </c>
      <c r="O23" s="46">
        <f>SUM(C23:N23)</f>
        <v>1325500</v>
      </c>
    </row>
    <row r="24" spans="1:15" ht="21" x14ac:dyDescent="0.2">
      <c r="A24" s="47" t="s">
        <v>29</v>
      </c>
      <c r="B24" s="12">
        <f>B25</f>
        <v>20600</v>
      </c>
      <c r="C24" s="12">
        <f>C25</f>
        <v>1310</v>
      </c>
      <c r="D24" s="12">
        <f t="shared" ref="D24:N24" si="17">D25</f>
        <v>1310</v>
      </c>
      <c r="E24" s="12">
        <f t="shared" si="17"/>
        <v>1310</v>
      </c>
      <c r="F24" s="12">
        <f t="shared" si="17"/>
        <v>16670</v>
      </c>
      <c r="G24" s="12">
        <f t="shared" si="17"/>
        <v>0</v>
      </c>
      <c r="H24" s="12">
        <f t="shared" si="17"/>
        <v>0</v>
      </c>
      <c r="I24" s="12">
        <f t="shared" si="17"/>
        <v>0</v>
      </c>
      <c r="J24" s="12">
        <f t="shared" si="17"/>
        <v>0</v>
      </c>
      <c r="K24" s="12">
        <f t="shared" si="17"/>
        <v>0</v>
      </c>
      <c r="L24" s="12">
        <f t="shared" si="17"/>
        <v>0</v>
      </c>
      <c r="M24" s="12">
        <f t="shared" si="17"/>
        <v>0</v>
      </c>
      <c r="N24" s="12">
        <f t="shared" si="17"/>
        <v>0</v>
      </c>
      <c r="O24" s="13">
        <f t="shared" ref="O24:O31" si="18">SUM(C24:N24)</f>
        <v>20600</v>
      </c>
    </row>
    <row r="25" spans="1:15" ht="21" x14ac:dyDescent="0.2">
      <c r="A25" s="48" t="s">
        <v>30</v>
      </c>
      <c r="B25" s="15">
        <f>B26+B31</f>
        <v>20600</v>
      </c>
      <c r="C25" s="15">
        <f>C26+C31</f>
        <v>1310</v>
      </c>
      <c r="D25" s="15">
        <f>D26+D31</f>
        <v>1310</v>
      </c>
      <c r="E25" s="15">
        <f t="shared" ref="E25:N25" si="19">E26+E31</f>
        <v>1310</v>
      </c>
      <c r="F25" s="15">
        <f t="shared" si="19"/>
        <v>16670</v>
      </c>
      <c r="G25" s="15">
        <f t="shared" si="19"/>
        <v>0</v>
      </c>
      <c r="H25" s="15">
        <f t="shared" si="19"/>
        <v>0</v>
      </c>
      <c r="I25" s="15">
        <f t="shared" si="19"/>
        <v>0</v>
      </c>
      <c r="J25" s="15">
        <f t="shared" si="19"/>
        <v>0</v>
      </c>
      <c r="K25" s="15">
        <f t="shared" si="19"/>
        <v>0</v>
      </c>
      <c r="L25" s="15">
        <f t="shared" si="19"/>
        <v>0</v>
      </c>
      <c r="M25" s="15">
        <f t="shared" si="19"/>
        <v>0</v>
      </c>
      <c r="N25" s="15">
        <f t="shared" si="19"/>
        <v>0</v>
      </c>
      <c r="O25" s="16">
        <f t="shared" si="18"/>
        <v>20600</v>
      </c>
    </row>
    <row r="26" spans="1:15" ht="21" x14ac:dyDescent="0.2">
      <c r="A26" s="49" t="s">
        <v>31</v>
      </c>
      <c r="B26" s="18">
        <f>B27+B29</f>
        <v>16500</v>
      </c>
      <c r="C26" s="18">
        <f>C27+C29</f>
        <v>0</v>
      </c>
      <c r="D26" s="18">
        <f>D27+D29</f>
        <v>0</v>
      </c>
      <c r="E26" s="18">
        <f t="shared" ref="E26:N26" si="20">E27+E29</f>
        <v>0</v>
      </c>
      <c r="F26" s="18">
        <f t="shared" si="20"/>
        <v>16500</v>
      </c>
      <c r="G26" s="18">
        <f t="shared" si="20"/>
        <v>0</v>
      </c>
      <c r="H26" s="18">
        <f t="shared" si="20"/>
        <v>0</v>
      </c>
      <c r="I26" s="18">
        <f t="shared" si="20"/>
        <v>0</v>
      </c>
      <c r="J26" s="18">
        <f t="shared" si="20"/>
        <v>0</v>
      </c>
      <c r="K26" s="18">
        <f t="shared" si="20"/>
        <v>0</v>
      </c>
      <c r="L26" s="18">
        <f t="shared" si="20"/>
        <v>0</v>
      </c>
      <c r="M26" s="18">
        <f t="shared" si="20"/>
        <v>0</v>
      </c>
      <c r="N26" s="18">
        <f t="shared" si="20"/>
        <v>0</v>
      </c>
      <c r="O26" s="35">
        <f t="shared" si="18"/>
        <v>16500</v>
      </c>
    </row>
    <row r="27" spans="1:15" ht="21" x14ac:dyDescent="0.2">
      <c r="A27" s="50" t="s">
        <v>32</v>
      </c>
      <c r="B27" s="21">
        <f t="shared" ref="B27:N27" si="21">B28</f>
        <v>0</v>
      </c>
      <c r="C27" s="21">
        <f t="shared" si="21"/>
        <v>0</v>
      </c>
      <c r="D27" s="21">
        <f t="shared" si="21"/>
        <v>0</v>
      </c>
      <c r="E27" s="21">
        <f t="shared" si="21"/>
        <v>0</v>
      </c>
      <c r="F27" s="21">
        <f t="shared" si="21"/>
        <v>0</v>
      </c>
      <c r="G27" s="21">
        <f t="shared" si="21"/>
        <v>0</v>
      </c>
      <c r="H27" s="21">
        <f t="shared" si="21"/>
        <v>0</v>
      </c>
      <c r="I27" s="21">
        <f t="shared" si="21"/>
        <v>0</v>
      </c>
      <c r="J27" s="21">
        <f t="shared" si="21"/>
        <v>0</v>
      </c>
      <c r="K27" s="21">
        <f t="shared" si="21"/>
        <v>0</v>
      </c>
      <c r="L27" s="21">
        <f t="shared" si="21"/>
        <v>0</v>
      </c>
      <c r="M27" s="21">
        <f t="shared" si="21"/>
        <v>0</v>
      </c>
      <c r="N27" s="21">
        <f t="shared" si="21"/>
        <v>0</v>
      </c>
      <c r="O27" s="37">
        <f t="shared" si="18"/>
        <v>0</v>
      </c>
    </row>
    <row r="28" spans="1:15" ht="21" x14ac:dyDescent="0.2">
      <c r="A28" s="51" t="s">
        <v>33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5">
        <f t="shared" si="18"/>
        <v>0</v>
      </c>
    </row>
    <row r="29" spans="1:15" ht="21" x14ac:dyDescent="0.2">
      <c r="A29" s="50" t="s">
        <v>34</v>
      </c>
      <c r="B29" s="21">
        <f>B30</f>
        <v>16500</v>
      </c>
      <c r="C29" s="21">
        <f>C30</f>
        <v>0</v>
      </c>
      <c r="D29" s="21">
        <f t="shared" ref="D29:N29" si="22">D30</f>
        <v>0</v>
      </c>
      <c r="E29" s="21">
        <f t="shared" si="22"/>
        <v>0</v>
      </c>
      <c r="F29" s="21">
        <f t="shared" si="22"/>
        <v>16500</v>
      </c>
      <c r="G29" s="21">
        <f t="shared" si="22"/>
        <v>0</v>
      </c>
      <c r="H29" s="21">
        <f t="shared" si="22"/>
        <v>0</v>
      </c>
      <c r="I29" s="21">
        <f t="shared" si="22"/>
        <v>0</v>
      </c>
      <c r="J29" s="21">
        <f t="shared" si="22"/>
        <v>0</v>
      </c>
      <c r="K29" s="21">
        <f t="shared" si="22"/>
        <v>0</v>
      </c>
      <c r="L29" s="21">
        <f t="shared" si="22"/>
        <v>0</v>
      </c>
      <c r="M29" s="21">
        <f t="shared" si="22"/>
        <v>0</v>
      </c>
      <c r="N29" s="21">
        <f t="shared" si="22"/>
        <v>0</v>
      </c>
      <c r="O29" s="37">
        <f t="shared" si="18"/>
        <v>16500</v>
      </c>
    </row>
    <row r="30" spans="1:15" ht="21" x14ac:dyDescent="0.2">
      <c r="A30" s="51" t="s">
        <v>92</v>
      </c>
      <c r="B30" s="24">
        <v>16500</v>
      </c>
      <c r="C30" s="24">
        <v>0</v>
      </c>
      <c r="D30" s="24">
        <v>0</v>
      </c>
      <c r="E30" s="24">
        <v>0</v>
      </c>
      <c r="F30" s="24">
        <v>16500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5">
        <f>SUM(C30:N30)</f>
        <v>16500</v>
      </c>
    </row>
    <row r="31" spans="1:15" ht="21" x14ac:dyDescent="0.2">
      <c r="A31" s="52" t="s">
        <v>35</v>
      </c>
      <c r="B31" s="28">
        <f>B32</f>
        <v>4100</v>
      </c>
      <c r="C31" s="28">
        <f t="shared" ref="C31:N31" si="23">C32</f>
        <v>1310</v>
      </c>
      <c r="D31" s="28">
        <f t="shared" si="23"/>
        <v>1310</v>
      </c>
      <c r="E31" s="28">
        <f t="shared" si="23"/>
        <v>1310</v>
      </c>
      <c r="F31" s="28">
        <f t="shared" si="23"/>
        <v>170</v>
      </c>
      <c r="G31" s="28">
        <f t="shared" si="23"/>
        <v>0</v>
      </c>
      <c r="H31" s="28">
        <f t="shared" si="23"/>
        <v>0</v>
      </c>
      <c r="I31" s="28">
        <f t="shared" si="23"/>
        <v>0</v>
      </c>
      <c r="J31" s="28">
        <f t="shared" si="23"/>
        <v>0</v>
      </c>
      <c r="K31" s="28">
        <f t="shared" si="23"/>
        <v>0</v>
      </c>
      <c r="L31" s="28">
        <f t="shared" si="23"/>
        <v>0</v>
      </c>
      <c r="M31" s="28">
        <f t="shared" si="23"/>
        <v>0</v>
      </c>
      <c r="N31" s="28">
        <f t="shared" si="23"/>
        <v>0</v>
      </c>
      <c r="O31" s="29">
        <f t="shared" si="18"/>
        <v>4100</v>
      </c>
    </row>
    <row r="32" spans="1:15" ht="21" x14ac:dyDescent="0.2">
      <c r="A32" s="53" t="s">
        <v>36</v>
      </c>
      <c r="B32" s="54">
        <f t="shared" ref="B32:N32" si="24">SUM(B33:B34)</f>
        <v>4100</v>
      </c>
      <c r="C32" s="54">
        <f t="shared" si="24"/>
        <v>1310</v>
      </c>
      <c r="D32" s="54">
        <f t="shared" si="24"/>
        <v>1310</v>
      </c>
      <c r="E32" s="54">
        <f t="shared" si="24"/>
        <v>1310</v>
      </c>
      <c r="F32" s="54">
        <f t="shared" si="24"/>
        <v>170</v>
      </c>
      <c r="G32" s="54">
        <f t="shared" si="24"/>
        <v>0</v>
      </c>
      <c r="H32" s="54">
        <f t="shared" si="24"/>
        <v>0</v>
      </c>
      <c r="I32" s="54">
        <f t="shared" si="24"/>
        <v>0</v>
      </c>
      <c r="J32" s="54">
        <f t="shared" si="24"/>
        <v>0</v>
      </c>
      <c r="K32" s="54">
        <f t="shared" si="24"/>
        <v>0</v>
      </c>
      <c r="L32" s="54">
        <f t="shared" si="24"/>
        <v>0</v>
      </c>
      <c r="M32" s="54">
        <f t="shared" si="24"/>
        <v>0</v>
      </c>
      <c r="N32" s="54">
        <f t="shared" si="24"/>
        <v>0</v>
      </c>
      <c r="O32" s="22">
        <f>SUM(C32:N32)</f>
        <v>4100</v>
      </c>
    </row>
    <row r="33" spans="1:15" ht="21" x14ac:dyDescent="0.2">
      <c r="A33" s="41" t="s">
        <v>93</v>
      </c>
      <c r="B33" s="24">
        <v>3350</v>
      </c>
      <c r="C33" s="65">
        <v>1060</v>
      </c>
      <c r="D33" s="65">
        <v>1060</v>
      </c>
      <c r="E33" s="65">
        <v>1060</v>
      </c>
      <c r="F33" s="65">
        <v>170</v>
      </c>
      <c r="G33" s="67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6">
        <v>0</v>
      </c>
      <c r="O33" s="25">
        <f>SUM(C33:N33)</f>
        <v>3350</v>
      </c>
    </row>
    <row r="34" spans="1:15" ht="21" x14ac:dyDescent="0.2">
      <c r="A34" s="55" t="s">
        <v>94</v>
      </c>
      <c r="B34" s="56">
        <v>750</v>
      </c>
      <c r="C34" s="56">
        <v>250</v>
      </c>
      <c r="D34" s="56">
        <v>250</v>
      </c>
      <c r="E34" s="56">
        <v>250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42">
        <f>SUM(C34:N34)</f>
        <v>750</v>
      </c>
    </row>
    <row r="35" spans="1:15" ht="21" x14ac:dyDescent="0.2">
      <c r="A35" s="11" t="s">
        <v>37</v>
      </c>
      <c r="B35" s="12">
        <f t="shared" ref="B35:N35" si="25">B36+B83</f>
        <v>1304900</v>
      </c>
      <c r="C35" s="12">
        <f t="shared" si="25"/>
        <v>60005</v>
      </c>
      <c r="D35" s="12">
        <f t="shared" si="25"/>
        <v>63075</v>
      </c>
      <c r="E35" s="12">
        <f t="shared" si="25"/>
        <v>440395</v>
      </c>
      <c r="F35" s="12">
        <f t="shared" si="25"/>
        <v>117765</v>
      </c>
      <c r="G35" s="12">
        <f t="shared" si="25"/>
        <v>89845</v>
      </c>
      <c r="H35" s="12">
        <f t="shared" si="25"/>
        <v>75215</v>
      </c>
      <c r="I35" s="12">
        <f t="shared" si="25"/>
        <v>59945</v>
      </c>
      <c r="J35" s="12">
        <f t="shared" si="25"/>
        <v>107065</v>
      </c>
      <c r="K35" s="12">
        <f t="shared" si="25"/>
        <v>63340</v>
      </c>
      <c r="L35" s="12">
        <f t="shared" si="25"/>
        <v>61120</v>
      </c>
      <c r="M35" s="12">
        <f t="shared" si="25"/>
        <v>74060</v>
      </c>
      <c r="N35" s="12">
        <f t="shared" si="25"/>
        <v>93070</v>
      </c>
      <c r="O35" s="13">
        <f t="shared" ref="O35:O86" si="26">SUM(C35:N35)</f>
        <v>1304900</v>
      </c>
    </row>
    <row r="36" spans="1:15" ht="21" x14ac:dyDescent="0.2">
      <c r="A36" s="14" t="s">
        <v>30</v>
      </c>
      <c r="B36" s="15">
        <f t="shared" ref="B36:N36" si="27">B37+B76</f>
        <v>933900</v>
      </c>
      <c r="C36" s="15">
        <f t="shared" si="27"/>
        <v>60005</v>
      </c>
      <c r="D36" s="15">
        <f t="shared" si="27"/>
        <v>63075</v>
      </c>
      <c r="E36" s="15">
        <f t="shared" si="27"/>
        <v>69395</v>
      </c>
      <c r="F36" s="15">
        <f t="shared" si="27"/>
        <v>117765</v>
      </c>
      <c r="G36" s="15">
        <f t="shared" si="27"/>
        <v>89845</v>
      </c>
      <c r="H36" s="15">
        <f t="shared" si="27"/>
        <v>75215</v>
      </c>
      <c r="I36" s="15">
        <f t="shared" si="27"/>
        <v>59945</v>
      </c>
      <c r="J36" s="15">
        <f t="shared" si="27"/>
        <v>107065</v>
      </c>
      <c r="K36" s="15">
        <f t="shared" si="27"/>
        <v>63340</v>
      </c>
      <c r="L36" s="15">
        <f t="shared" si="27"/>
        <v>61120</v>
      </c>
      <c r="M36" s="15">
        <f t="shared" si="27"/>
        <v>74060</v>
      </c>
      <c r="N36" s="15">
        <f t="shared" si="27"/>
        <v>93070</v>
      </c>
      <c r="O36" s="16">
        <f t="shared" si="26"/>
        <v>933900</v>
      </c>
    </row>
    <row r="37" spans="1:15" ht="21" x14ac:dyDescent="0.2">
      <c r="A37" s="34" t="s">
        <v>31</v>
      </c>
      <c r="B37" s="18">
        <f t="shared" ref="B37:N37" si="28">B38+B41+B60</f>
        <v>837300</v>
      </c>
      <c r="C37" s="18">
        <f t="shared" si="28"/>
        <v>52025</v>
      </c>
      <c r="D37" s="18">
        <f t="shared" si="28"/>
        <v>55095</v>
      </c>
      <c r="E37" s="18">
        <f t="shared" si="28"/>
        <v>61375</v>
      </c>
      <c r="F37" s="18">
        <f t="shared" si="28"/>
        <v>109745</v>
      </c>
      <c r="G37" s="18">
        <f t="shared" si="28"/>
        <v>81825</v>
      </c>
      <c r="H37" s="18">
        <f t="shared" si="28"/>
        <v>67095</v>
      </c>
      <c r="I37" s="18">
        <f t="shared" si="28"/>
        <v>51825</v>
      </c>
      <c r="J37" s="18">
        <f t="shared" si="28"/>
        <v>98945</v>
      </c>
      <c r="K37" s="18">
        <f t="shared" si="28"/>
        <v>55220</v>
      </c>
      <c r="L37" s="18">
        <f t="shared" si="28"/>
        <v>53100</v>
      </c>
      <c r="M37" s="18">
        <f t="shared" si="28"/>
        <v>66000</v>
      </c>
      <c r="N37" s="18">
        <f t="shared" si="28"/>
        <v>85050</v>
      </c>
      <c r="O37" s="35">
        <f t="shared" si="26"/>
        <v>837300</v>
      </c>
    </row>
    <row r="38" spans="1:15" ht="21" x14ac:dyDescent="0.2">
      <c r="A38" s="36" t="s">
        <v>38</v>
      </c>
      <c r="B38" s="21">
        <f>SUM(B39:B40)</f>
        <v>108750</v>
      </c>
      <c r="C38" s="21">
        <f>SUM(C39:C40)</f>
        <v>1200</v>
      </c>
      <c r="D38" s="21">
        <f t="shared" ref="D38:N38" si="29">SUM(D39:D40)</f>
        <v>0</v>
      </c>
      <c r="E38" s="21">
        <f t="shared" si="29"/>
        <v>0</v>
      </c>
      <c r="F38" s="21">
        <f t="shared" si="29"/>
        <v>35850</v>
      </c>
      <c r="G38" s="21">
        <f t="shared" si="29"/>
        <v>0</v>
      </c>
      <c r="H38" s="21">
        <f t="shared" si="29"/>
        <v>0</v>
      </c>
      <c r="I38" s="21">
        <f t="shared" si="29"/>
        <v>0</v>
      </c>
      <c r="J38" s="21">
        <f t="shared" si="29"/>
        <v>35850</v>
      </c>
      <c r="K38" s="21">
        <f t="shared" si="29"/>
        <v>0</v>
      </c>
      <c r="L38" s="21">
        <f t="shared" si="29"/>
        <v>0</v>
      </c>
      <c r="M38" s="21">
        <f t="shared" si="29"/>
        <v>0</v>
      </c>
      <c r="N38" s="21">
        <f t="shared" si="29"/>
        <v>35850</v>
      </c>
      <c r="O38" s="37">
        <f t="shared" si="26"/>
        <v>108750</v>
      </c>
    </row>
    <row r="39" spans="1:15" ht="21" x14ac:dyDescent="0.2">
      <c r="A39" s="26" t="s">
        <v>39</v>
      </c>
      <c r="B39" s="24">
        <v>1200</v>
      </c>
      <c r="C39" s="24">
        <v>1200</v>
      </c>
      <c r="D39" s="24">
        <v>0</v>
      </c>
      <c r="E39" s="24"/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5">
        <f>SUM(C39:N39)</f>
        <v>1200</v>
      </c>
    </row>
    <row r="40" spans="1:15" ht="21" x14ac:dyDescent="0.2">
      <c r="A40" s="26" t="s">
        <v>40</v>
      </c>
      <c r="B40" s="24">
        <v>107550</v>
      </c>
      <c r="C40" s="24">
        <v>0</v>
      </c>
      <c r="D40" s="24">
        <v>0</v>
      </c>
      <c r="E40" s="24">
        <v>0</v>
      </c>
      <c r="F40" s="24">
        <v>35850</v>
      </c>
      <c r="G40" s="24">
        <v>0</v>
      </c>
      <c r="H40" s="24">
        <v>0</v>
      </c>
      <c r="I40" s="24">
        <v>0</v>
      </c>
      <c r="J40" s="24">
        <v>35850</v>
      </c>
      <c r="K40" s="24">
        <v>0</v>
      </c>
      <c r="L40" s="24">
        <v>0</v>
      </c>
      <c r="M40" s="24">
        <v>0</v>
      </c>
      <c r="N40" s="24">
        <v>35850</v>
      </c>
      <c r="O40" s="25">
        <f>SUM(C40:N40)</f>
        <v>107550</v>
      </c>
    </row>
    <row r="41" spans="1:15" ht="21" x14ac:dyDescent="0.2">
      <c r="A41" s="20" t="s">
        <v>41</v>
      </c>
      <c r="B41" s="21">
        <f t="shared" ref="B41:N41" si="30">SUM(B42:B46,B48:B49,B51,B53)</f>
        <v>636000</v>
      </c>
      <c r="C41" s="21">
        <f t="shared" si="30"/>
        <v>48325</v>
      </c>
      <c r="D41" s="21">
        <f t="shared" si="30"/>
        <v>51595</v>
      </c>
      <c r="E41" s="21">
        <f t="shared" si="30"/>
        <v>53325</v>
      </c>
      <c r="F41" s="21">
        <f t="shared" si="30"/>
        <v>65395</v>
      </c>
      <c r="G41" s="21">
        <f t="shared" si="30"/>
        <v>48325</v>
      </c>
      <c r="H41" s="21">
        <f t="shared" si="30"/>
        <v>56595</v>
      </c>
      <c r="I41" s="21">
        <f t="shared" si="30"/>
        <v>48325</v>
      </c>
      <c r="J41" s="21">
        <f t="shared" si="30"/>
        <v>59595</v>
      </c>
      <c r="K41" s="21">
        <f t="shared" si="30"/>
        <v>51720</v>
      </c>
      <c r="L41" s="21">
        <f t="shared" si="30"/>
        <v>49600</v>
      </c>
      <c r="M41" s="21">
        <f t="shared" si="30"/>
        <v>57500</v>
      </c>
      <c r="N41" s="21">
        <f t="shared" si="30"/>
        <v>45700</v>
      </c>
      <c r="O41" s="22">
        <f t="shared" si="26"/>
        <v>636000</v>
      </c>
    </row>
    <row r="42" spans="1:15" ht="21" x14ac:dyDescent="0.2">
      <c r="A42" s="26" t="s">
        <v>73</v>
      </c>
      <c r="B42" s="24">
        <v>9600</v>
      </c>
      <c r="C42" s="24">
        <v>800</v>
      </c>
      <c r="D42" s="24">
        <v>800</v>
      </c>
      <c r="E42" s="24">
        <v>800</v>
      </c>
      <c r="F42" s="24">
        <v>800</v>
      </c>
      <c r="G42" s="24">
        <v>800</v>
      </c>
      <c r="H42" s="24">
        <v>800</v>
      </c>
      <c r="I42" s="24">
        <v>800</v>
      </c>
      <c r="J42" s="24">
        <v>800</v>
      </c>
      <c r="K42" s="24">
        <v>800</v>
      </c>
      <c r="L42" s="24">
        <v>800</v>
      </c>
      <c r="M42" s="24">
        <v>800</v>
      </c>
      <c r="N42" s="24">
        <v>800</v>
      </c>
      <c r="O42" s="25">
        <f t="shared" si="26"/>
        <v>9600</v>
      </c>
    </row>
    <row r="43" spans="1:15" ht="21" x14ac:dyDescent="0.2">
      <c r="A43" s="26" t="s">
        <v>74</v>
      </c>
      <c r="B43" s="24">
        <v>3800</v>
      </c>
      <c r="C43" s="24">
        <v>0</v>
      </c>
      <c r="D43" s="24">
        <v>0</v>
      </c>
      <c r="E43" s="24">
        <v>0</v>
      </c>
      <c r="F43" s="24">
        <v>3800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5">
        <f>SUM(C43:N43)</f>
        <v>3800</v>
      </c>
    </row>
    <row r="44" spans="1:15" ht="21" x14ac:dyDescent="0.2">
      <c r="A44" s="23" t="s">
        <v>75</v>
      </c>
      <c r="B44" s="24">
        <v>10000</v>
      </c>
      <c r="C44" s="24">
        <v>0</v>
      </c>
      <c r="D44" s="24">
        <v>2000</v>
      </c>
      <c r="E44" s="24">
        <v>0</v>
      </c>
      <c r="F44" s="24">
        <v>2000</v>
      </c>
      <c r="G44" s="24">
        <v>0</v>
      </c>
      <c r="H44" s="24">
        <v>2000</v>
      </c>
      <c r="I44" s="24">
        <v>0</v>
      </c>
      <c r="J44" s="24">
        <v>0</v>
      </c>
      <c r="K44" s="24">
        <v>2000</v>
      </c>
      <c r="L44" s="24">
        <v>0</v>
      </c>
      <c r="M44" s="24">
        <v>2000</v>
      </c>
      <c r="N44" s="24">
        <v>0</v>
      </c>
      <c r="O44" s="25">
        <f t="shared" si="26"/>
        <v>10000</v>
      </c>
    </row>
    <row r="45" spans="1:15" ht="21" x14ac:dyDescent="0.2">
      <c r="A45" s="23" t="s">
        <v>76</v>
      </c>
      <c r="B45" s="24">
        <v>20000</v>
      </c>
      <c r="C45" s="24">
        <v>1225</v>
      </c>
      <c r="D45" s="24">
        <v>2495</v>
      </c>
      <c r="E45" s="24">
        <v>1225</v>
      </c>
      <c r="F45" s="24">
        <v>2495</v>
      </c>
      <c r="G45" s="24">
        <v>1225</v>
      </c>
      <c r="H45" s="24">
        <v>2495</v>
      </c>
      <c r="I45" s="24">
        <v>1225</v>
      </c>
      <c r="J45" s="24">
        <v>2495</v>
      </c>
      <c r="K45" s="24">
        <v>2620</v>
      </c>
      <c r="L45" s="24">
        <v>2500</v>
      </c>
      <c r="M45" s="24">
        <v>0</v>
      </c>
      <c r="N45" s="24">
        <v>0</v>
      </c>
      <c r="O45" s="25">
        <f>SUM(C45:N45)</f>
        <v>20000</v>
      </c>
    </row>
    <row r="46" spans="1:15" ht="21" x14ac:dyDescent="0.2">
      <c r="A46" s="57" t="s">
        <v>77</v>
      </c>
      <c r="B46" s="39">
        <f>SUM(B47:B47)</f>
        <v>20000</v>
      </c>
      <c r="C46" s="39">
        <f>SUM(C47:C47)</f>
        <v>1600</v>
      </c>
      <c r="D46" s="39">
        <f>SUM(D47:D47)</f>
        <v>1600</v>
      </c>
      <c r="E46" s="39">
        <f t="shared" ref="E46:N46" si="31">SUM(E47:E47)</f>
        <v>1600</v>
      </c>
      <c r="F46" s="39">
        <f t="shared" si="31"/>
        <v>1600</v>
      </c>
      <c r="G46" s="39">
        <f t="shared" si="31"/>
        <v>1600</v>
      </c>
      <c r="H46" s="39">
        <f t="shared" si="31"/>
        <v>1600</v>
      </c>
      <c r="I46" s="39">
        <f t="shared" si="31"/>
        <v>1600</v>
      </c>
      <c r="J46" s="39">
        <f t="shared" si="31"/>
        <v>1600</v>
      </c>
      <c r="K46" s="39">
        <f t="shared" si="31"/>
        <v>1600</v>
      </c>
      <c r="L46" s="39">
        <f t="shared" si="31"/>
        <v>1600</v>
      </c>
      <c r="M46" s="39">
        <f t="shared" si="31"/>
        <v>2000</v>
      </c>
      <c r="N46" s="39">
        <f t="shared" si="31"/>
        <v>2000</v>
      </c>
      <c r="O46" s="40">
        <f t="shared" si="26"/>
        <v>20000</v>
      </c>
    </row>
    <row r="47" spans="1:15" ht="21" x14ac:dyDescent="0.2">
      <c r="A47" s="41" t="s">
        <v>78</v>
      </c>
      <c r="B47" s="24">
        <v>20000</v>
      </c>
      <c r="C47" s="24">
        <v>1600</v>
      </c>
      <c r="D47" s="24">
        <v>1600</v>
      </c>
      <c r="E47" s="24">
        <v>1600</v>
      </c>
      <c r="F47" s="24">
        <v>1600</v>
      </c>
      <c r="G47" s="24">
        <v>1600</v>
      </c>
      <c r="H47" s="24">
        <v>1600</v>
      </c>
      <c r="I47" s="24">
        <v>1600</v>
      </c>
      <c r="J47" s="24">
        <v>1600</v>
      </c>
      <c r="K47" s="24">
        <v>1600</v>
      </c>
      <c r="L47" s="24">
        <v>1600</v>
      </c>
      <c r="M47" s="24">
        <v>2000</v>
      </c>
      <c r="N47" s="24">
        <v>2000</v>
      </c>
      <c r="O47" s="25">
        <f>SUM(C47:N47)</f>
        <v>20000</v>
      </c>
    </row>
    <row r="48" spans="1:15" ht="21" x14ac:dyDescent="0.2">
      <c r="A48" s="23" t="s">
        <v>79</v>
      </c>
      <c r="B48" s="24">
        <v>20000</v>
      </c>
      <c r="C48" s="24">
        <v>0</v>
      </c>
      <c r="D48" s="24">
        <v>0</v>
      </c>
      <c r="E48" s="24">
        <v>5000</v>
      </c>
      <c r="F48" s="24">
        <v>0</v>
      </c>
      <c r="G48" s="24">
        <v>0</v>
      </c>
      <c r="H48" s="24">
        <v>5000</v>
      </c>
      <c r="I48" s="24">
        <v>0</v>
      </c>
      <c r="J48" s="24">
        <v>0</v>
      </c>
      <c r="K48" s="24">
        <v>0</v>
      </c>
      <c r="L48" s="24">
        <v>0</v>
      </c>
      <c r="M48" s="24">
        <v>10000</v>
      </c>
      <c r="N48" s="24">
        <v>0</v>
      </c>
      <c r="O48" s="25">
        <f>SUM(C48:N48)</f>
        <v>20000</v>
      </c>
    </row>
    <row r="49" spans="1:15" ht="21" x14ac:dyDescent="0.2">
      <c r="A49" s="57" t="s">
        <v>80</v>
      </c>
      <c r="B49" s="39">
        <f>SUM(B50:B50)</f>
        <v>20000</v>
      </c>
      <c r="C49" s="39">
        <f>SUM(C50:C50)</f>
        <v>0</v>
      </c>
      <c r="D49" s="39">
        <f>SUM(D50:D50)</f>
        <v>0</v>
      </c>
      <c r="E49" s="39">
        <f t="shared" ref="E49:N49" si="32">SUM(E50:E50)</f>
        <v>0</v>
      </c>
      <c r="F49" s="39">
        <f t="shared" si="32"/>
        <v>10000</v>
      </c>
      <c r="G49" s="39">
        <f t="shared" si="32"/>
        <v>0</v>
      </c>
      <c r="H49" s="39">
        <f t="shared" si="32"/>
        <v>0</v>
      </c>
      <c r="I49" s="39">
        <f t="shared" si="32"/>
        <v>0</v>
      </c>
      <c r="J49" s="39">
        <f t="shared" si="32"/>
        <v>10000</v>
      </c>
      <c r="K49" s="39">
        <f t="shared" si="32"/>
        <v>0</v>
      </c>
      <c r="L49" s="39">
        <f t="shared" si="32"/>
        <v>0</v>
      </c>
      <c r="M49" s="39">
        <f t="shared" si="32"/>
        <v>0</v>
      </c>
      <c r="N49" s="39">
        <f t="shared" si="32"/>
        <v>0</v>
      </c>
      <c r="O49" s="40">
        <f t="shared" si="26"/>
        <v>20000</v>
      </c>
    </row>
    <row r="50" spans="1:15" ht="21" x14ac:dyDescent="0.2">
      <c r="A50" s="41" t="s">
        <v>96</v>
      </c>
      <c r="B50" s="24">
        <v>20000</v>
      </c>
      <c r="C50" s="24">
        <v>0</v>
      </c>
      <c r="D50" s="24">
        <v>0</v>
      </c>
      <c r="E50" s="24">
        <v>0</v>
      </c>
      <c r="F50" s="24">
        <v>10000</v>
      </c>
      <c r="G50" s="24">
        <v>0</v>
      </c>
      <c r="H50" s="24">
        <v>0</v>
      </c>
      <c r="I50" s="24">
        <v>0</v>
      </c>
      <c r="J50" s="24">
        <v>10000</v>
      </c>
      <c r="K50" s="24">
        <v>0</v>
      </c>
      <c r="L50" s="24">
        <v>0</v>
      </c>
      <c r="M50" s="24">
        <v>0</v>
      </c>
      <c r="N50" s="24">
        <v>0</v>
      </c>
      <c r="O50" s="25">
        <f>SUM(C50:N50)</f>
        <v>20000</v>
      </c>
    </row>
    <row r="51" spans="1:15" ht="21" x14ac:dyDescent="0.2">
      <c r="A51" s="38" t="s">
        <v>81</v>
      </c>
      <c r="B51" s="39">
        <f>SUM(B52:B52)</f>
        <v>20000</v>
      </c>
      <c r="C51" s="39">
        <f>SUM(C52:C52)</f>
        <v>2000</v>
      </c>
      <c r="D51" s="39">
        <f>SUM(D52:D52)</f>
        <v>2000</v>
      </c>
      <c r="E51" s="39">
        <f t="shared" ref="E51:N51" si="33">SUM(E52:E52)</f>
        <v>2000</v>
      </c>
      <c r="F51" s="39">
        <f t="shared" si="33"/>
        <v>2000</v>
      </c>
      <c r="G51" s="39">
        <f t="shared" si="33"/>
        <v>2000</v>
      </c>
      <c r="H51" s="39">
        <f t="shared" si="33"/>
        <v>2000</v>
      </c>
      <c r="I51" s="39">
        <f t="shared" si="33"/>
        <v>2000</v>
      </c>
      <c r="J51" s="39">
        <f t="shared" si="33"/>
        <v>2000</v>
      </c>
      <c r="K51" s="39">
        <f t="shared" si="33"/>
        <v>2000</v>
      </c>
      <c r="L51" s="39">
        <f t="shared" si="33"/>
        <v>2000</v>
      </c>
      <c r="M51" s="39">
        <f t="shared" si="33"/>
        <v>0</v>
      </c>
      <c r="N51" s="39">
        <f t="shared" si="33"/>
        <v>0</v>
      </c>
      <c r="O51" s="40">
        <f t="shared" si="26"/>
        <v>20000</v>
      </c>
    </row>
    <row r="52" spans="1:15" ht="21" x14ac:dyDescent="0.2">
      <c r="A52" s="41" t="s">
        <v>82</v>
      </c>
      <c r="B52" s="24">
        <v>20000</v>
      </c>
      <c r="C52" s="24">
        <v>2000</v>
      </c>
      <c r="D52" s="24">
        <v>2000</v>
      </c>
      <c r="E52" s="24">
        <v>2000</v>
      </c>
      <c r="F52" s="24">
        <v>2000</v>
      </c>
      <c r="G52" s="24">
        <v>2000</v>
      </c>
      <c r="H52" s="24">
        <v>2000</v>
      </c>
      <c r="I52" s="24">
        <v>2000</v>
      </c>
      <c r="J52" s="24">
        <v>2000</v>
      </c>
      <c r="K52" s="24">
        <v>2000</v>
      </c>
      <c r="L52" s="24">
        <v>2000</v>
      </c>
      <c r="M52" s="24">
        <v>0</v>
      </c>
      <c r="N52" s="24">
        <v>0</v>
      </c>
      <c r="O52" s="25">
        <f>SUM(C52:N52)</f>
        <v>20000</v>
      </c>
    </row>
    <row r="53" spans="1:15" ht="21" x14ac:dyDescent="0.2">
      <c r="A53" s="38" t="s">
        <v>83</v>
      </c>
      <c r="B53" s="39">
        <f>B54+B56+B58</f>
        <v>512600</v>
      </c>
      <c r="C53" s="39">
        <f>C54+C56+C58</f>
        <v>42700</v>
      </c>
      <c r="D53" s="39">
        <f>D54+D56+D58</f>
        <v>42700</v>
      </c>
      <c r="E53" s="39">
        <f>E54+E56+E58</f>
        <v>42700</v>
      </c>
      <c r="F53" s="39">
        <f>F54+F56+F58</f>
        <v>42700</v>
      </c>
      <c r="G53" s="39">
        <f t="shared" ref="G53:N53" si="34">G54+G56+G58</f>
        <v>42700</v>
      </c>
      <c r="H53" s="39">
        <f t="shared" si="34"/>
        <v>42700</v>
      </c>
      <c r="I53" s="39">
        <f t="shared" si="34"/>
        <v>42700</v>
      </c>
      <c r="J53" s="39">
        <f t="shared" si="34"/>
        <v>42700</v>
      </c>
      <c r="K53" s="39">
        <f t="shared" si="34"/>
        <v>42700</v>
      </c>
      <c r="L53" s="39">
        <f t="shared" si="34"/>
        <v>42700</v>
      </c>
      <c r="M53" s="39">
        <f t="shared" si="34"/>
        <v>42700</v>
      </c>
      <c r="N53" s="39">
        <f t="shared" si="34"/>
        <v>42900</v>
      </c>
      <c r="O53" s="40">
        <f t="shared" si="26"/>
        <v>512600</v>
      </c>
    </row>
    <row r="54" spans="1:15" ht="21" x14ac:dyDescent="0.2">
      <c r="A54" s="58" t="s">
        <v>84</v>
      </c>
      <c r="B54" s="59">
        <f>SUM(B55:B55)</f>
        <v>438000</v>
      </c>
      <c r="C54" s="59">
        <f>SUM(C55:C55)</f>
        <v>36500</v>
      </c>
      <c r="D54" s="59">
        <f t="shared" ref="D54:N54" si="35">SUM(D55:D55)</f>
        <v>36500</v>
      </c>
      <c r="E54" s="59">
        <f t="shared" si="35"/>
        <v>36500</v>
      </c>
      <c r="F54" s="59">
        <f t="shared" si="35"/>
        <v>36500</v>
      </c>
      <c r="G54" s="59">
        <f t="shared" si="35"/>
        <v>36500</v>
      </c>
      <c r="H54" s="59">
        <f t="shared" si="35"/>
        <v>36500</v>
      </c>
      <c r="I54" s="59">
        <f t="shared" si="35"/>
        <v>36500</v>
      </c>
      <c r="J54" s="59">
        <f t="shared" si="35"/>
        <v>36500</v>
      </c>
      <c r="K54" s="59">
        <f t="shared" si="35"/>
        <v>36500</v>
      </c>
      <c r="L54" s="59">
        <f t="shared" si="35"/>
        <v>36500</v>
      </c>
      <c r="M54" s="59">
        <f t="shared" si="35"/>
        <v>36500</v>
      </c>
      <c r="N54" s="59">
        <f t="shared" si="35"/>
        <v>36500</v>
      </c>
      <c r="O54" s="60">
        <f t="shared" si="26"/>
        <v>438000</v>
      </c>
    </row>
    <row r="55" spans="1:15" ht="21" x14ac:dyDescent="0.2">
      <c r="A55" s="61" t="s">
        <v>86</v>
      </c>
      <c r="B55" s="24">
        <v>438000</v>
      </c>
      <c r="C55" s="24">
        <v>36500</v>
      </c>
      <c r="D55" s="24">
        <v>36500</v>
      </c>
      <c r="E55" s="24">
        <v>36500</v>
      </c>
      <c r="F55" s="24">
        <v>36500</v>
      </c>
      <c r="G55" s="24">
        <v>36500</v>
      </c>
      <c r="H55" s="24">
        <v>36500</v>
      </c>
      <c r="I55" s="24">
        <v>36500</v>
      </c>
      <c r="J55" s="24">
        <v>36500</v>
      </c>
      <c r="K55" s="24">
        <v>36500</v>
      </c>
      <c r="L55" s="24">
        <v>36500</v>
      </c>
      <c r="M55" s="24">
        <v>36500</v>
      </c>
      <c r="N55" s="24">
        <v>36500</v>
      </c>
      <c r="O55" s="25">
        <f>SUM(C55:N55)</f>
        <v>438000</v>
      </c>
    </row>
    <row r="56" spans="1:15" ht="21" x14ac:dyDescent="0.2">
      <c r="A56" s="58" t="s">
        <v>85</v>
      </c>
      <c r="B56" s="59">
        <f t="shared" ref="B56:N56" si="36">SUM(B57:B57)</f>
        <v>50000</v>
      </c>
      <c r="C56" s="59">
        <f t="shared" si="36"/>
        <v>4200</v>
      </c>
      <c r="D56" s="59">
        <f t="shared" si="36"/>
        <v>4200</v>
      </c>
      <c r="E56" s="59">
        <f t="shared" si="36"/>
        <v>4200</v>
      </c>
      <c r="F56" s="59">
        <f t="shared" si="36"/>
        <v>4200</v>
      </c>
      <c r="G56" s="59">
        <f t="shared" si="36"/>
        <v>4200</v>
      </c>
      <c r="H56" s="59">
        <f t="shared" si="36"/>
        <v>4200</v>
      </c>
      <c r="I56" s="59">
        <f t="shared" si="36"/>
        <v>4200</v>
      </c>
      <c r="J56" s="59">
        <f t="shared" si="36"/>
        <v>4200</v>
      </c>
      <c r="K56" s="59">
        <f t="shared" si="36"/>
        <v>4200</v>
      </c>
      <c r="L56" s="59">
        <f t="shared" si="36"/>
        <v>4200</v>
      </c>
      <c r="M56" s="59">
        <f t="shared" si="36"/>
        <v>4200</v>
      </c>
      <c r="N56" s="59">
        <f t="shared" si="36"/>
        <v>3800</v>
      </c>
      <c r="O56" s="60">
        <f t="shared" si="26"/>
        <v>50000</v>
      </c>
    </row>
    <row r="57" spans="1:15" ht="21" x14ac:dyDescent="0.2">
      <c r="A57" s="62" t="s">
        <v>87</v>
      </c>
      <c r="B57" s="24">
        <v>50000</v>
      </c>
      <c r="C57" s="24">
        <v>4200</v>
      </c>
      <c r="D57" s="24">
        <v>4200</v>
      </c>
      <c r="E57" s="24">
        <v>4200</v>
      </c>
      <c r="F57" s="24">
        <v>4200</v>
      </c>
      <c r="G57" s="24">
        <v>4200</v>
      </c>
      <c r="H57" s="24">
        <v>4200</v>
      </c>
      <c r="I57" s="24">
        <v>4200</v>
      </c>
      <c r="J57" s="24">
        <v>4200</v>
      </c>
      <c r="K57" s="24">
        <v>4200</v>
      </c>
      <c r="L57" s="24">
        <v>4200</v>
      </c>
      <c r="M57" s="24">
        <v>4200</v>
      </c>
      <c r="N57" s="24">
        <v>3800</v>
      </c>
      <c r="O57" s="25">
        <f>SUM(C57:N57)</f>
        <v>50000</v>
      </c>
    </row>
    <row r="58" spans="1:15" ht="21" x14ac:dyDescent="0.2">
      <c r="A58" s="58" t="s">
        <v>88</v>
      </c>
      <c r="B58" s="59">
        <f t="shared" ref="B58:N58" si="37">SUM(B59:B59)</f>
        <v>24600</v>
      </c>
      <c r="C58" s="59">
        <f t="shared" si="37"/>
        <v>2000</v>
      </c>
      <c r="D58" s="59">
        <f t="shared" si="37"/>
        <v>2000</v>
      </c>
      <c r="E58" s="59">
        <f t="shared" si="37"/>
        <v>2000</v>
      </c>
      <c r="F58" s="59">
        <f t="shared" si="37"/>
        <v>2000</v>
      </c>
      <c r="G58" s="59">
        <f t="shared" si="37"/>
        <v>2000</v>
      </c>
      <c r="H58" s="59">
        <f t="shared" si="37"/>
        <v>2000</v>
      </c>
      <c r="I58" s="59">
        <f t="shared" si="37"/>
        <v>2000</v>
      </c>
      <c r="J58" s="59">
        <f t="shared" si="37"/>
        <v>2000</v>
      </c>
      <c r="K58" s="59">
        <f t="shared" si="37"/>
        <v>2000</v>
      </c>
      <c r="L58" s="59">
        <f t="shared" si="37"/>
        <v>2000</v>
      </c>
      <c r="M58" s="59">
        <f t="shared" si="37"/>
        <v>2000</v>
      </c>
      <c r="N58" s="59">
        <f t="shared" si="37"/>
        <v>2600</v>
      </c>
      <c r="O58" s="60">
        <f t="shared" si="26"/>
        <v>24600</v>
      </c>
    </row>
    <row r="59" spans="1:15" ht="21" x14ac:dyDescent="0.2">
      <c r="A59" s="61" t="s">
        <v>89</v>
      </c>
      <c r="B59" s="24">
        <v>24600</v>
      </c>
      <c r="C59" s="24">
        <v>2000</v>
      </c>
      <c r="D59" s="24">
        <v>2000</v>
      </c>
      <c r="E59" s="24">
        <v>2000</v>
      </c>
      <c r="F59" s="24">
        <v>2000</v>
      </c>
      <c r="G59" s="24">
        <v>2000</v>
      </c>
      <c r="H59" s="24">
        <v>2000</v>
      </c>
      <c r="I59" s="24">
        <v>2000</v>
      </c>
      <c r="J59" s="24">
        <v>2000</v>
      </c>
      <c r="K59" s="24">
        <v>2000</v>
      </c>
      <c r="L59" s="24">
        <v>2000</v>
      </c>
      <c r="M59" s="24">
        <v>2000</v>
      </c>
      <c r="N59" s="24">
        <v>2600</v>
      </c>
      <c r="O59" s="25">
        <f t="shared" si="26"/>
        <v>24600</v>
      </c>
    </row>
    <row r="60" spans="1:15" ht="21" x14ac:dyDescent="0.2">
      <c r="A60" s="20" t="s">
        <v>42</v>
      </c>
      <c r="B60" s="21">
        <f>SUM(B61:B68,B70,B72)</f>
        <v>92550</v>
      </c>
      <c r="C60" s="21">
        <f>SUM(C61:C68,C70,C72)</f>
        <v>2500</v>
      </c>
      <c r="D60" s="21">
        <f>SUM(D61:D68,D70,D72)</f>
        <v>3500</v>
      </c>
      <c r="E60" s="21">
        <f t="shared" ref="E60:N60" si="38">SUM(E61:E68,E70,E72)</f>
        <v>8050</v>
      </c>
      <c r="F60" s="21">
        <f t="shared" si="38"/>
        <v>8500</v>
      </c>
      <c r="G60" s="21">
        <f t="shared" si="38"/>
        <v>33500</v>
      </c>
      <c r="H60" s="21">
        <f t="shared" si="38"/>
        <v>10500</v>
      </c>
      <c r="I60" s="21">
        <f t="shared" si="38"/>
        <v>3500</v>
      </c>
      <c r="J60" s="21">
        <f t="shared" si="38"/>
        <v>3500</v>
      </c>
      <c r="K60" s="21">
        <f t="shared" si="38"/>
        <v>3500</v>
      </c>
      <c r="L60" s="21">
        <f t="shared" si="38"/>
        <v>3500</v>
      </c>
      <c r="M60" s="21">
        <f t="shared" si="38"/>
        <v>8500</v>
      </c>
      <c r="N60" s="21">
        <f t="shared" si="38"/>
        <v>3500</v>
      </c>
      <c r="O60" s="22">
        <f t="shared" si="26"/>
        <v>92550</v>
      </c>
    </row>
    <row r="61" spans="1:15" ht="21" x14ac:dyDescent="0.2">
      <c r="A61" s="23" t="s">
        <v>43</v>
      </c>
      <c r="B61" s="24">
        <v>0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5">
        <f t="shared" si="26"/>
        <v>0</v>
      </c>
    </row>
    <row r="62" spans="1:15" ht="21" x14ac:dyDescent="0.2">
      <c r="A62" s="23" t="s">
        <v>44</v>
      </c>
      <c r="B62" s="24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5">
        <f t="shared" si="26"/>
        <v>0</v>
      </c>
    </row>
    <row r="63" spans="1:15" ht="21" x14ac:dyDescent="0.2">
      <c r="A63" s="23" t="s">
        <v>45</v>
      </c>
      <c r="B63" s="24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5">
        <f t="shared" si="26"/>
        <v>0</v>
      </c>
    </row>
    <row r="64" spans="1:15" ht="21" x14ac:dyDescent="0.2">
      <c r="A64" s="23" t="s">
        <v>46</v>
      </c>
      <c r="B64" s="24">
        <v>10000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5000</v>
      </c>
      <c r="I64" s="24">
        <v>0</v>
      </c>
      <c r="J64" s="24">
        <v>0</v>
      </c>
      <c r="K64" s="24">
        <v>0</v>
      </c>
      <c r="L64" s="24">
        <v>0</v>
      </c>
      <c r="M64" s="24">
        <v>5000</v>
      </c>
      <c r="N64" s="24">
        <v>0</v>
      </c>
      <c r="O64" s="25">
        <f t="shared" si="26"/>
        <v>10000</v>
      </c>
    </row>
    <row r="65" spans="1:15" ht="21" x14ac:dyDescent="0.2">
      <c r="A65" s="23" t="s">
        <v>47</v>
      </c>
      <c r="B65" s="24">
        <v>2000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2000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5">
        <f>SUM(C65:N65)</f>
        <v>2000</v>
      </c>
    </row>
    <row r="66" spans="1:15" ht="21" x14ac:dyDescent="0.2">
      <c r="A66" s="23" t="s">
        <v>48</v>
      </c>
      <c r="B66" s="24">
        <v>5000</v>
      </c>
      <c r="C66" s="24">
        <v>0</v>
      </c>
      <c r="D66" s="24">
        <v>0</v>
      </c>
      <c r="E66" s="24">
        <v>5000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5">
        <f t="shared" si="26"/>
        <v>5000</v>
      </c>
    </row>
    <row r="67" spans="1:15" ht="21" x14ac:dyDescent="0.2">
      <c r="A67" s="23" t="s">
        <v>49</v>
      </c>
      <c r="B67" s="24">
        <v>0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5">
        <f t="shared" si="26"/>
        <v>0</v>
      </c>
    </row>
    <row r="68" spans="1:15" ht="21" x14ac:dyDescent="0.2">
      <c r="A68" s="57" t="s">
        <v>50</v>
      </c>
      <c r="B68" s="39">
        <f>SUM(B69:B69)</f>
        <v>30000</v>
      </c>
      <c r="C68" s="39">
        <f>SUM(C69:C69)</f>
        <v>2500</v>
      </c>
      <c r="D68" s="39">
        <f t="shared" ref="D68:N68" si="39">SUM(D69:D69)</f>
        <v>2500</v>
      </c>
      <c r="E68" s="39">
        <f t="shared" si="39"/>
        <v>2500</v>
      </c>
      <c r="F68" s="39">
        <f t="shared" si="39"/>
        <v>2500</v>
      </c>
      <c r="G68" s="39">
        <f t="shared" si="39"/>
        <v>2500</v>
      </c>
      <c r="H68" s="39">
        <f t="shared" si="39"/>
        <v>2500</v>
      </c>
      <c r="I68" s="39">
        <f t="shared" si="39"/>
        <v>2500</v>
      </c>
      <c r="J68" s="39">
        <f t="shared" si="39"/>
        <v>2500</v>
      </c>
      <c r="K68" s="39">
        <f t="shared" si="39"/>
        <v>2500</v>
      </c>
      <c r="L68" s="39">
        <f t="shared" si="39"/>
        <v>2500</v>
      </c>
      <c r="M68" s="39">
        <f t="shared" si="39"/>
        <v>2500</v>
      </c>
      <c r="N68" s="39">
        <f t="shared" si="39"/>
        <v>2500</v>
      </c>
      <c r="O68" s="40">
        <f t="shared" si="26"/>
        <v>30000</v>
      </c>
    </row>
    <row r="69" spans="1:15" ht="21" x14ac:dyDescent="0.2">
      <c r="A69" s="41" t="s">
        <v>51</v>
      </c>
      <c r="B69" s="24">
        <v>30000</v>
      </c>
      <c r="C69" s="24">
        <v>2500</v>
      </c>
      <c r="D69" s="24">
        <v>2500</v>
      </c>
      <c r="E69" s="24">
        <v>2500</v>
      </c>
      <c r="F69" s="24">
        <v>2500</v>
      </c>
      <c r="G69" s="24">
        <v>2500</v>
      </c>
      <c r="H69" s="24">
        <v>2500</v>
      </c>
      <c r="I69" s="24">
        <v>2500</v>
      </c>
      <c r="J69" s="24">
        <v>2500</v>
      </c>
      <c r="K69" s="24">
        <v>2500</v>
      </c>
      <c r="L69" s="24">
        <v>2500</v>
      </c>
      <c r="M69" s="24">
        <v>2500</v>
      </c>
      <c r="N69" s="24">
        <v>2500</v>
      </c>
      <c r="O69" s="25">
        <f>SUM(C69:N69)</f>
        <v>30000</v>
      </c>
    </row>
    <row r="70" spans="1:15" ht="21" x14ac:dyDescent="0.2">
      <c r="A70" s="57" t="s">
        <v>52</v>
      </c>
      <c r="B70" s="39">
        <f>SUM(B71:B71)</f>
        <v>5000</v>
      </c>
      <c r="C70" s="39">
        <f>SUM(C71:C71)</f>
        <v>0</v>
      </c>
      <c r="D70" s="39">
        <f t="shared" ref="D70:N70" si="40">SUM(D71:D71)</f>
        <v>0</v>
      </c>
      <c r="E70" s="39">
        <f t="shared" si="40"/>
        <v>0</v>
      </c>
      <c r="F70" s="39">
        <f t="shared" si="40"/>
        <v>5000</v>
      </c>
      <c r="G70" s="39">
        <f t="shared" si="40"/>
        <v>0</v>
      </c>
      <c r="H70" s="39">
        <f t="shared" si="40"/>
        <v>0</v>
      </c>
      <c r="I70" s="39">
        <f t="shared" si="40"/>
        <v>0</v>
      </c>
      <c r="J70" s="39">
        <f t="shared" si="40"/>
        <v>0</v>
      </c>
      <c r="K70" s="39">
        <f t="shared" si="40"/>
        <v>0</v>
      </c>
      <c r="L70" s="39">
        <f t="shared" si="40"/>
        <v>0</v>
      </c>
      <c r="M70" s="39">
        <f t="shared" si="40"/>
        <v>0</v>
      </c>
      <c r="N70" s="39">
        <f t="shared" si="40"/>
        <v>0</v>
      </c>
      <c r="O70" s="40">
        <f t="shared" si="26"/>
        <v>5000</v>
      </c>
    </row>
    <row r="71" spans="1:15" ht="21" x14ac:dyDescent="0.2">
      <c r="A71" s="41" t="s">
        <v>53</v>
      </c>
      <c r="B71" s="24">
        <v>5000</v>
      </c>
      <c r="C71" s="24">
        <v>0</v>
      </c>
      <c r="D71" s="24">
        <v>0</v>
      </c>
      <c r="E71" s="24">
        <v>0</v>
      </c>
      <c r="F71" s="24">
        <v>5000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5">
        <f>SUM(C71:N71)</f>
        <v>5000</v>
      </c>
    </row>
    <row r="72" spans="1:15" ht="21" x14ac:dyDescent="0.2">
      <c r="A72" s="57" t="s">
        <v>54</v>
      </c>
      <c r="B72" s="39">
        <f>SUM(B73:B75)</f>
        <v>40550</v>
      </c>
      <c r="C72" s="39">
        <f>SUM(C73:C75)</f>
        <v>0</v>
      </c>
      <c r="D72" s="39">
        <f t="shared" ref="D72:N72" si="41">SUM(D73:D75)</f>
        <v>1000</v>
      </c>
      <c r="E72" s="39">
        <f t="shared" si="41"/>
        <v>550</v>
      </c>
      <c r="F72" s="39">
        <f t="shared" si="41"/>
        <v>1000</v>
      </c>
      <c r="G72" s="39">
        <f t="shared" si="41"/>
        <v>31000</v>
      </c>
      <c r="H72" s="39">
        <f t="shared" si="41"/>
        <v>1000</v>
      </c>
      <c r="I72" s="39">
        <f t="shared" si="41"/>
        <v>1000</v>
      </c>
      <c r="J72" s="39">
        <f t="shared" si="41"/>
        <v>1000</v>
      </c>
      <c r="K72" s="39">
        <f t="shared" si="41"/>
        <v>1000</v>
      </c>
      <c r="L72" s="39">
        <f t="shared" si="41"/>
        <v>1000</v>
      </c>
      <c r="M72" s="39">
        <f t="shared" si="41"/>
        <v>1000</v>
      </c>
      <c r="N72" s="39">
        <f t="shared" si="41"/>
        <v>1000</v>
      </c>
      <c r="O72" s="40">
        <f t="shared" si="26"/>
        <v>40550</v>
      </c>
    </row>
    <row r="73" spans="1:15" ht="21" x14ac:dyDescent="0.2">
      <c r="A73" s="41" t="s">
        <v>55</v>
      </c>
      <c r="B73" s="24">
        <v>30000</v>
      </c>
      <c r="C73" s="24">
        <v>0</v>
      </c>
      <c r="D73" s="24">
        <v>0</v>
      </c>
      <c r="E73" s="24">
        <v>0</v>
      </c>
      <c r="F73" s="24">
        <v>0</v>
      </c>
      <c r="G73" s="24">
        <v>30000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5">
        <f>SUM(C73:N73)</f>
        <v>30000</v>
      </c>
    </row>
    <row r="74" spans="1:15" ht="21" x14ac:dyDescent="0.2">
      <c r="A74" s="41" t="s">
        <v>56</v>
      </c>
      <c r="B74" s="24">
        <v>0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5">
        <f>SUM(C74:N74)</f>
        <v>0</v>
      </c>
    </row>
    <row r="75" spans="1:15" ht="21" x14ac:dyDescent="0.2">
      <c r="A75" s="41" t="s">
        <v>57</v>
      </c>
      <c r="B75" s="24">
        <v>10550</v>
      </c>
      <c r="C75" s="24">
        <v>0</v>
      </c>
      <c r="D75" s="24">
        <v>1000</v>
      </c>
      <c r="E75" s="24">
        <v>550</v>
      </c>
      <c r="F75" s="24">
        <v>1000</v>
      </c>
      <c r="G75" s="24">
        <v>1000</v>
      </c>
      <c r="H75" s="24">
        <v>1000</v>
      </c>
      <c r="I75" s="24">
        <v>1000</v>
      </c>
      <c r="J75" s="24">
        <v>1000</v>
      </c>
      <c r="K75" s="24">
        <v>1000</v>
      </c>
      <c r="L75" s="24">
        <v>1000</v>
      </c>
      <c r="M75" s="24">
        <v>1000</v>
      </c>
      <c r="N75" s="24">
        <v>1000</v>
      </c>
      <c r="O75" s="25">
        <f t="shared" si="26"/>
        <v>10550</v>
      </c>
    </row>
    <row r="76" spans="1:15" ht="21" x14ac:dyDescent="0.2">
      <c r="A76" s="27" t="s">
        <v>58</v>
      </c>
      <c r="B76" s="28">
        <f>SUM(B77,B80:B82)</f>
        <v>96600</v>
      </c>
      <c r="C76" s="28">
        <f>SUM(C77,C80:C82)</f>
        <v>7980</v>
      </c>
      <c r="D76" s="28">
        <f t="shared" ref="D76:N76" si="42">SUM(D77,D80:D82)</f>
        <v>7980</v>
      </c>
      <c r="E76" s="28">
        <f t="shared" si="42"/>
        <v>8020</v>
      </c>
      <c r="F76" s="28">
        <f t="shared" si="42"/>
        <v>8020</v>
      </c>
      <c r="G76" s="28">
        <f t="shared" si="42"/>
        <v>8020</v>
      </c>
      <c r="H76" s="28">
        <f t="shared" si="42"/>
        <v>8120</v>
      </c>
      <c r="I76" s="28">
        <f t="shared" si="42"/>
        <v>8120</v>
      </c>
      <c r="J76" s="28">
        <f t="shared" si="42"/>
        <v>8120</v>
      </c>
      <c r="K76" s="28">
        <f t="shared" si="42"/>
        <v>8120</v>
      </c>
      <c r="L76" s="28">
        <f t="shared" si="42"/>
        <v>8020</v>
      </c>
      <c r="M76" s="28">
        <f t="shared" si="42"/>
        <v>8060</v>
      </c>
      <c r="N76" s="28">
        <f t="shared" si="42"/>
        <v>8020</v>
      </c>
      <c r="O76" s="29">
        <f t="shared" si="26"/>
        <v>96600</v>
      </c>
    </row>
    <row r="77" spans="1:15" ht="21" x14ac:dyDescent="0.2">
      <c r="A77" s="20" t="s">
        <v>59</v>
      </c>
      <c r="B77" s="21">
        <f t="shared" ref="B77:N77" si="43">+B78+B79</f>
        <v>22000</v>
      </c>
      <c r="C77" s="21">
        <f t="shared" si="43"/>
        <v>1800</v>
      </c>
      <c r="D77" s="21">
        <f t="shared" si="43"/>
        <v>1800</v>
      </c>
      <c r="E77" s="21">
        <f t="shared" si="43"/>
        <v>1840</v>
      </c>
      <c r="F77" s="21">
        <f t="shared" si="43"/>
        <v>1840</v>
      </c>
      <c r="G77" s="21">
        <f t="shared" si="43"/>
        <v>1840</v>
      </c>
      <c r="H77" s="21">
        <f t="shared" si="43"/>
        <v>1840</v>
      </c>
      <c r="I77" s="21">
        <f t="shared" si="43"/>
        <v>1840</v>
      </c>
      <c r="J77" s="21">
        <f t="shared" si="43"/>
        <v>1840</v>
      </c>
      <c r="K77" s="21">
        <f t="shared" si="43"/>
        <v>1840</v>
      </c>
      <c r="L77" s="21">
        <f t="shared" si="43"/>
        <v>1840</v>
      </c>
      <c r="M77" s="21">
        <f t="shared" si="43"/>
        <v>1840</v>
      </c>
      <c r="N77" s="21">
        <f t="shared" si="43"/>
        <v>1840</v>
      </c>
      <c r="O77" s="22">
        <f t="shared" si="26"/>
        <v>22000</v>
      </c>
    </row>
    <row r="78" spans="1:15" ht="21" x14ac:dyDescent="0.2">
      <c r="A78" s="23" t="s">
        <v>60</v>
      </c>
      <c r="B78" s="24">
        <v>10000</v>
      </c>
      <c r="C78" s="24">
        <v>800</v>
      </c>
      <c r="D78" s="24">
        <v>800</v>
      </c>
      <c r="E78" s="24">
        <v>840</v>
      </c>
      <c r="F78" s="24">
        <v>840</v>
      </c>
      <c r="G78" s="24">
        <v>840</v>
      </c>
      <c r="H78" s="24">
        <v>840</v>
      </c>
      <c r="I78" s="24">
        <v>840</v>
      </c>
      <c r="J78" s="24">
        <v>840</v>
      </c>
      <c r="K78" s="24">
        <v>840</v>
      </c>
      <c r="L78" s="24">
        <v>840</v>
      </c>
      <c r="M78" s="24">
        <v>840</v>
      </c>
      <c r="N78" s="24">
        <v>840</v>
      </c>
      <c r="O78" s="25">
        <f>SUM(C78:N78)</f>
        <v>10000</v>
      </c>
    </row>
    <row r="79" spans="1:15" ht="21" x14ac:dyDescent="0.2">
      <c r="A79" s="23" t="s">
        <v>71</v>
      </c>
      <c r="B79" s="24">
        <v>12000</v>
      </c>
      <c r="C79" s="24">
        <v>1000</v>
      </c>
      <c r="D79" s="24">
        <v>1000</v>
      </c>
      <c r="E79" s="24">
        <v>1000</v>
      </c>
      <c r="F79" s="24">
        <v>1000</v>
      </c>
      <c r="G79" s="24">
        <v>1000</v>
      </c>
      <c r="H79" s="24">
        <v>1000</v>
      </c>
      <c r="I79" s="24">
        <v>1000</v>
      </c>
      <c r="J79" s="24">
        <v>1000</v>
      </c>
      <c r="K79" s="24">
        <v>1000</v>
      </c>
      <c r="L79" s="24">
        <v>1000</v>
      </c>
      <c r="M79" s="24">
        <v>1000</v>
      </c>
      <c r="N79" s="24">
        <v>1000</v>
      </c>
      <c r="O79" s="25">
        <f>SUM(C79:N79)</f>
        <v>12000</v>
      </c>
    </row>
    <row r="80" spans="1:15" ht="21" x14ac:dyDescent="0.2">
      <c r="A80" s="30" t="s">
        <v>61</v>
      </c>
      <c r="B80" s="24">
        <v>5800</v>
      </c>
      <c r="C80" s="24">
        <v>480</v>
      </c>
      <c r="D80" s="24">
        <v>480</v>
      </c>
      <c r="E80" s="24">
        <v>480</v>
      </c>
      <c r="F80" s="24">
        <v>480</v>
      </c>
      <c r="G80" s="24">
        <v>480</v>
      </c>
      <c r="H80" s="24">
        <v>480</v>
      </c>
      <c r="I80" s="24">
        <v>480</v>
      </c>
      <c r="J80" s="24">
        <v>480</v>
      </c>
      <c r="K80" s="24">
        <v>480</v>
      </c>
      <c r="L80" s="24">
        <v>480</v>
      </c>
      <c r="M80" s="24">
        <v>520</v>
      </c>
      <c r="N80" s="24">
        <v>480</v>
      </c>
      <c r="O80" s="25">
        <f t="shared" si="26"/>
        <v>5800</v>
      </c>
    </row>
    <row r="81" spans="1:15" ht="21" x14ac:dyDescent="0.2">
      <c r="A81" s="30" t="s">
        <v>62</v>
      </c>
      <c r="B81" s="24">
        <v>56800</v>
      </c>
      <c r="C81" s="24">
        <v>4700</v>
      </c>
      <c r="D81" s="24">
        <v>4700</v>
      </c>
      <c r="E81" s="24">
        <v>4700</v>
      </c>
      <c r="F81" s="24">
        <v>4700</v>
      </c>
      <c r="G81" s="24">
        <v>4700</v>
      </c>
      <c r="H81" s="24">
        <v>4800</v>
      </c>
      <c r="I81" s="24">
        <v>4800</v>
      </c>
      <c r="J81" s="24">
        <v>4800</v>
      </c>
      <c r="K81" s="24">
        <v>4800</v>
      </c>
      <c r="L81" s="24">
        <v>4700</v>
      </c>
      <c r="M81" s="24">
        <v>4700</v>
      </c>
      <c r="N81" s="24">
        <v>4700</v>
      </c>
      <c r="O81" s="25">
        <f>SUM(C81:N81)</f>
        <v>56800</v>
      </c>
    </row>
    <row r="82" spans="1:15" ht="21" x14ac:dyDescent="0.2">
      <c r="A82" s="63" t="s">
        <v>63</v>
      </c>
      <c r="B82" s="56">
        <v>12000</v>
      </c>
      <c r="C82" s="56">
        <v>1000</v>
      </c>
      <c r="D82" s="56">
        <v>1000</v>
      </c>
      <c r="E82" s="56">
        <v>1000</v>
      </c>
      <c r="F82" s="56">
        <v>1000</v>
      </c>
      <c r="G82" s="56">
        <v>1000</v>
      </c>
      <c r="H82" s="56">
        <v>1000</v>
      </c>
      <c r="I82" s="56">
        <v>1000</v>
      </c>
      <c r="J82" s="56">
        <v>1000</v>
      </c>
      <c r="K82" s="56">
        <v>1000</v>
      </c>
      <c r="L82" s="56">
        <v>1000</v>
      </c>
      <c r="M82" s="56">
        <v>1000</v>
      </c>
      <c r="N82" s="56">
        <v>1000</v>
      </c>
      <c r="O82" s="42">
        <f>SUM(C82:N82)</f>
        <v>12000</v>
      </c>
    </row>
    <row r="83" spans="1:15" ht="21" x14ac:dyDescent="0.2">
      <c r="A83" s="14" t="s">
        <v>64</v>
      </c>
      <c r="B83" s="15">
        <f t="shared" ref="B83:N83" si="44">+B84</f>
        <v>371000</v>
      </c>
      <c r="C83" s="15">
        <f t="shared" si="44"/>
        <v>0</v>
      </c>
      <c r="D83" s="15">
        <f t="shared" si="44"/>
        <v>0</v>
      </c>
      <c r="E83" s="15">
        <f t="shared" si="44"/>
        <v>371000</v>
      </c>
      <c r="F83" s="15">
        <f t="shared" si="44"/>
        <v>0</v>
      </c>
      <c r="G83" s="15">
        <f t="shared" si="44"/>
        <v>0</v>
      </c>
      <c r="H83" s="15">
        <f t="shared" si="44"/>
        <v>0</v>
      </c>
      <c r="I83" s="15">
        <f t="shared" si="44"/>
        <v>0</v>
      </c>
      <c r="J83" s="15">
        <f t="shared" si="44"/>
        <v>0</v>
      </c>
      <c r="K83" s="15">
        <f t="shared" si="44"/>
        <v>0</v>
      </c>
      <c r="L83" s="15">
        <f t="shared" si="44"/>
        <v>0</v>
      </c>
      <c r="M83" s="15">
        <f t="shared" si="44"/>
        <v>0</v>
      </c>
      <c r="N83" s="15">
        <f t="shared" si="44"/>
        <v>0</v>
      </c>
      <c r="O83" s="16">
        <f t="shared" si="26"/>
        <v>371000</v>
      </c>
    </row>
    <row r="84" spans="1:15" ht="21" x14ac:dyDescent="0.2">
      <c r="A84" s="27" t="s">
        <v>90</v>
      </c>
      <c r="B84" s="18">
        <f>B85</f>
        <v>371000</v>
      </c>
      <c r="C84" s="18">
        <f t="shared" ref="C84:N84" si="45">C85</f>
        <v>0</v>
      </c>
      <c r="D84" s="18">
        <f t="shared" si="45"/>
        <v>0</v>
      </c>
      <c r="E84" s="18">
        <f>E85</f>
        <v>371000</v>
      </c>
      <c r="F84" s="18">
        <f t="shared" si="45"/>
        <v>0</v>
      </c>
      <c r="G84" s="18">
        <f t="shared" si="45"/>
        <v>0</v>
      </c>
      <c r="H84" s="18">
        <f t="shared" si="45"/>
        <v>0</v>
      </c>
      <c r="I84" s="18">
        <f t="shared" si="45"/>
        <v>0</v>
      </c>
      <c r="J84" s="18">
        <f t="shared" si="45"/>
        <v>0</v>
      </c>
      <c r="K84" s="18">
        <f t="shared" si="45"/>
        <v>0</v>
      </c>
      <c r="L84" s="18">
        <f t="shared" si="45"/>
        <v>0</v>
      </c>
      <c r="M84" s="18">
        <f t="shared" si="45"/>
        <v>0</v>
      </c>
      <c r="N84" s="18">
        <f t="shared" si="45"/>
        <v>0</v>
      </c>
      <c r="O84" s="19">
        <f t="shared" si="26"/>
        <v>371000</v>
      </c>
    </row>
    <row r="85" spans="1:15" ht="21" x14ac:dyDescent="0.2">
      <c r="A85" s="64" t="s">
        <v>65</v>
      </c>
      <c r="B85" s="21">
        <f t="shared" ref="B85:N85" si="46">SUM(B86:B86)</f>
        <v>371000</v>
      </c>
      <c r="C85" s="21">
        <f t="shared" si="46"/>
        <v>0</v>
      </c>
      <c r="D85" s="21">
        <f t="shared" si="46"/>
        <v>0</v>
      </c>
      <c r="E85" s="21">
        <f t="shared" si="46"/>
        <v>371000</v>
      </c>
      <c r="F85" s="21">
        <f t="shared" si="46"/>
        <v>0</v>
      </c>
      <c r="G85" s="21">
        <f t="shared" si="46"/>
        <v>0</v>
      </c>
      <c r="H85" s="21">
        <f t="shared" si="46"/>
        <v>0</v>
      </c>
      <c r="I85" s="21">
        <f t="shared" si="46"/>
        <v>0</v>
      </c>
      <c r="J85" s="21">
        <f t="shared" si="46"/>
        <v>0</v>
      </c>
      <c r="K85" s="21">
        <f t="shared" si="46"/>
        <v>0</v>
      </c>
      <c r="L85" s="21">
        <f t="shared" si="46"/>
        <v>0</v>
      </c>
      <c r="M85" s="21">
        <f t="shared" si="46"/>
        <v>0</v>
      </c>
      <c r="N85" s="21">
        <f t="shared" si="46"/>
        <v>0</v>
      </c>
      <c r="O85" s="22">
        <f t="shared" si="26"/>
        <v>371000</v>
      </c>
    </row>
    <row r="86" spans="1:15" ht="21" x14ac:dyDescent="0.2">
      <c r="A86" s="26" t="s">
        <v>72</v>
      </c>
      <c r="B86" s="24">
        <v>371000</v>
      </c>
      <c r="C86" s="24">
        <v>0</v>
      </c>
      <c r="D86" s="24">
        <v>0</v>
      </c>
      <c r="E86" s="24">
        <v>371000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5">
        <f t="shared" si="26"/>
        <v>371000</v>
      </c>
    </row>
  </sheetData>
  <mergeCells count="1">
    <mergeCell ref="A1:O1"/>
  </mergeCells>
  <printOptions horizontalCentered="1" verticalCentered="1"/>
  <pageMargins left="0" right="0" top="0.15748031496062992" bottom="0.15748031496062992" header="0.31496062992125984" footer="0.31496062992125984"/>
  <pageSetup paperSize="9" scale="51" orientation="landscape" r:id="rId1"/>
  <rowBreaks count="2" manualBreakCount="2">
    <brk id="19" max="16383" man="1"/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ชญาดา</cp:lastModifiedBy>
  <cp:lastPrinted>2020-10-08T08:57:01Z</cp:lastPrinted>
  <dcterms:created xsi:type="dcterms:W3CDTF">2020-09-30T05:02:19Z</dcterms:created>
  <dcterms:modified xsi:type="dcterms:W3CDTF">2022-03-11T07:04:28Z</dcterms:modified>
</cp:coreProperties>
</file>