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งานเก๋\คืนเงินกลับส่วนกลาง\รวมงานหน้าจอ\ตัวชีวัด สนง.ลงเวป\"/>
    </mc:Choice>
  </mc:AlternateContent>
  <xr:revisionPtr revIDLastSave="0" documentId="8_{073D91CF-740F-4F35-9017-429D052D83A5}" xr6:coauthVersionLast="47" xr6:coauthVersionMax="47" xr10:uidLastSave="{00000000-0000-0000-0000-000000000000}"/>
  <bookViews>
    <workbookView xWindow="-120" yWindow="-120" windowWidth="21840" windowHeight="13140" xr2:uid="{A8FD27C9-AAB2-4F19-A88F-DDFB01D3E57C}"/>
  </bookViews>
  <sheets>
    <sheet name="28 ก.พ.65" sheetId="1" r:id="rId1"/>
  </sheets>
  <definedNames>
    <definedName name="_xlnm.Print_Titles" localSheetId="0">'28 ก.พ.65'!$2:$3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9" i="1" l="1"/>
  <c r="E29" i="1"/>
  <c r="D29" i="1"/>
  <c r="C29" i="1"/>
  <c r="H27" i="1"/>
  <c r="F27" i="1"/>
  <c r="I27" i="1" s="1"/>
  <c r="F25" i="1"/>
  <c r="I25" i="1" s="1"/>
  <c r="H24" i="1"/>
  <c r="F24" i="1"/>
  <c r="I24" i="1" s="1"/>
  <c r="F22" i="1"/>
  <c r="I22" i="1" s="1"/>
  <c r="H21" i="1"/>
  <c r="F21" i="1"/>
  <c r="I21" i="1" s="1"/>
  <c r="F20" i="1"/>
  <c r="I20" i="1" s="1"/>
  <c r="H19" i="1"/>
  <c r="F19" i="1"/>
  <c r="I19" i="1" s="1"/>
  <c r="F16" i="1"/>
  <c r="I16" i="1" s="1"/>
  <c r="H15" i="1"/>
  <c r="F15" i="1"/>
  <c r="I15" i="1" s="1"/>
  <c r="F13" i="1"/>
  <c r="I13" i="1" s="1"/>
  <c r="H12" i="1"/>
  <c r="F12" i="1"/>
  <c r="I12" i="1" s="1"/>
  <c r="F11" i="1"/>
  <c r="I11" i="1" s="1"/>
  <c r="H10" i="1"/>
  <c r="F10" i="1"/>
  <c r="I10" i="1" s="1"/>
  <c r="F7" i="1"/>
  <c r="I7" i="1" s="1"/>
  <c r="H6" i="1"/>
  <c r="F6" i="1"/>
  <c r="I6" i="1" s="1"/>
  <c r="F5" i="1"/>
  <c r="I5" i="1" s="1"/>
  <c r="H5" i="1" l="1"/>
  <c r="H7" i="1"/>
  <c r="H11" i="1"/>
  <c r="H13" i="1"/>
  <c r="H16" i="1"/>
  <c r="H20" i="1"/>
  <c r="H22" i="1"/>
  <c r="H25" i="1"/>
  <c r="F29" i="1"/>
  <c r="I29" i="1" s="1"/>
  <c r="H29" i="1" l="1"/>
</calcChain>
</file>

<file path=xl/sharedStrings.xml><?xml version="1.0" encoding="utf-8"?>
<sst xmlns="http://schemas.openxmlformats.org/spreadsheetml/2006/main" count="36" uniqueCount="36">
  <si>
    <t>สำนักงานเกษตรและสหกรณ์จังหวัดลพบุรี</t>
  </si>
  <si>
    <t>รายงานการใช้จ่ายเงินงบประมาณ ปี 2565  ณ วันที่ 28 ก.พ.65</t>
  </si>
  <si>
    <t>ที่</t>
  </si>
  <si>
    <t>ชื่องบประมาณ/โครงการ</t>
  </si>
  <si>
    <t>โอนครั้งที่ 1</t>
  </si>
  <si>
    <t>โอนเพิ่ม</t>
  </si>
  <si>
    <t>โอนลด</t>
  </si>
  <si>
    <t>รวมงบประมาณ</t>
  </si>
  <si>
    <t>ใช้แล้ว</t>
  </si>
  <si>
    <t>คงเหลือ</t>
  </si>
  <si>
    <t>ร้อยละการเบิกจ่าย</t>
  </si>
  <si>
    <t>งบบุคลากรภาครัฐ  (ค่าใช้จ่ายบุคลากรภาครัฐ)</t>
  </si>
  <si>
    <t>ค่าตอบแทนพนักงานราชการ/ค่าครองชีพ</t>
  </si>
  <si>
    <t>ค่าเช่าบ้าน</t>
  </si>
  <si>
    <t>เงินสมทบกองทุนประกันสังคม</t>
  </si>
  <si>
    <t>แผนงานพื้นฐานด้านการสร้างความสามารถในการแข่งขัน</t>
  </si>
  <si>
    <t>ก.บูรณาการในส่วนภูมิภาค</t>
  </si>
  <si>
    <t>ค่าตอบแทนใช้สอยและวัสดุ (งบดำเนินงาน)</t>
  </si>
  <si>
    <t>ค่าสาธารณูปโภค</t>
  </si>
  <si>
    <t>ค่าจ้างเหมาบริการ ต.ค.64- มี.ค.65</t>
  </si>
  <si>
    <t>ค่าเบี้ยประชุม อพก. จำนวน 2 ครั้ง</t>
  </si>
  <si>
    <t>ก.การจัดการระบบเทคโนโลยีสารสนเทศฯ</t>
  </si>
  <si>
    <t>ค่าตอบแทนใช้สอยและวัสดุ</t>
  </si>
  <si>
    <t>ค่าสาธารณูโภค</t>
  </si>
  <si>
    <t>งบรายจ่ายอื่น</t>
  </si>
  <si>
    <t xml:space="preserve">ค่าใช้จ่ายสนับสนุนโครงการพัฒนาศูนย์เครือข่ายปราชญ์ชาวบ้าน </t>
  </si>
  <si>
    <t xml:space="preserve">10.1 ค่าจ้างลูกจ้างโครงการ 1 คน </t>
  </si>
  <si>
    <t>10.2 ค่าใช้จ่ายในการกำกับดูแลและติดตาม</t>
  </si>
  <si>
    <t>ค่าใช้จ่ายเพื่ออำนวยการขับเคลื่อนโครงการอันเนื่องมาจากพระราชดำริ</t>
  </si>
  <si>
    <t>ค่าใช้จ่ายสนับสนุนการขับเคลื่อนการเกษตรในระดับพื้นที่</t>
  </si>
  <si>
    <t>งบเบิกแทนกัน</t>
  </si>
  <si>
    <t xml:space="preserve">ค่าใช้จ่ายโครงการส่งเสริมการบริโภคและใช้วัตถุดิบสินค้า Q (งบ มกอช) </t>
  </si>
  <si>
    <t>โครงการร้านอาหารวัตถุดิบปลอดภัยเลือกใช้สินค้า Q ( Q restaurant)</t>
  </si>
  <si>
    <t>งบลงทุน</t>
  </si>
  <si>
    <t>ค่าซ่อมแซมปรับปรุงสำนักงานเกษตรและสหกรณ์จังหวัดลพบุรี</t>
  </si>
  <si>
    <t>รวมทั้งสิ้น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</si>
</sst>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1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  <charset val="222"/>
    </font>
    <font>
      <sz val="11"/>
      <color theme="1"/>
      <name val="TH SarabunPSK"/>
      <family val="2"/>
    </font>
    <font>
      <b/>
      <sz val="16"/>
      <color rgb="FFFF0000"/>
      <name val="TH SarabunPSK"/>
      <family val="2"/>
    </font>
    <font>
      <sz val="16"/>
      <name val="TH SarabunPSK"/>
      <family val="2"/>
    </font>
    <font>
      <sz val="14"/>
      <color theme="1"/>
      <name val="TH SarabunPSK"/>
      <family val="2"/>
    </font>
    <font>
      <sz val="16"/>
      <color theme="1"/>
      <name val="TH SarabunPSK"/>
      <family val="2"/>
    </font>
    <font>
      <b/>
      <sz val="16"/>
      <name val="TH SarabunPSK"/>
      <family val="2"/>
    </font>
    <font>
      <sz val="11"/>
      <color theme="1"/>
      <name val="TH SarabunPSK"/>
      <family val="2"/>
      <charset val="22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2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43" fontId="5" fillId="0" borderId="5" xfId="1" applyFont="1" applyFill="1" applyBorder="1" applyAlignment="1">
      <alignment vertical="center" shrinkToFit="1"/>
    </xf>
    <xf numFmtId="43" fontId="5" fillId="0" borderId="5" xfId="0" applyNumberFormat="1" applyFont="1" applyBorder="1" applyAlignment="1">
      <alignment horizontal="center" vertical="center" shrinkToFit="1"/>
    </xf>
    <xf numFmtId="43" fontId="5" fillId="0" borderId="5" xfId="1" applyFont="1" applyBorder="1" applyAlignment="1">
      <alignment vertical="center" shrinkToFit="1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 wrapText="1"/>
    </xf>
    <xf numFmtId="43" fontId="6" fillId="0" borderId="4" xfId="1" applyFont="1" applyBorder="1" applyAlignment="1">
      <alignment horizontal="left" vertical="center" wrapText="1"/>
    </xf>
    <xf numFmtId="43" fontId="6" fillId="0" borderId="4" xfId="1" applyFont="1" applyFill="1" applyBorder="1" applyAlignment="1">
      <alignment vertical="center" shrinkToFit="1"/>
    </xf>
    <xf numFmtId="43" fontId="6" fillId="0" borderId="4" xfId="0" applyNumberFormat="1" applyFont="1" applyBorder="1" applyAlignment="1">
      <alignment horizontal="center" vertical="center" shrinkToFit="1"/>
    </xf>
    <xf numFmtId="43" fontId="6" fillId="0" borderId="4" xfId="1" applyFont="1" applyBorder="1" applyAlignment="1">
      <alignment vertical="center" shrinkToFit="1"/>
    </xf>
    <xf numFmtId="43" fontId="3" fillId="0" borderId="0" xfId="0" applyNumberFormat="1" applyFont="1"/>
    <xf numFmtId="43" fontId="6" fillId="0" borderId="6" xfId="1" applyFont="1" applyBorder="1" applyAlignment="1">
      <alignment horizontal="left" vertical="center" wrapText="1"/>
    </xf>
    <xf numFmtId="43" fontId="6" fillId="0" borderId="6" xfId="1" applyFont="1" applyFill="1" applyBorder="1" applyAlignment="1">
      <alignment vertical="center" shrinkToFit="1"/>
    </xf>
    <xf numFmtId="43" fontId="6" fillId="0" borderId="6" xfId="0" applyNumberFormat="1" applyFont="1" applyBorder="1" applyAlignment="1">
      <alignment horizontal="center" vertical="center" shrinkToFit="1"/>
    </xf>
    <xf numFmtId="43" fontId="4" fillId="0" borderId="0" xfId="0" applyNumberFormat="1" applyFont="1"/>
    <xf numFmtId="43" fontId="5" fillId="0" borderId="3" xfId="1" applyFont="1" applyFill="1" applyBorder="1" applyAlignment="1">
      <alignment vertical="center" shrinkToFit="1"/>
    </xf>
    <xf numFmtId="43" fontId="5" fillId="0" borderId="3" xfId="0" applyNumberFormat="1" applyFont="1" applyBorder="1" applyAlignment="1">
      <alignment horizontal="center" vertical="center" shrinkToFit="1"/>
    </xf>
    <xf numFmtId="43" fontId="5" fillId="0" borderId="3" xfId="1" applyFont="1" applyBorder="1" applyAlignment="1">
      <alignment vertical="center" shrinkToFit="1"/>
    </xf>
    <xf numFmtId="43" fontId="5" fillId="0" borderId="3" xfId="1" applyFont="1" applyBorder="1" applyAlignment="1">
      <alignment horizontal="left" vertical="center" wrapText="1"/>
    </xf>
    <xf numFmtId="43" fontId="3" fillId="0" borderId="0" xfId="1" applyFont="1"/>
    <xf numFmtId="43" fontId="7" fillId="0" borderId="0" xfId="0" applyNumberFormat="1" applyFont="1"/>
    <xf numFmtId="43" fontId="6" fillId="0" borderId="3" xfId="1" applyFont="1" applyBorder="1" applyAlignment="1">
      <alignment horizontal="left" vertical="center" wrapText="1"/>
    </xf>
    <xf numFmtId="43" fontId="8" fillId="0" borderId="3" xfId="1" applyFont="1" applyFill="1" applyBorder="1" applyAlignment="1">
      <alignment vertical="center" shrinkToFit="1"/>
    </xf>
    <xf numFmtId="43" fontId="6" fillId="0" borderId="3" xfId="0" applyNumberFormat="1" applyFont="1" applyBorder="1" applyAlignment="1">
      <alignment horizontal="center" vertical="center" shrinkToFit="1"/>
    </xf>
    <xf numFmtId="1" fontId="6" fillId="0" borderId="3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 shrinkToFit="1"/>
    </xf>
    <xf numFmtId="43" fontId="6" fillId="0" borderId="3" xfId="1" applyFont="1" applyBorder="1" applyAlignment="1">
      <alignment vertical="center" shrinkToFit="1"/>
    </xf>
    <xf numFmtId="0" fontId="6" fillId="0" borderId="3" xfId="0" applyFont="1" applyBorder="1" applyAlignment="1">
      <alignment horizontal="left" vertical="center" shrinkToFit="1"/>
    </xf>
    <xf numFmtId="43" fontId="6" fillId="0" borderId="4" xfId="1" applyFont="1" applyBorder="1" applyAlignment="1">
      <alignment horizontal="left" vertical="center" shrinkToFit="1"/>
    </xf>
    <xf numFmtId="43" fontId="8" fillId="0" borderId="4" xfId="1" applyFont="1" applyFill="1" applyBorder="1" applyAlignment="1">
      <alignment vertical="center" shrinkToFit="1"/>
    </xf>
    <xf numFmtId="43" fontId="10" fillId="0" borderId="0" xfId="0" applyNumberFormat="1" applyFont="1"/>
    <xf numFmtId="43" fontId="6" fillId="0" borderId="0" xfId="1" applyFont="1" applyBorder="1" applyAlignment="1">
      <alignment vertical="center" shrinkToFit="1"/>
    </xf>
    <xf numFmtId="0" fontId="6" fillId="0" borderId="4" xfId="0" applyFont="1" applyBorder="1" applyAlignment="1">
      <alignment horizontal="left" vertical="center" wrapText="1"/>
    </xf>
    <xf numFmtId="1" fontId="6" fillId="0" borderId="6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 shrinkToFit="1"/>
    </xf>
    <xf numFmtId="43" fontId="6" fillId="0" borderId="3" xfId="1" applyFont="1" applyBorder="1" applyAlignment="1">
      <alignment horizontal="left" vertical="center" shrinkToFit="1"/>
    </xf>
    <xf numFmtId="43" fontId="6" fillId="0" borderId="3" xfId="1" applyFont="1" applyFill="1" applyBorder="1" applyAlignment="1">
      <alignment vertical="center" shrinkToFit="1"/>
    </xf>
    <xf numFmtId="0" fontId="5" fillId="0" borderId="6" xfId="0" applyFont="1" applyBorder="1" applyAlignment="1">
      <alignment horizontal="left" vertical="center" shrinkToFit="1"/>
    </xf>
    <xf numFmtId="43" fontId="6" fillId="0" borderId="6" xfId="1" applyFont="1" applyBorder="1" applyAlignment="1">
      <alignment horizontal="left" vertical="center" shrinkToFit="1"/>
    </xf>
    <xf numFmtId="43" fontId="6" fillId="0" borderId="6" xfId="1" applyFont="1" applyBorder="1" applyAlignment="1">
      <alignment vertical="center" shrinkToFit="1"/>
    </xf>
    <xf numFmtId="0" fontId="6" fillId="0" borderId="7" xfId="0" applyFont="1" applyBorder="1" applyAlignment="1">
      <alignment horizontal="center" vertical="center"/>
    </xf>
    <xf numFmtId="0" fontId="6" fillId="0" borderId="7" xfId="0" quotePrefix="1" applyFont="1" applyBorder="1" applyAlignment="1">
      <alignment horizontal="left" vertical="center" wrapText="1"/>
    </xf>
    <xf numFmtId="43" fontId="6" fillId="0" borderId="7" xfId="1" applyFont="1" applyFill="1" applyBorder="1" applyAlignment="1">
      <alignment vertical="center" shrinkToFit="1"/>
    </xf>
    <xf numFmtId="43" fontId="6" fillId="0" borderId="7" xfId="0" applyNumberFormat="1" applyFont="1" applyBorder="1" applyAlignment="1">
      <alignment horizontal="center" vertical="center" shrinkToFit="1"/>
    </xf>
    <xf numFmtId="0" fontId="6" fillId="0" borderId="7" xfId="0" applyFont="1" applyBorder="1" applyAlignment="1">
      <alignment shrinkToFit="1"/>
    </xf>
    <xf numFmtId="0" fontId="9" fillId="0" borderId="2" xfId="0" applyFont="1" applyBorder="1" applyAlignment="1">
      <alignment horizontal="center" vertical="center"/>
    </xf>
    <xf numFmtId="43" fontId="9" fillId="0" borderId="2" xfId="0" applyNumberFormat="1" applyFont="1" applyBorder="1" applyAlignment="1">
      <alignment horizontal="center" vertical="center"/>
    </xf>
    <xf numFmtId="43" fontId="9" fillId="0" borderId="2" xfId="1" applyFont="1" applyFill="1" applyBorder="1" applyAlignment="1">
      <alignment vertical="center" shrinkToFit="1"/>
    </xf>
    <xf numFmtId="43" fontId="9" fillId="0" borderId="2" xfId="0" applyNumberFormat="1" applyFont="1" applyBorder="1" applyAlignment="1">
      <alignment horizontal="center" vertical="center" shrinkToFit="1"/>
    </xf>
    <xf numFmtId="43" fontId="9" fillId="0" borderId="2" xfId="1" applyFont="1" applyBorder="1" applyAlignment="1">
      <alignment vertical="center" shrinkToFit="1"/>
    </xf>
    <xf numFmtId="0" fontId="8" fillId="0" borderId="0" xfId="0" applyFont="1" applyAlignment="1">
      <alignment horizontal="center"/>
    </xf>
    <xf numFmtId="0" fontId="8" fillId="0" borderId="0" xfId="0" applyFont="1"/>
    <xf numFmtId="43" fontId="8" fillId="0" borderId="0" xfId="0" applyNumberFormat="1" applyFont="1"/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5320D-EE10-4AED-9964-FF8DB290AC2D}">
  <dimension ref="A1:M35"/>
  <sheetViews>
    <sheetView tabSelected="1" zoomScaleNormal="100" workbookViewId="0">
      <selection activeCell="A2" sqref="A2:I2"/>
    </sheetView>
  </sheetViews>
  <sheetFormatPr defaultRowHeight="21" x14ac:dyDescent="0.35"/>
  <cols>
    <col min="1" max="1" width="9" style="59" customWidth="1"/>
    <col min="2" max="2" width="49.75" style="60" customWidth="1"/>
    <col min="3" max="3" width="14.125" style="60" customWidth="1"/>
    <col min="4" max="4" width="10.25" style="60" customWidth="1"/>
    <col min="5" max="5" width="10.875" style="60" customWidth="1"/>
    <col min="6" max="6" width="14.125" style="60" customWidth="1"/>
    <col min="7" max="7" width="12.5" style="60" customWidth="1"/>
    <col min="8" max="8" width="13.125" style="60" customWidth="1"/>
    <col min="9" max="9" width="9.625" style="60" customWidth="1"/>
    <col min="10" max="10" width="10" style="2" customWidth="1"/>
    <col min="11" max="11" width="13.25" style="2" customWidth="1"/>
    <col min="12" max="12" width="9.625" style="3" bestFit="1" customWidth="1"/>
    <col min="13" max="16384" width="9" style="3"/>
  </cols>
  <sheetData>
    <row r="1" spans="1:12" x14ac:dyDescent="0.35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12" ht="18" customHeight="1" x14ac:dyDescent="0.35">
      <c r="A2" s="4" t="s">
        <v>1</v>
      </c>
      <c r="B2" s="4"/>
      <c r="C2" s="4"/>
      <c r="D2" s="4"/>
      <c r="E2" s="4"/>
      <c r="F2" s="4"/>
      <c r="G2" s="4"/>
      <c r="H2" s="4"/>
      <c r="I2" s="4"/>
    </row>
    <row r="3" spans="1:12" ht="35.25" customHeight="1" x14ac:dyDescent="0.35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6" t="s">
        <v>10</v>
      </c>
    </row>
    <row r="4" spans="1:12" x14ac:dyDescent="0.35">
      <c r="A4" s="7"/>
      <c r="B4" s="8" t="s">
        <v>11</v>
      </c>
      <c r="C4" s="9"/>
      <c r="D4" s="9"/>
      <c r="E4" s="9"/>
      <c r="F4" s="9"/>
      <c r="G4" s="10"/>
      <c r="H4" s="11"/>
      <c r="I4" s="12"/>
    </row>
    <row r="5" spans="1:12" x14ac:dyDescent="0.35">
      <c r="A5" s="13">
        <v>1</v>
      </c>
      <c r="B5" s="14" t="s">
        <v>12</v>
      </c>
      <c r="C5" s="15">
        <v>652100</v>
      </c>
      <c r="D5" s="15"/>
      <c r="E5" s="15"/>
      <c r="F5" s="15">
        <f>SUM(C5:E5)</f>
        <v>652100</v>
      </c>
      <c r="G5" s="16">
        <v>571000</v>
      </c>
      <c r="H5" s="17">
        <f>F5-G5</f>
        <v>81100</v>
      </c>
      <c r="I5" s="18">
        <f>G5*100/F5</f>
        <v>87.563257169145842</v>
      </c>
      <c r="K5" s="19"/>
    </row>
    <row r="6" spans="1:12" x14ac:dyDescent="0.35">
      <c r="A6" s="13">
        <v>2</v>
      </c>
      <c r="B6" s="14" t="s">
        <v>13</v>
      </c>
      <c r="C6" s="20">
        <v>33100</v>
      </c>
      <c r="D6" s="20">
        <v>6900</v>
      </c>
      <c r="E6" s="20"/>
      <c r="F6" s="20">
        <f>SUM(C6:E6)</f>
        <v>40000</v>
      </c>
      <c r="G6" s="21">
        <v>40000</v>
      </c>
      <c r="H6" s="22">
        <f>F6-G6</f>
        <v>0</v>
      </c>
      <c r="I6" s="18">
        <f>G6*100/F6</f>
        <v>100</v>
      </c>
      <c r="J6" s="19"/>
      <c r="K6" s="19"/>
      <c r="L6" s="23"/>
    </row>
    <row r="7" spans="1:12" x14ac:dyDescent="0.35">
      <c r="A7" s="13">
        <v>3</v>
      </c>
      <c r="B7" s="14" t="s">
        <v>14</v>
      </c>
      <c r="C7" s="20">
        <v>23550</v>
      </c>
      <c r="D7" s="20"/>
      <c r="E7" s="20"/>
      <c r="F7" s="20">
        <f>SUM(C7:E7)</f>
        <v>23550</v>
      </c>
      <c r="G7" s="21">
        <v>17153</v>
      </c>
      <c r="H7" s="22">
        <f>F7-G7</f>
        <v>6397</v>
      </c>
      <c r="I7" s="18">
        <f>G7*100/F7</f>
        <v>72.836518046709131</v>
      </c>
      <c r="K7" s="19"/>
    </row>
    <row r="8" spans="1:12" x14ac:dyDescent="0.35">
      <c r="A8" s="7"/>
      <c r="B8" s="8" t="s">
        <v>15</v>
      </c>
      <c r="C8" s="8"/>
      <c r="D8" s="8"/>
      <c r="E8" s="8"/>
      <c r="F8" s="8"/>
      <c r="G8" s="24"/>
      <c r="H8" s="25"/>
      <c r="I8" s="26"/>
      <c r="K8" s="19"/>
      <c r="L8" s="23"/>
    </row>
    <row r="9" spans="1:12" x14ac:dyDescent="0.35">
      <c r="A9" s="13"/>
      <c r="B9" s="8" t="s">
        <v>16</v>
      </c>
      <c r="C9" s="27"/>
      <c r="D9" s="27"/>
      <c r="E9" s="27"/>
      <c r="F9" s="27"/>
      <c r="G9" s="24"/>
      <c r="H9" s="25"/>
      <c r="I9" s="26"/>
      <c r="J9" s="19"/>
      <c r="K9" s="28"/>
      <c r="L9" s="29"/>
    </row>
    <row r="10" spans="1:12" x14ac:dyDescent="0.35">
      <c r="A10" s="13">
        <v>4</v>
      </c>
      <c r="B10" s="14" t="s">
        <v>17</v>
      </c>
      <c r="C10" s="30">
        <v>146584</v>
      </c>
      <c r="D10" s="30"/>
      <c r="E10" s="30"/>
      <c r="F10" s="30">
        <f>SUM(C10:E10)</f>
        <v>146584</v>
      </c>
      <c r="G10" s="31">
        <v>121270.8</v>
      </c>
      <c r="H10" s="32">
        <f>F10-G10</f>
        <v>25313.199999999997</v>
      </c>
      <c r="I10" s="18">
        <f>G10*100/F10</f>
        <v>82.73126671396605</v>
      </c>
      <c r="J10" s="19"/>
      <c r="K10" s="28"/>
      <c r="L10" s="29"/>
    </row>
    <row r="11" spans="1:12" x14ac:dyDescent="0.35">
      <c r="A11" s="13">
        <v>5</v>
      </c>
      <c r="B11" s="14" t="s">
        <v>18</v>
      </c>
      <c r="C11" s="30">
        <v>40700</v>
      </c>
      <c r="D11" s="30">
        <v>23000</v>
      </c>
      <c r="E11" s="30"/>
      <c r="F11" s="30">
        <f>SUM(C11:E11)</f>
        <v>63700</v>
      </c>
      <c r="G11" s="31">
        <v>63268.63</v>
      </c>
      <c r="H11" s="32">
        <f>F11-G11</f>
        <v>431.37000000000262</v>
      </c>
      <c r="I11" s="18">
        <f>G11*100/F11</f>
        <v>99.322810047095757</v>
      </c>
      <c r="J11" s="19"/>
      <c r="K11" s="28"/>
      <c r="L11" s="29"/>
    </row>
    <row r="12" spans="1:12" x14ac:dyDescent="0.35">
      <c r="A12" s="13">
        <v>6</v>
      </c>
      <c r="B12" s="14" t="s">
        <v>19</v>
      </c>
      <c r="C12" s="30">
        <v>219000</v>
      </c>
      <c r="D12" s="30"/>
      <c r="E12" s="30"/>
      <c r="F12" s="30">
        <f>SUM(C12:E12)</f>
        <v>219000</v>
      </c>
      <c r="G12" s="31">
        <v>185080</v>
      </c>
      <c r="H12" s="32">
        <f>F12-G12</f>
        <v>33920</v>
      </c>
      <c r="I12" s="18">
        <f>G12*100/F12</f>
        <v>84.51141552511416</v>
      </c>
      <c r="J12" s="19"/>
      <c r="K12" s="28"/>
      <c r="L12" s="29"/>
    </row>
    <row r="13" spans="1:12" x14ac:dyDescent="0.35">
      <c r="A13" s="13">
        <v>7</v>
      </c>
      <c r="B13" s="14" t="s">
        <v>20</v>
      </c>
      <c r="C13" s="30">
        <v>62596</v>
      </c>
      <c r="D13" s="30"/>
      <c r="E13" s="30">
        <v>23000</v>
      </c>
      <c r="F13" s="30">
        <f>C13-E13</f>
        <v>39596</v>
      </c>
      <c r="G13" s="31">
        <v>0</v>
      </c>
      <c r="H13" s="32">
        <f>+F13</f>
        <v>39596</v>
      </c>
      <c r="I13" s="18">
        <f>G13*100/F13</f>
        <v>0</v>
      </c>
      <c r="J13" s="19"/>
      <c r="K13" s="28"/>
      <c r="L13" s="29"/>
    </row>
    <row r="14" spans="1:12" x14ac:dyDescent="0.35">
      <c r="A14" s="33"/>
      <c r="B14" s="34" t="s">
        <v>21</v>
      </c>
      <c r="C14" s="34"/>
      <c r="D14" s="34"/>
      <c r="E14" s="34"/>
      <c r="F14" s="34"/>
      <c r="G14" s="31"/>
      <c r="H14" s="32"/>
      <c r="I14" s="35"/>
      <c r="K14" s="19"/>
      <c r="L14" s="29"/>
    </row>
    <row r="15" spans="1:12" x14ac:dyDescent="0.35">
      <c r="A15" s="33">
        <v>8</v>
      </c>
      <c r="B15" s="36" t="s">
        <v>22</v>
      </c>
      <c r="C15" s="37">
        <v>8250</v>
      </c>
      <c r="D15" s="37">
        <v>0</v>
      </c>
      <c r="E15" s="37">
        <v>5000</v>
      </c>
      <c r="F15" s="37">
        <f>C15-E15</f>
        <v>3250</v>
      </c>
      <c r="G15" s="38">
        <v>0</v>
      </c>
      <c r="H15" s="17">
        <f>F15-G15</f>
        <v>3250</v>
      </c>
      <c r="I15" s="18">
        <f>G15*100/F15</f>
        <v>0</v>
      </c>
      <c r="K15" s="19"/>
      <c r="L15" s="29"/>
    </row>
    <row r="16" spans="1:12" x14ac:dyDescent="0.3">
      <c r="A16" s="33">
        <v>9</v>
      </c>
      <c r="B16" s="36" t="s">
        <v>23</v>
      </c>
      <c r="C16" s="37">
        <v>2050</v>
      </c>
      <c r="D16" s="37">
        <v>5000</v>
      </c>
      <c r="E16" s="37">
        <v>0</v>
      </c>
      <c r="F16" s="37">
        <f>C16+D16</f>
        <v>7050</v>
      </c>
      <c r="G16" s="38">
        <v>6546.5</v>
      </c>
      <c r="H16" s="17">
        <f>F16-G16</f>
        <v>503.5</v>
      </c>
      <c r="I16" s="18">
        <f>G16*100/F16</f>
        <v>92.858156028368796</v>
      </c>
      <c r="J16" s="39"/>
      <c r="K16" s="40"/>
      <c r="L16" s="29"/>
    </row>
    <row r="17" spans="1:13" x14ac:dyDescent="0.35">
      <c r="A17" s="33"/>
      <c r="B17" s="8" t="s">
        <v>24</v>
      </c>
      <c r="C17" s="9"/>
      <c r="D17" s="9"/>
      <c r="E17" s="9"/>
      <c r="F17" s="9"/>
      <c r="G17" s="16"/>
      <c r="H17" s="17"/>
      <c r="I17" s="35"/>
      <c r="K17" s="40"/>
      <c r="L17" s="29"/>
    </row>
    <row r="18" spans="1:13" x14ac:dyDescent="0.35">
      <c r="A18" s="33">
        <v>10</v>
      </c>
      <c r="B18" s="14" t="s">
        <v>25</v>
      </c>
      <c r="C18" s="41"/>
      <c r="D18" s="41"/>
      <c r="E18" s="41"/>
      <c r="F18" s="41"/>
      <c r="G18" s="16"/>
      <c r="H18" s="17"/>
      <c r="I18" s="35"/>
      <c r="K18" s="40"/>
      <c r="L18" s="29"/>
    </row>
    <row r="19" spans="1:13" x14ac:dyDescent="0.35">
      <c r="A19" s="33"/>
      <c r="B19" s="14" t="s">
        <v>26</v>
      </c>
      <c r="C19" s="15">
        <v>51700</v>
      </c>
      <c r="D19" s="15"/>
      <c r="E19" s="15"/>
      <c r="F19" s="15">
        <f>SUM(C19:E19)</f>
        <v>51700</v>
      </c>
      <c r="G19" s="16">
        <v>42300</v>
      </c>
      <c r="H19" s="17">
        <f>F19-G19</f>
        <v>9400</v>
      </c>
      <c r="I19" s="18">
        <f>G19*100/F19</f>
        <v>81.818181818181813</v>
      </c>
      <c r="J19" s="19"/>
      <c r="K19" s="40"/>
      <c r="L19" s="29"/>
    </row>
    <row r="20" spans="1:13" x14ac:dyDescent="0.35">
      <c r="A20" s="33"/>
      <c r="B20" s="14" t="s">
        <v>27</v>
      </c>
      <c r="C20" s="15">
        <v>2500</v>
      </c>
      <c r="D20" s="15"/>
      <c r="E20" s="15"/>
      <c r="F20" s="15">
        <f>SUM(C20:E20)</f>
        <v>2500</v>
      </c>
      <c r="G20" s="16">
        <v>2000</v>
      </c>
      <c r="H20" s="17">
        <f>F20-G20</f>
        <v>500</v>
      </c>
      <c r="I20" s="18">
        <f>G20*100/F20</f>
        <v>80</v>
      </c>
      <c r="K20" s="40"/>
      <c r="L20" s="29"/>
    </row>
    <row r="21" spans="1:13" ht="20.25" customHeight="1" x14ac:dyDescent="0.35">
      <c r="A21" s="33">
        <v>11</v>
      </c>
      <c r="B21" s="14" t="s">
        <v>28</v>
      </c>
      <c r="C21" s="15">
        <v>10000</v>
      </c>
      <c r="D21" s="15"/>
      <c r="E21" s="15"/>
      <c r="F21" s="15">
        <f>SUM(C21:E21)</f>
        <v>10000</v>
      </c>
      <c r="G21" s="16">
        <v>6700</v>
      </c>
      <c r="H21" s="17">
        <f>F21-G21</f>
        <v>3300</v>
      </c>
      <c r="I21" s="18">
        <f>G21*100/F21</f>
        <v>67</v>
      </c>
      <c r="K21" s="40"/>
      <c r="L21" s="29"/>
    </row>
    <row r="22" spans="1:13" x14ac:dyDescent="0.35">
      <c r="A22" s="33">
        <v>12</v>
      </c>
      <c r="B22" s="14" t="s">
        <v>29</v>
      </c>
      <c r="C22" s="15">
        <v>19600</v>
      </c>
      <c r="D22" s="15"/>
      <c r="E22" s="15"/>
      <c r="F22" s="15">
        <f>SUM(C22:E22)</f>
        <v>19600</v>
      </c>
      <c r="G22" s="16">
        <v>5975</v>
      </c>
      <c r="H22" s="17">
        <f>F22-G22</f>
        <v>13625</v>
      </c>
      <c r="I22" s="18">
        <f>G22*100/F22</f>
        <v>30.48469387755102</v>
      </c>
      <c r="K22" s="40"/>
      <c r="L22" s="29"/>
    </row>
    <row r="23" spans="1:13" x14ac:dyDescent="0.35">
      <c r="A23" s="33"/>
      <c r="B23" s="8" t="s">
        <v>30</v>
      </c>
      <c r="C23" s="9"/>
      <c r="D23" s="9"/>
      <c r="E23" s="9"/>
      <c r="F23" s="9"/>
      <c r="G23" s="16"/>
      <c r="H23" s="17"/>
      <c r="I23" s="35"/>
      <c r="K23" s="40"/>
      <c r="L23" s="29"/>
    </row>
    <row r="24" spans="1:13" x14ac:dyDescent="0.35">
      <c r="A24" s="42">
        <v>13</v>
      </c>
      <c r="B24" s="43" t="s">
        <v>31</v>
      </c>
      <c r="C24" s="44">
        <v>9000</v>
      </c>
      <c r="D24" s="44"/>
      <c r="E24" s="44"/>
      <c r="F24" s="44">
        <f>SUM(C24:E24)</f>
        <v>9000</v>
      </c>
      <c r="G24" s="45">
        <v>1500</v>
      </c>
      <c r="H24" s="32">
        <f>F24-G24</f>
        <v>7500</v>
      </c>
      <c r="I24" s="18">
        <f>G24*100/F24</f>
        <v>16.666666666666668</v>
      </c>
      <c r="K24" s="19"/>
      <c r="L24" s="29"/>
    </row>
    <row r="25" spans="1:13" x14ac:dyDescent="0.35">
      <c r="A25" s="42">
        <v>14</v>
      </c>
      <c r="B25" s="43" t="s">
        <v>32</v>
      </c>
      <c r="C25" s="44">
        <v>31600</v>
      </c>
      <c r="D25" s="44"/>
      <c r="E25" s="44"/>
      <c r="F25" s="44">
        <f>SUM(C25:E25)</f>
        <v>31600</v>
      </c>
      <c r="G25" s="45">
        <v>20000</v>
      </c>
      <c r="H25" s="32">
        <f>F25-G25</f>
        <v>11600</v>
      </c>
      <c r="I25" s="18">
        <f>G25*100/F25</f>
        <v>63.291139240506332</v>
      </c>
      <c r="K25" s="19"/>
      <c r="L25" s="29"/>
    </row>
    <row r="26" spans="1:13" x14ac:dyDescent="0.35">
      <c r="A26" s="42"/>
      <c r="B26" s="46" t="s">
        <v>33</v>
      </c>
      <c r="C26" s="47"/>
      <c r="D26" s="47"/>
      <c r="E26" s="47"/>
      <c r="F26" s="47"/>
      <c r="G26" s="21"/>
      <c r="H26" s="22"/>
      <c r="I26" s="48"/>
      <c r="K26" s="19"/>
      <c r="L26" s="29"/>
    </row>
    <row r="27" spans="1:13" x14ac:dyDescent="0.35">
      <c r="A27" s="42">
        <v>15</v>
      </c>
      <c r="B27" s="43" t="s">
        <v>34</v>
      </c>
      <c r="C27" s="47">
        <v>371000</v>
      </c>
      <c r="D27" s="47"/>
      <c r="E27" s="47"/>
      <c r="F27" s="47">
        <f>SUM(C27:E27)</f>
        <v>371000</v>
      </c>
      <c r="G27" s="21">
        <v>371000</v>
      </c>
      <c r="H27" s="22">
        <f>F27-G27</f>
        <v>0</v>
      </c>
      <c r="I27" s="18">
        <f>G27*100/F27</f>
        <v>100</v>
      </c>
      <c r="K27" s="19"/>
      <c r="L27" s="29"/>
    </row>
    <row r="28" spans="1:13" x14ac:dyDescent="0.35">
      <c r="A28" s="49"/>
      <c r="B28" s="50"/>
      <c r="C28" s="50"/>
      <c r="D28" s="50"/>
      <c r="E28" s="50"/>
      <c r="F28" s="50"/>
      <c r="G28" s="51"/>
      <c r="H28" s="52"/>
      <c r="I28" s="53"/>
    </row>
    <row r="29" spans="1:13" x14ac:dyDescent="0.35">
      <c r="A29" s="54"/>
      <c r="B29" s="54" t="s">
        <v>35</v>
      </c>
      <c r="C29" s="55">
        <f>SUM(C5:C28)</f>
        <v>1683330</v>
      </c>
      <c r="D29" s="55">
        <f>SUM(D11:D28)</f>
        <v>28000</v>
      </c>
      <c r="E29" s="55">
        <f>SUM(E13:E28)</f>
        <v>28000</v>
      </c>
      <c r="F29" s="55">
        <f>SUM(F5:F28)</f>
        <v>1690230</v>
      </c>
      <c r="G29" s="56">
        <f>SUM(G5:G28)</f>
        <v>1453793.9300000002</v>
      </c>
      <c r="H29" s="57">
        <f>SUM(H5:H28)</f>
        <v>236436.07</v>
      </c>
      <c r="I29" s="58">
        <f>G29*100/F29</f>
        <v>86.011603746235735</v>
      </c>
    </row>
    <row r="31" spans="1:13" s="60" customFormat="1" x14ac:dyDescent="0.35">
      <c r="A31" s="59"/>
      <c r="J31" s="2"/>
      <c r="K31" s="2"/>
      <c r="L31" s="3"/>
      <c r="M31" s="3"/>
    </row>
    <row r="32" spans="1:13" x14ac:dyDescent="0.35">
      <c r="G32" s="61"/>
      <c r="H32" s="61"/>
    </row>
    <row r="33" spans="7:7" x14ac:dyDescent="0.35">
      <c r="G33" s="61"/>
    </row>
    <row r="34" spans="7:7" x14ac:dyDescent="0.35">
      <c r="G34" s="61"/>
    </row>
    <row r="35" spans="7:7" x14ac:dyDescent="0.35">
      <c r="G35" s="61"/>
    </row>
  </sheetData>
  <mergeCells count="2">
    <mergeCell ref="A1:I1"/>
    <mergeCell ref="A2:I2"/>
  </mergeCells>
  <printOptions horizontalCentered="1"/>
  <pageMargins left="0.11811023622047245" right="3.937007874015748E-2" top="0.19685039370078741" bottom="0.19685039370078741" header="0.31496062992125984" footer="0.31496062992125984"/>
  <pageSetup paperSize="9" scale="80" orientation="landscape" r:id="rId1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28 ก.พ.65</vt:lpstr>
      <vt:lpstr>'28 ก.พ.65'!Print_Titles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ชญาดา</dc:creator>
  <cp:lastModifiedBy>ชญาดา</cp:lastModifiedBy>
  <dcterms:created xsi:type="dcterms:W3CDTF">2022-03-11T06:54:53Z</dcterms:created>
  <dcterms:modified xsi:type="dcterms:W3CDTF">2022-03-11T06:55:41Z</dcterms:modified>
</cp:coreProperties>
</file>