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4240" windowHeight="131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calcChain.xml><?xml version="1.0" encoding="utf-8"?>
<calcChain xmlns="http://schemas.openxmlformats.org/spreadsheetml/2006/main">
  <c r="O70" i="1" l="1"/>
  <c r="O67" i="1"/>
  <c r="O68" i="1"/>
  <c r="O66" i="1"/>
  <c r="C65" i="1"/>
  <c r="L65" i="1"/>
  <c r="K65" i="1"/>
  <c r="J65" i="1"/>
  <c r="I65" i="1"/>
  <c r="E65" i="1"/>
  <c r="E71" i="1"/>
  <c r="O78" i="1" l="1"/>
  <c r="B80" i="1"/>
  <c r="O57" i="1"/>
  <c r="I32" i="1"/>
  <c r="H32" i="1"/>
  <c r="N71" i="1" l="1"/>
  <c r="N52" i="1"/>
  <c r="D32" i="1" l="1"/>
  <c r="E32" i="1"/>
  <c r="F32" i="1"/>
  <c r="G32" i="1"/>
  <c r="C32" i="1"/>
  <c r="D28" i="1"/>
  <c r="E28" i="1"/>
  <c r="F28" i="1"/>
  <c r="G28" i="1"/>
  <c r="H28" i="1"/>
  <c r="I28" i="1"/>
  <c r="J28" i="1"/>
  <c r="K28" i="1"/>
  <c r="L28" i="1"/>
  <c r="C28" i="1"/>
  <c r="O121" i="1" l="1"/>
  <c r="O119" i="1"/>
  <c r="O118" i="1"/>
  <c r="O117" i="1"/>
  <c r="N116" i="1"/>
  <c r="M116" i="1"/>
  <c r="M115" i="1" s="1"/>
  <c r="L116" i="1"/>
  <c r="L115" i="1" s="1"/>
  <c r="K116" i="1"/>
  <c r="K115" i="1" s="1"/>
  <c r="J116" i="1"/>
  <c r="J115" i="1" s="1"/>
  <c r="I116" i="1"/>
  <c r="I115" i="1" s="1"/>
  <c r="H116" i="1"/>
  <c r="H115" i="1" s="1"/>
  <c r="G116" i="1"/>
  <c r="G115" i="1" s="1"/>
  <c r="F116" i="1"/>
  <c r="E116" i="1"/>
  <c r="E115" i="1" s="1"/>
  <c r="D116" i="1"/>
  <c r="D115" i="1" s="1"/>
  <c r="C116" i="1"/>
  <c r="C115" i="1" s="1"/>
  <c r="B116" i="1"/>
  <c r="N115" i="1"/>
  <c r="F115" i="1"/>
  <c r="B115" i="1"/>
  <c r="O114" i="1"/>
  <c r="O113" i="1"/>
  <c r="O112" i="1"/>
  <c r="O111" i="1"/>
  <c r="N110" i="1"/>
  <c r="M110" i="1"/>
  <c r="M109" i="1" s="1"/>
  <c r="L110" i="1"/>
  <c r="L109" i="1" s="1"/>
  <c r="K110" i="1"/>
  <c r="K109" i="1" s="1"/>
  <c r="J110" i="1"/>
  <c r="J109" i="1" s="1"/>
  <c r="I110" i="1"/>
  <c r="I109" i="1" s="1"/>
  <c r="H110" i="1"/>
  <c r="H109" i="1" s="1"/>
  <c r="G110" i="1"/>
  <c r="G109" i="1" s="1"/>
  <c r="F110" i="1"/>
  <c r="F109" i="1" s="1"/>
  <c r="F108" i="1" s="1"/>
  <c r="E110" i="1"/>
  <c r="E109" i="1" s="1"/>
  <c r="E108" i="1" s="1"/>
  <c r="D110" i="1"/>
  <c r="D109" i="1" s="1"/>
  <c r="C110" i="1"/>
  <c r="C109" i="1" s="1"/>
  <c r="B110" i="1"/>
  <c r="B109" i="1" s="1"/>
  <c r="N109" i="1"/>
  <c r="O107" i="1"/>
  <c r="O106" i="1"/>
  <c r="O105" i="1"/>
  <c r="O104" i="1"/>
  <c r="N103" i="1"/>
  <c r="N102" i="1" s="1"/>
  <c r="M103" i="1"/>
  <c r="L103" i="1"/>
  <c r="K103" i="1"/>
  <c r="K102" i="1" s="1"/>
  <c r="J103" i="1"/>
  <c r="J102" i="1" s="1"/>
  <c r="I103" i="1"/>
  <c r="I102" i="1" s="1"/>
  <c r="H103" i="1"/>
  <c r="H102" i="1" s="1"/>
  <c r="G103" i="1"/>
  <c r="F103" i="1"/>
  <c r="F102" i="1" s="1"/>
  <c r="E103" i="1"/>
  <c r="E102" i="1" s="1"/>
  <c r="D103" i="1"/>
  <c r="C103" i="1"/>
  <c r="B103" i="1"/>
  <c r="B102" i="1" s="1"/>
  <c r="M102" i="1"/>
  <c r="L102" i="1"/>
  <c r="G102" i="1"/>
  <c r="D102" i="1"/>
  <c r="O101" i="1"/>
  <c r="O100" i="1"/>
  <c r="O99" i="1"/>
  <c r="N98" i="1"/>
  <c r="M98" i="1"/>
  <c r="L98" i="1"/>
  <c r="K98" i="1"/>
  <c r="J98" i="1"/>
  <c r="I98" i="1"/>
  <c r="H98" i="1"/>
  <c r="G98" i="1"/>
  <c r="F98" i="1"/>
  <c r="E98" i="1"/>
  <c r="D98" i="1"/>
  <c r="C98" i="1"/>
  <c r="B98" i="1"/>
  <c r="O97" i="1"/>
  <c r="N96" i="1"/>
  <c r="M96" i="1"/>
  <c r="L96" i="1"/>
  <c r="K96" i="1"/>
  <c r="J96" i="1"/>
  <c r="I96" i="1"/>
  <c r="H96" i="1"/>
  <c r="G96" i="1"/>
  <c r="F96" i="1"/>
  <c r="E96" i="1"/>
  <c r="D96" i="1"/>
  <c r="C96" i="1"/>
  <c r="B96" i="1"/>
  <c r="O95" i="1"/>
  <c r="N94" i="1"/>
  <c r="M94" i="1"/>
  <c r="M86" i="1" s="1"/>
  <c r="L94" i="1"/>
  <c r="K94" i="1"/>
  <c r="J94" i="1"/>
  <c r="I94" i="1"/>
  <c r="H94" i="1"/>
  <c r="G94" i="1"/>
  <c r="F94" i="1"/>
  <c r="E94" i="1"/>
  <c r="D94" i="1"/>
  <c r="D86" i="1" s="1"/>
  <c r="C94" i="1"/>
  <c r="B94" i="1"/>
  <c r="O93" i="1"/>
  <c r="O92" i="1"/>
  <c r="O91" i="1"/>
  <c r="O90" i="1"/>
  <c r="O89" i="1"/>
  <c r="O88" i="1"/>
  <c r="O87" i="1"/>
  <c r="O85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B79" i="1" s="1"/>
  <c r="B65" i="1" s="1"/>
  <c r="O83" i="1"/>
  <c r="N82" i="1"/>
  <c r="M82" i="1"/>
  <c r="L82" i="1"/>
  <c r="K82" i="1"/>
  <c r="J82" i="1"/>
  <c r="I82" i="1"/>
  <c r="H82" i="1"/>
  <c r="G82" i="1"/>
  <c r="F82" i="1"/>
  <c r="E82" i="1"/>
  <c r="D82" i="1"/>
  <c r="C82" i="1"/>
  <c r="B82" i="1"/>
  <c r="O81" i="1"/>
  <c r="N80" i="1"/>
  <c r="M80" i="1"/>
  <c r="L80" i="1"/>
  <c r="K80" i="1"/>
  <c r="J80" i="1"/>
  <c r="I80" i="1"/>
  <c r="H80" i="1"/>
  <c r="G80" i="1"/>
  <c r="F80" i="1"/>
  <c r="E80" i="1"/>
  <c r="D80" i="1"/>
  <c r="C80" i="1"/>
  <c r="N77" i="1"/>
  <c r="M77" i="1"/>
  <c r="L77" i="1"/>
  <c r="K77" i="1"/>
  <c r="J77" i="1"/>
  <c r="I77" i="1"/>
  <c r="H77" i="1"/>
  <c r="G77" i="1"/>
  <c r="F77" i="1"/>
  <c r="E77" i="1"/>
  <c r="D77" i="1"/>
  <c r="C77" i="1"/>
  <c r="B77" i="1"/>
  <c r="O76" i="1"/>
  <c r="N75" i="1"/>
  <c r="M75" i="1"/>
  <c r="L75" i="1"/>
  <c r="K75" i="1"/>
  <c r="J75" i="1"/>
  <c r="I75" i="1"/>
  <c r="H75" i="1"/>
  <c r="G75" i="1"/>
  <c r="F75" i="1"/>
  <c r="E75" i="1"/>
  <c r="D75" i="1"/>
  <c r="C75" i="1"/>
  <c r="B75" i="1"/>
  <c r="O74" i="1"/>
  <c r="O73" i="1"/>
  <c r="O72" i="1"/>
  <c r="M71" i="1"/>
  <c r="L71" i="1"/>
  <c r="K71" i="1"/>
  <c r="J71" i="1"/>
  <c r="I71" i="1"/>
  <c r="H71" i="1"/>
  <c r="H65" i="1" s="1"/>
  <c r="G71" i="1"/>
  <c r="G65" i="1" s="1"/>
  <c r="F71" i="1"/>
  <c r="F65" i="1" s="1"/>
  <c r="D71" i="1"/>
  <c r="D65" i="1" s="1"/>
  <c r="C71" i="1"/>
  <c r="B71" i="1"/>
  <c r="O69" i="1"/>
  <c r="O64" i="1"/>
  <c r="O63" i="1"/>
  <c r="N62" i="1"/>
  <c r="M62" i="1"/>
  <c r="L62" i="1"/>
  <c r="K62" i="1"/>
  <c r="J62" i="1"/>
  <c r="I62" i="1"/>
  <c r="H62" i="1"/>
  <c r="G62" i="1"/>
  <c r="F62" i="1"/>
  <c r="E62" i="1"/>
  <c r="D62" i="1"/>
  <c r="C62" i="1"/>
  <c r="B62" i="1"/>
  <c r="O58" i="1"/>
  <c r="O56" i="1"/>
  <c r="N55" i="1"/>
  <c r="N54" i="1" s="1"/>
  <c r="M55" i="1"/>
  <c r="M54" i="1" s="1"/>
  <c r="L55" i="1"/>
  <c r="L54" i="1" s="1"/>
  <c r="K55" i="1"/>
  <c r="K54" i="1" s="1"/>
  <c r="J55" i="1"/>
  <c r="J54" i="1" s="1"/>
  <c r="I55" i="1"/>
  <c r="I54" i="1" s="1"/>
  <c r="H55" i="1"/>
  <c r="H54" i="1" s="1"/>
  <c r="G55" i="1"/>
  <c r="G54" i="1" s="1"/>
  <c r="F55" i="1"/>
  <c r="F54" i="1" s="1"/>
  <c r="E55" i="1"/>
  <c r="E54" i="1" s="1"/>
  <c r="D55" i="1"/>
  <c r="D54" i="1" s="1"/>
  <c r="C55" i="1"/>
  <c r="C54" i="1" s="1"/>
  <c r="B55" i="1"/>
  <c r="B54" i="1" s="1"/>
  <c r="O53" i="1"/>
  <c r="M52" i="1"/>
  <c r="L52" i="1"/>
  <c r="K52" i="1"/>
  <c r="J52" i="1"/>
  <c r="I52" i="1"/>
  <c r="H52" i="1"/>
  <c r="G52" i="1"/>
  <c r="F52" i="1"/>
  <c r="E52" i="1"/>
  <c r="D52" i="1"/>
  <c r="C52" i="1"/>
  <c r="B52" i="1"/>
  <c r="O51" i="1"/>
  <c r="N50" i="1"/>
  <c r="N49" i="1" s="1"/>
  <c r="M50" i="1"/>
  <c r="L50" i="1"/>
  <c r="K50" i="1"/>
  <c r="J50" i="1"/>
  <c r="I50" i="1"/>
  <c r="H50" i="1"/>
  <c r="G50" i="1"/>
  <c r="F50" i="1"/>
  <c r="E50" i="1"/>
  <c r="D50" i="1"/>
  <c r="C50" i="1"/>
  <c r="B50" i="1"/>
  <c r="O45" i="1"/>
  <c r="O44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O42" i="1"/>
  <c r="O41" i="1"/>
  <c r="O40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O38" i="1"/>
  <c r="O37" i="1"/>
  <c r="O36" i="1"/>
  <c r="O35" i="1"/>
  <c r="N34" i="1"/>
  <c r="N31" i="1" s="1"/>
  <c r="M34" i="1"/>
  <c r="L34" i="1"/>
  <c r="K34" i="1"/>
  <c r="J34" i="1"/>
  <c r="I34" i="1"/>
  <c r="H34" i="1"/>
  <c r="G34" i="1"/>
  <c r="F34" i="1"/>
  <c r="F31" i="1" s="1"/>
  <c r="E34" i="1"/>
  <c r="D34" i="1"/>
  <c r="C34" i="1"/>
  <c r="B34" i="1"/>
  <c r="B31" i="1" s="1"/>
  <c r="O33" i="1"/>
  <c r="O32" i="1"/>
  <c r="O28" i="1"/>
  <c r="O27" i="1"/>
  <c r="O26" i="1"/>
  <c r="O25" i="1"/>
  <c r="O24" i="1"/>
  <c r="O23" i="1"/>
  <c r="N22" i="1"/>
  <c r="N20" i="1" s="1"/>
  <c r="M22" i="1"/>
  <c r="M20" i="1" s="1"/>
  <c r="L22" i="1"/>
  <c r="L20" i="1" s="1"/>
  <c r="K22" i="1"/>
  <c r="K20" i="1" s="1"/>
  <c r="J22" i="1"/>
  <c r="J20" i="1" s="1"/>
  <c r="I22" i="1"/>
  <c r="I20" i="1" s="1"/>
  <c r="H22" i="1"/>
  <c r="H20" i="1" s="1"/>
  <c r="G22" i="1"/>
  <c r="G20" i="1" s="1"/>
  <c r="F22" i="1"/>
  <c r="F20" i="1" s="1"/>
  <c r="E22" i="1"/>
  <c r="E20" i="1" s="1"/>
  <c r="D22" i="1"/>
  <c r="D20" i="1" s="1"/>
  <c r="C22" i="1"/>
  <c r="B22" i="1"/>
  <c r="O21" i="1"/>
  <c r="B20" i="1"/>
  <c r="O19" i="1"/>
  <c r="O18" i="1"/>
  <c r="O17" i="1"/>
  <c r="O16" i="1"/>
  <c r="O15" i="1"/>
  <c r="O14" i="1"/>
  <c r="O13" i="1"/>
  <c r="N12" i="1"/>
  <c r="M12" i="1"/>
  <c r="L12" i="1"/>
  <c r="K12" i="1"/>
  <c r="J12" i="1"/>
  <c r="I12" i="1"/>
  <c r="H12" i="1"/>
  <c r="G12" i="1"/>
  <c r="F12" i="1"/>
  <c r="E12" i="1"/>
  <c r="E8" i="1" s="1"/>
  <c r="D12" i="1"/>
  <c r="C12" i="1"/>
  <c r="B12" i="1"/>
  <c r="O11" i="1"/>
  <c r="O10" i="1"/>
  <c r="N9" i="1"/>
  <c r="M9" i="1"/>
  <c r="L9" i="1"/>
  <c r="K9" i="1"/>
  <c r="J9" i="1"/>
  <c r="I9" i="1"/>
  <c r="H9" i="1"/>
  <c r="G9" i="1"/>
  <c r="F9" i="1"/>
  <c r="E9" i="1"/>
  <c r="D9" i="1"/>
  <c r="C9" i="1"/>
  <c r="B9" i="1"/>
  <c r="B86" i="1" l="1"/>
  <c r="I49" i="1"/>
  <c r="E49" i="1"/>
  <c r="E48" i="1" s="1"/>
  <c r="E47" i="1" s="1"/>
  <c r="N30" i="1"/>
  <c r="N29" i="1" s="1"/>
  <c r="B8" i="1"/>
  <c r="B7" i="1" s="1"/>
  <c r="K8" i="1"/>
  <c r="K7" i="1" s="1"/>
  <c r="F8" i="1"/>
  <c r="N8" i="1"/>
  <c r="N7" i="1" s="1"/>
  <c r="N6" i="1" s="1"/>
  <c r="C8" i="1"/>
  <c r="J31" i="1"/>
  <c r="J30" i="1" s="1"/>
  <c r="J29" i="1" s="1"/>
  <c r="D8" i="1"/>
  <c r="D7" i="1" s="1"/>
  <c r="G31" i="1"/>
  <c r="G30" i="1" s="1"/>
  <c r="G29" i="1" s="1"/>
  <c r="G8" i="1"/>
  <c r="G7" i="1" s="1"/>
  <c r="F49" i="1"/>
  <c r="F7" i="1"/>
  <c r="N86" i="1"/>
  <c r="F30" i="1"/>
  <c r="F29" i="1" s="1"/>
  <c r="O43" i="1"/>
  <c r="N79" i="1"/>
  <c r="N65" i="1" s="1"/>
  <c r="H86" i="1"/>
  <c r="F86" i="1"/>
  <c r="L8" i="1"/>
  <c r="I86" i="1"/>
  <c r="J8" i="1"/>
  <c r="J7" i="1" s="1"/>
  <c r="M8" i="1"/>
  <c r="M7" i="1" s="1"/>
  <c r="B30" i="1"/>
  <c r="B29" i="1" s="1"/>
  <c r="C31" i="1"/>
  <c r="C30" i="1" s="1"/>
  <c r="M108" i="1"/>
  <c r="M49" i="1"/>
  <c r="M48" i="1" s="1"/>
  <c r="M47" i="1" s="1"/>
  <c r="G79" i="1"/>
  <c r="E86" i="1"/>
  <c r="I8" i="1"/>
  <c r="H79" i="1"/>
  <c r="F79" i="1"/>
  <c r="J86" i="1"/>
  <c r="I108" i="1"/>
  <c r="N48" i="1"/>
  <c r="N47" i="1" s="1"/>
  <c r="L49" i="1"/>
  <c r="L48" i="1" s="1"/>
  <c r="L47" i="1" s="1"/>
  <c r="H108" i="1"/>
  <c r="G108" i="1"/>
  <c r="H8" i="1"/>
  <c r="H7" i="1" s="1"/>
  <c r="B108" i="1"/>
  <c r="I7" i="1"/>
  <c r="C79" i="1"/>
  <c r="H31" i="1"/>
  <c r="H30" i="1" s="1"/>
  <c r="H29" i="1" s="1"/>
  <c r="F48" i="1"/>
  <c r="F47" i="1" s="1"/>
  <c r="O34" i="1"/>
  <c r="K31" i="1"/>
  <c r="K30" i="1" s="1"/>
  <c r="K29" i="1" s="1"/>
  <c r="B49" i="1"/>
  <c r="B48" i="1" s="1"/>
  <c r="B47" i="1" s="1"/>
  <c r="J49" i="1"/>
  <c r="J48" i="1" s="1"/>
  <c r="J47" i="1" s="1"/>
  <c r="J79" i="1"/>
  <c r="D79" i="1"/>
  <c r="D61" i="1" s="1"/>
  <c r="D60" i="1" s="1"/>
  <c r="L79" i="1"/>
  <c r="C86" i="1"/>
  <c r="G86" i="1"/>
  <c r="K86" i="1"/>
  <c r="K108" i="1"/>
  <c r="D108" i="1"/>
  <c r="L108" i="1"/>
  <c r="O115" i="1"/>
  <c r="O116" i="1"/>
  <c r="K79" i="1"/>
  <c r="E7" i="1"/>
  <c r="L31" i="1"/>
  <c r="L30" i="1" s="1"/>
  <c r="L29" i="1" s="1"/>
  <c r="O12" i="1"/>
  <c r="E31" i="1"/>
  <c r="E30" i="1" s="1"/>
  <c r="E29" i="1" s="1"/>
  <c r="I31" i="1"/>
  <c r="I30" i="1" s="1"/>
  <c r="I29" i="1" s="1"/>
  <c r="M31" i="1"/>
  <c r="M30" i="1" s="1"/>
  <c r="M29" i="1" s="1"/>
  <c r="C49" i="1"/>
  <c r="C48" i="1" s="1"/>
  <c r="C47" i="1" s="1"/>
  <c r="G49" i="1"/>
  <c r="G48" i="1" s="1"/>
  <c r="G47" i="1" s="1"/>
  <c r="K49" i="1"/>
  <c r="K48" i="1" s="1"/>
  <c r="K47" i="1" s="1"/>
  <c r="E79" i="1"/>
  <c r="I79" i="1"/>
  <c r="M79" i="1"/>
  <c r="M65" i="1" s="1"/>
  <c r="M61" i="1" s="1"/>
  <c r="M60" i="1" s="1"/>
  <c r="M59" i="1" s="1"/>
  <c r="O96" i="1"/>
  <c r="L86" i="1"/>
  <c r="O9" i="1"/>
  <c r="O39" i="1"/>
  <c r="D31" i="1"/>
  <c r="D30" i="1" s="1"/>
  <c r="D29" i="1" s="1"/>
  <c r="I48" i="1"/>
  <c r="I47" i="1" s="1"/>
  <c r="O50" i="1"/>
  <c r="O94" i="1"/>
  <c r="O103" i="1"/>
  <c r="C102" i="1"/>
  <c r="O102" i="1" s="1"/>
  <c r="L7" i="1"/>
  <c r="O22" i="1"/>
  <c r="C20" i="1"/>
  <c r="H49" i="1"/>
  <c r="H48" i="1" s="1"/>
  <c r="H47" i="1" s="1"/>
  <c r="O54" i="1"/>
  <c r="O82" i="1"/>
  <c r="O98" i="1"/>
  <c r="J108" i="1"/>
  <c r="O75" i="1"/>
  <c r="O77" i="1"/>
  <c r="O80" i="1"/>
  <c r="O84" i="1"/>
  <c r="N108" i="1"/>
  <c r="O52" i="1"/>
  <c r="D49" i="1"/>
  <c r="D48" i="1" s="1"/>
  <c r="D47" i="1" s="1"/>
  <c r="O62" i="1"/>
  <c r="O55" i="1"/>
  <c r="O71" i="1"/>
  <c r="O109" i="1"/>
  <c r="C108" i="1"/>
  <c r="O110" i="1"/>
  <c r="N61" i="1" l="1"/>
  <c r="N60" i="1" s="1"/>
  <c r="N59" i="1" s="1"/>
  <c r="N46" i="1" s="1"/>
  <c r="O65" i="1"/>
  <c r="B61" i="1"/>
  <c r="B60" i="1" s="1"/>
  <c r="B59" i="1" s="1"/>
  <c r="B46" i="1" s="1"/>
  <c r="K6" i="1"/>
  <c r="K5" i="1" s="1"/>
  <c r="B6" i="1"/>
  <c r="B5" i="1" s="1"/>
  <c r="J6" i="1"/>
  <c r="J5" i="1" s="1"/>
  <c r="F6" i="1"/>
  <c r="F5" i="1" s="1"/>
  <c r="G6" i="1"/>
  <c r="G5" i="1" s="1"/>
  <c r="H61" i="1"/>
  <c r="H60" i="1" s="1"/>
  <c r="H59" i="1" s="1"/>
  <c r="H46" i="1" s="1"/>
  <c r="F61" i="1"/>
  <c r="F60" i="1" s="1"/>
  <c r="F59" i="1" s="1"/>
  <c r="F46" i="1" s="1"/>
  <c r="L61" i="1"/>
  <c r="L60" i="1" s="1"/>
  <c r="L59" i="1" s="1"/>
  <c r="L46" i="1" s="1"/>
  <c r="I6" i="1"/>
  <c r="I5" i="1" s="1"/>
  <c r="G61" i="1"/>
  <c r="G60" i="1" s="1"/>
  <c r="G59" i="1" s="1"/>
  <c r="G46" i="1" s="1"/>
  <c r="D59" i="1"/>
  <c r="D46" i="1" s="1"/>
  <c r="O8" i="1"/>
  <c r="I61" i="1"/>
  <c r="I60" i="1" s="1"/>
  <c r="I59" i="1" s="1"/>
  <c r="I46" i="1" s="1"/>
  <c r="J61" i="1"/>
  <c r="J60" i="1" s="1"/>
  <c r="J59" i="1" s="1"/>
  <c r="E61" i="1"/>
  <c r="E60" i="1" s="1"/>
  <c r="E59" i="1" s="1"/>
  <c r="E46" i="1" s="1"/>
  <c r="M6" i="1"/>
  <c r="M5" i="1" s="1"/>
  <c r="K61" i="1"/>
  <c r="K60" i="1" s="1"/>
  <c r="K59" i="1" s="1"/>
  <c r="K46" i="1" s="1"/>
  <c r="O86" i="1"/>
  <c r="L6" i="1"/>
  <c r="E6" i="1"/>
  <c r="E5" i="1" s="1"/>
  <c r="O79" i="1"/>
  <c r="H6" i="1"/>
  <c r="H5" i="1" s="1"/>
  <c r="O30" i="1"/>
  <c r="C29" i="1"/>
  <c r="O29" i="1" s="1"/>
  <c r="O31" i="1"/>
  <c r="O49" i="1"/>
  <c r="N5" i="1"/>
  <c r="D6" i="1"/>
  <c r="C61" i="1"/>
  <c r="M46" i="1"/>
  <c r="O48" i="1"/>
  <c r="O108" i="1"/>
  <c r="O20" i="1"/>
  <c r="C7" i="1"/>
  <c r="O47" i="1"/>
  <c r="B4" i="1" l="1"/>
  <c r="F4" i="1"/>
  <c r="L4" i="1"/>
  <c r="N4" i="1"/>
  <c r="K4" i="1"/>
  <c r="I4" i="1"/>
  <c r="L5" i="1"/>
  <c r="M4" i="1"/>
  <c r="J4" i="1"/>
  <c r="J46" i="1"/>
  <c r="G4" i="1"/>
  <c r="E4" i="1"/>
  <c r="H4" i="1"/>
  <c r="O7" i="1"/>
  <c r="C6" i="1"/>
  <c r="C60" i="1"/>
  <c r="O61" i="1"/>
  <c r="D5" i="1"/>
  <c r="D4" i="1"/>
  <c r="O60" i="1" l="1"/>
  <c r="C59" i="1"/>
  <c r="C4" i="1" s="1"/>
  <c r="O6" i="1"/>
  <c r="C5" i="1"/>
  <c r="O5" i="1" s="1"/>
  <c r="O59" i="1" l="1"/>
  <c r="O4" i="1" s="1"/>
  <c r="C46" i="1"/>
  <c r="O46" i="1" s="1"/>
</calcChain>
</file>

<file path=xl/sharedStrings.xml><?xml version="1.0" encoding="utf-8"?>
<sst xmlns="http://schemas.openxmlformats.org/spreadsheetml/2006/main" count="135" uniqueCount="132">
  <si>
    <t>แผนการใช้จ่ายงบประมาณรายจ่ายประจำปีงบประมาณ พ.ศ. 2564</t>
  </si>
  <si>
    <t>รายการ</t>
  </si>
  <si>
    <t>ที่ได้รับจัดสรร 64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</si>
  <si>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</si>
  <si>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</si>
  <si>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</si>
  <si>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</si>
  <si>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</si>
  <si>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</si>
  <si>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</si>
  <si>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</si>
  <si>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</si>
  <si>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</si>
  <si>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</si>
  <si>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</si>
  <si>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</t>
  </si>
  <si>
    <t>แผนงานบุคลากรภาครัฐ</t>
  </si>
  <si>
    <t>กิจกรรม : ค่าใช้จ่ายบุคลากรภาครัฐ</t>
  </si>
  <si>
    <t>1. งบบุคลากร</t>
  </si>
  <si>
    <t>1.1 ข้าราชการ</t>
  </si>
  <si>
    <t>1) เงินเดือน</t>
  </si>
  <si>
    <t>(2) อัตราว่าง</t>
  </si>
  <si>
    <t>2) เงินจ่ายควบเงินเดือน</t>
  </si>
  <si>
    <t>(1) เงินประจำตำแหน่ง (ป.จ.ต.)</t>
  </si>
  <si>
    <t>(2) เงินเพิ่มพิเศษสำหรับข้าราชการซึ่งมีตำแหน่งหน้าที่ประจำอยู่ในต่างประเทศ (พ.ข.ต.)</t>
  </si>
  <si>
    <t>(3) เงินเพิ่มพิเศษสำหรับการสู้รบ (พ.ส.ร.)</t>
  </si>
  <si>
    <t>(4) เงินค่าตอบแทนรายเดือนสำหรับข้าราชการ</t>
  </si>
  <si>
    <t>(5) เงินช่วยเหลือการครองชีพข้าราชการระดับต้น (พ.ช.ค.ข.)</t>
  </si>
  <si>
    <t>(6) เงินสวัสดิการสำหรับการปฏิบัติงานประจำสำนักงานในพื้นที่พิเศษ (ส.ป.พ.)</t>
  </si>
  <si>
    <t xml:space="preserve">(7) เงินเพิ่มสำหรับตำแหน่งที่มีเหตุพิเศษ ตำแหน่งนิติกร (พ.ต.ก.) </t>
  </si>
  <si>
    <t>1.2 ลูกจ้างประจำ</t>
  </si>
  <si>
    <t xml:space="preserve"> 1) ค่าจ้างประจำ (อัตราเดิม)</t>
  </si>
  <si>
    <t xml:space="preserve"> 2) เงินจ่ายควบค่าจ้างประจำ</t>
  </si>
  <si>
    <t>(1) เงินเพิ่มพิเศษสำหรับการสู้รบ (พ.ส.ร.)</t>
  </si>
  <si>
    <t>(2) เงินค่าตอบแทนรายเดือนสำหรับลูกจ้างประจำ</t>
  </si>
  <si>
    <t>(3) เงินช่วยเหลือการครองชีพพิเศษ (ค.ช.จ.)</t>
  </si>
  <si>
    <t>(4) เงินสวัสดิการสำหรับการปฏิบัติงานประจำสำนักงานในพื้นที่พิเศษ (ส.ป.พ.)</t>
  </si>
  <si>
    <t>1.3 ค่าจ้างชั่วคราวในต่างประเทศ</t>
  </si>
  <si>
    <t>1.4 พนักงานราชการ *</t>
  </si>
  <si>
    <t>2. งบดำเนินงาน</t>
  </si>
  <si>
    <t>2.1 ค่าตอบแทน ใช้สอย และวัสดุ</t>
  </si>
  <si>
    <t>1) ค่าตอบแทน</t>
  </si>
  <si>
    <t>(1) ค่าเช่าบ้าน</t>
  </si>
  <si>
    <t>(2) ค่าเช่าบ้านของข้าราชการในต่างประเทศ (ผูกพัน)</t>
  </si>
  <si>
    <t>(3) ค่าตอบแทนพิเศษเงินเดือนเต็มขั้น</t>
  </si>
  <si>
    <t>(3.1) เต็มขั้น (ข้าราชการ)</t>
  </si>
  <si>
    <t>(3.2) เต็มขั้น (ลูกจ้างประจำ)</t>
  </si>
  <si>
    <t>(4) ค่าตอบแทนเหมาจ่ายแทนการจัดหารถยนต์ประจำตำแหน่ง</t>
  </si>
  <si>
    <t>(5) เงินอื่นๆ ที่กฎหมายกำหนดให้จ่ายควบกับค่าจ้างชั่วคราวที่ปฏิบัติงานในต่างประเทศ</t>
  </si>
  <si>
    <t>(6)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</si>
  <si>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(6.1) ต.ป.พ. (ข้าราชการ) </t>
  </si>
  <si>
    <t>(6.2) ต.ป.พ. (ลูกจ้างประจำ)</t>
  </si>
  <si>
    <t>(7)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 *</t>
  </si>
  <si>
    <t xml:space="preserve">2) ค่าใช้สอย </t>
  </si>
  <si>
    <t>(1) เงินสมทบกองทุนประกันสังคมสำหรับพนักงานราชการ *</t>
  </si>
  <si>
    <t>(2) เงินประกันสังคมของลูกจ้างชั่วคราวในต่างประเทศ</t>
  </si>
  <si>
    <t>แผนงานพื้นฐานด้านการสร้างความสามารถในการแข่งขันของประเทศ</t>
  </si>
  <si>
    <t>กิจกรรม : การจัดการระบบเทคโนโลยีสารสนเทศและการสื่อสาร</t>
  </si>
  <si>
    <t>1. งบดำเนินงาน</t>
  </si>
  <si>
    <t>1.1 ค่าตอบแทน ใช้สอย และวัสดุ</t>
  </si>
  <si>
    <t xml:space="preserve">1) ค่าใช้สอย </t>
  </si>
  <si>
    <t>(1) ค่าดูแล บำรุงรักษาระบบเครือข่าย</t>
  </si>
  <si>
    <t>2) ค่าวัสดุ</t>
  </si>
  <si>
    <t>(1) วัสดุคอมพิวเตอร์ *</t>
  </si>
  <si>
    <t>1.2 ค่าสาธารณูปโภค</t>
  </si>
  <si>
    <t>1) ค่าบริการสื่อสารและโทรคมนาคม</t>
  </si>
  <si>
    <t>(1) ค่าเช่าสัญญาณอินเตอร์เน็ต (ศทส. ดูแลภาพรวม)</t>
  </si>
  <si>
    <t>(2) ค่าเช่าสัญญาณอินเตอร์เน็ต (สกธ. / กษ.จว. / สปษ.) *</t>
  </si>
  <si>
    <t>(3) ค่าเช่าสัญญาณเคเบิลทีวี (กอง / สำนัก)</t>
  </si>
  <si>
    <t>กิจกรรม : การบูรณาการงานในส่วนภูมิภาค</t>
  </si>
  <si>
    <t>1) ค่าตอบแทน *</t>
  </si>
  <si>
    <t xml:space="preserve">(1) ค่าอาหารทำการนอกเวลา </t>
  </si>
  <si>
    <t xml:space="preserve">(2) ค่าเบี้ยประชุมกรรมการ </t>
  </si>
  <si>
    <t>2) ค่าใช้สอย *</t>
  </si>
  <si>
    <t xml:space="preserve">(1) ค่าเช่าทรัพย์สิน (เช่าอาคาร) </t>
  </si>
  <si>
    <t>(2) ค่าใช้จ่ายของศูนย์ติดตามและแก้ไขปัญหาภัยพิบัติด้านการเกษตรจังหวัด</t>
  </si>
  <si>
    <t>(3) ค่าภาษี ค่าธรรมเนียม (ค่าธรรมเนียมศาล / ค่าเบี้ยประกัน / ค่าธรรมเนียม / ค่าภาษี)</t>
  </si>
  <si>
    <t>(4) ค่ารับรองและพิธีการ</t>
  </si>
  <si>
    <t>(5) ค่าใช้จ่ายในการจัดประชุมของเกษตรและสหกรณ์จังหวัด</t>
  </si>
  <si>
    <t>(6) ค่าเบี้ยเลี้ยง ที่พัก และพาหนะ</t>
  </si>
  <si>
    <t>(6.1) ค่าเบี้ยเลี้ยง ที่พัก และพาหนะ (กอง / สำนัก)</t>
  </si>
  <si>
    <t>(7) ค่าซ่อมแซมครุภัณฑ์</t>
  </si>
  <si>
    <t>(8) ค่าซ่อมแซมสิ่งก่อสร้าง</t>
  </si>
  <si>
    <t>(9) ค่าซ่อมแซมยานพาหนะและขนส่ง</t>
  </si>
  <si>
    <t>(9.1) ค่าซ่อมแซมยานพาหนะและขนส่ง (กอง / สำนัก : สำหรับรถของหน่วยงาน)</t>
  </si>
  <si>
    <t>(10) ค่าใช้จ่ายในการจัดงาน กิจกรรม นิทรรศการ</t>
  </si>
  <si>
    <t>(10.1) กษ.จ. - งานคลินิคเกษตรเคลื่อนที่ งานออกพื้นที่ งานประจำปีของจังหวัด</t>
  </si>
  <si>
    <t>(11) ค่าจ้างเหมาบริการ</t>
  </si>
  <si>
    <t>(11.1) จ้างเหมาบุคคลปฏิบัติงาน</t>
  </si>
  <si>
    <t>(11.1.1) จ้างเหมาบุคคลปฏิบัติงาน (กอง/สำนัก : ตำแหน่งต่างๆ)</t>
  </si>
  <si>
    <t>(11.2) จ้างเหมาเอกชนจัดหาอุปกรณ์</t>
  </si>
  <si>
    <t>(11.2.1) อุปกรณ์สำนักงาน , เครื่องถ่ายเอกสาร , เครื่องคอมพิวเตอร์</t>
  </si>
  <si>
    <t>(11.3) จ้างเหมาเอกชนปฏิบัติงาน</t>
  </si>
  <si>
    <t>(11.3.1) จ้างเหมาเอกชนปฏิบัติงานของสำนัก/กอง</t>
  </si>
  <si>
    <t>3) ค่าวัสดุ *</t>
  </si>
  <si>
    <t>(1) วัสดุก่อสร้าง</t>
  </si>
  <si>
    <t>(2) วัสดุการเกษตร</t>
  </si>
  <si>
    <t>(3) วัสดุโฆษณาและเผยแพร่</t>
  </si>
  <si>
    <t>(4) วัสดุงานบ้านงานครัว</t>
  </si>
  <si>
    <t>(5) วัสดุไฟฟ้าและวิทยุ</t>
  </si>
  <si>
    <t>(6) วัสดุวิทยาศาสตร์หรือการแพทย์ (รวมพวกเวชภัณฑ์)</t>
  </si>
  <si>
    <t>(7) วัสดุหนังสือ วารสาร และตำรา</t>
  </si>
  <si>
    <t>(8) วัสดุเชื้อเพลิงและหล่อลื่น</t>
  </si>
  <si>
    <t>(8.1) วัสดุเชื้อเพลิงและหล่อลื่น (สำหรับรถของ กอง/สำนัก)</t>
  </si>
  <si>
    <t>(9) วัสดุยานพาหนะและขนส่ง</t>
  </si>
  <si>
    <t>(9.1) วัสดุยานพาหนะและขนส่ง (สำหรับรถของ กอง/สำนัก)</t>
  </si>
  <si>
    <t>(10) วัสดุสำนักงาน</t>
  </si>
  <si>
    <t>(10.1) วัสดุสำนักงาน</t>
  </si>
  <si>
    <t>(10.2) น้ำดื่มในสำนักงาน</t>
  </si>
  <si>
    <t>(10.3) วัสดุอื่นๆ ที่ใส่ที่ไหนไม่ได้</t>
  </si>
  <si>
    <t>1.2 ค่าสาธารณูปโภค *</t>
  </si>
  <si>
    <t>1) ค่าโทรศัพท์</t>
  </si>
  <si>
    <t>(1) ค่าโทรศัพท์สำนักงาน</t>
  </si>
  <si>
    <t>2) ค่าน้ำประปา</t>
  </si>
  <si>
    <t>3) ค่าไฟฟ้า</t>
  </si>
  <si>
    <t>4) ค่าไปรษณีย์โทรเลข</t>
  </si>
  <si>
    <t>2. งบลงทุน *</t>
  </si>
  <si>
    <t>2.1 ครุภัณฑ์</t>
  </si>
  <si>
    <t>1) ครุภัณฑ์ยานพาหนะและขนส่ง</t>
  </si>
  <si>
    <t>(1)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</si>
  <si>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(2)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</t>
  </si>
  <si>
    <t>(3) หลังคารถบรรทุก ขนาด 1 ตัน หลังคาไฟเบอร์กลาสหรือเหล็ก</t>
  </si>
  <si>
    <t>(4)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</t>
  </si>
  <si>
    <t>2.2 ที่ดิน สิ่งก่อสร้าง</t>
  </si>
  <si>
    <t>1) สำนักงานเกษตรและสหกรณ์จังหวัด</t>
  </si>
  <si>
    <t>(1) ปรับปรุงสำนักงานเกษตรและสหกรณ์จังหวัดชลบุรี และจัดหาอุปกรณ์ประกอบ</t>
  </si>
  <si>
    <t>(1) ปรับปรุงสำนักงานเกษตรและสหกรณ์จังหวัดปราจีนบุรี และจัดหาอุปกรณ์ประกอบ</t>
  </si>
  <si>
    <t>(3) ปรับปรุงซ่อมแซมห้องประชุมพระพิรุณ ทำฝาผนัง และทาสีกันรั่วซีม และปูกระเบื้อง จำนวน 39 ตารางเมตร
สำนักงานเกษตรและสหกรณ์จังหวัดยะลา</t>
  </si>
  <si>
    <t>(4) ปรับปรุงซ่อมแซม ต่อเติมห้องประชุม อาคารสำนักงาน และจัดหาอุปกรณ์ 
สำนักงานเกษตรและสหกรณ์จังหวัดเชียงราย</t>
  </si>
  <si>
    <t>(5) ปรับปรุงและต่อเติมสำนักงานชั้น 2 ห้องโถงใหญ่ สำนักงานเกษตรและสหกรณ์จังหวัดนครปฐม</t>
  </si>
  <si>
    <t>สำนักงานเกษตรและสหกรณ์จังหวัด...แม่ฮ่องสอน.</t>
  </si>
  <si>
    <t>(1) มีคนครอง  9 อัตรา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</si>
</sst>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-* #,##0.00_-;\-* #,##0.00_-;_-* &quot;-&quot;??_-;_-@_-"/>
    <numFmt numFmtId="188" formatCode="[$-107041E]d\ mmm\ yy;@"/>
    <numFmt numFmtId="189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22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87" fontId="5" fillId="0" borderId="0" applyFont="0" applyFill="0" applyBorder="0" applyAlignment="0" applyProtection="0"/>
  </cellStyleXfs>
  <cellXfs count="77">
    <xf numFmtId="0" fontId="0" fillId="0" borderId="0" xfId="0"/>
    <xf numFmtId="3" fontId="2" fillId="0" borderId="0" xfId="1" applyNumberFormat="1" applyFont="1" applyFill="1" applyBorder="1" applyAlignment="1">
      <alignment vertical="top"/>
    </xf>
    <xf numFmtId="3" fontId="3" fillId="0" borderId="0" xfId="1" applyNumberFormat="1" applyFont="1" applyFill="1" applyBorder="1" applyAlignment="1">
      <alignment horizontal="right" vertical="top"/>
    </xf>
    <xf numFmtId="3" fontId="2" fillId="0" borderId="1" xfId="1" applyNumberFormat="1" applyFont="1" applyFill="1" applyBorder="1" applyAlignment="1">
      <alignment horizontal="center" vertical="top" wrapText="1"/>
    </xf>
    <xf numFmtId="3" fontId="2" fillId="0" borderId="1" xfId="1" applyNumberFormat="1" applyFont="1" applyFill="1" applyBorder="1" applyAlignment="1">
      <alignment horizontal="center" vertical="top"/>
    </xf>
    <xf numFmtId="188" fontId="2" fillId="0" borderId="1" xfId="1" applyNumberFormat="1" applyFont="1" applyFill="1" applyBorder="1" applyAlignment="1">
      <alignment horizontal="center" vertical="top"/>
    </xf>
    <xf numFmtId="3" fontId="2" fillId="2" borderId="1" xfId="1" applyNumberFormat="1" applyFont="1" applyFill="1" applyBorder="1" applyAlignment="1">
      <alignment horizontal="left" vertical="top" wrapText="1"/>
    </xf>
    <xf numFmtId="3" fontId="2" fillId="2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left" vertical="top" wrapText="1" indent="2"/>
    </xf>
    <xf numFmtId="3" fontId="2" fillId="3" borderId="2" xfId="1" applyNumberFormat="1" applyFont="1" applyFill="1" applyBorder="1" applyAlignment="1">
      <alignment horizontal="right" vertical="top" shrinkToFit="1"/>
    </xf>
    <xf numFmtId="3" fontId="2" fillId="3" borderId="2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4"/>
    </xf>
    <xf numFmtId="3" fontId="2" fillId="4" borderId="1" xfId="1" applyNumberFormat="1" applyFont="1" applyFill="1" applyBorder="1" applyAlignment="1">
      <alignment horizontal="right" vertical="top" shrinkToFit="1"/>
    </xf>
    <xf numFmtId="3" fontId="2" fillId="4" borderId="1" xfId="1" applyNumberFormat="1" applyFont="1" applyFill="1" applyBorder="1" applyAlignment="1">
      <alignment horizontal="right" vertical="top"/>
    </xf>
    <xf numFmtId="3" fontId="2" fillId="5" borderId="1" xfId="1" applyNumberFormat="1" applyFont="1" applyFill="1" applyBorder="1" applyAlignment="1">
      <alignment horizontal="left" vertical="top" indent="6"/>
    </xf>
    <xf numFmtId="3" fontId="2" fillId="5" borderId="1" xfId="1" applyNumberFormat="1" applyFont="1" applyFill="1" applyBorder="1" applyAlignment="1">
      <alignment horizontal="right" vertical="top" shrinkToFit="1"/>
    </xf>
    <xf numFmtId="3" fontId="2" fillId="5" borderId="1" xfId="1" applyNumberFormat="1" applyFont="1" applyFill="1" applyBorder="1" applyAlignment="1">
      <alignment horizontal="right" vertical="top"/>
    </xf>
    <xf numFmtId="3" fontId="3" fillId="6" borderId="3" xfId="1" applyNumberFormat="1" applyFont="1" applyFill="1" applyBorder="1" applyAlignment="1">
      <alignment horizontal="left" vertical="top" indent="8"/>
    </xf>
    <xf numFmtId="3" fontId="3" fillId="6" borderId="4" xfId="1" applyNumberFormat="1" applyFont="1" applyFill="1" applyBorder="1" applyAlignment="1">
      <alignment horizontal="right" vertical="top" shrinkToFit="1"/>
    </xf>
    <xf numFmtId="3" fontId="3" fillId="6" borderId="4" xfId="1" applyNumberFormat="1" applyFont="1" applyFill="1" applyBorder="1" applyAlignment="1">
      <alignment horizontal="right" vertical="top"/>
    </xf>
    <xf numFmtId="3" fontId="3" fillId="7" borderId="5" xfId="1" applyNumberFormat="1" applyFont="1" applyFill="1" applyBorder="1" applyAlignment="1">
      <alignment horizontal="left" vertical="top" indent="10"/>
    </xf>
    <xf numFmtId="3" fontId="3" fillId="7" borderId="5" xfId="1" applyNumberFormat="1" applyFont="1" applyFill="1" applyBorder="1" applyAlignment="1">
      <alignment horizontal="right" vertical="top" shrinkToFit="1"/>
    </xf>
    <xf numFmtId="3" fontId="3" fillId="7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2"/>
    </xf>
    <xf numFmtId="3" fontId="3" fillId="0" borderId="5" xfId="1" applyNumberFormat="1" applyFont="1" applyFill="1" applyBorder="1" applyAlignment="1">
      <alignment horizontal="right" vertical="top" shrinkToFit="1"/>
    </xf>
    <xf numFmtId="3" fontId="3" fillId="0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2"/>
    </xf>
    <xf numFmtId="3" fontId="3" fillId="6" borderId="5" xfId="1" applyNumberFormat="1" applyFont="1" applyFill="1" applyBorder="1" applyAlignment="1">
      <alignment horizontal="left" vertical="top" indent="8"/>
    </xf>
    <xf numFmtId="3" fontId="3" fillId="6" borderId="5" xfId="1" applyNumberFormat="1" applyFont="1" applyFill="1" applyBorder="1" applyAlignment="1">
      <alignment horizontal="right" vertical="top" shrinkToFit="1"/>
    </xf>
    <xf numFmtId="3" fontId="3" fillId="6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0"/>
    </xf>
    <xf numFmtId="3" fontId="3" fillId="6" borderId="6" xfId="1" applyNumberFormat="1" applyFont="1" applyFill="1" applyBorder="1" applyAlignment="1">
      <alignment horizontal="left" vertical="top" indent="8"/>
    </xf>
    <xf numFmtId="3" fontId="3" fillId="6" borderId="6" xfId="1" applyNumberFormat="1" applyFont="1" applyFill="1" applyBorder="1" applyAlignment="1">
      <alignment horizontal="right" vertical="top" shrinkToFit="1"/>
    </xf>
    <xf numFmtId="3" fontId="3" fillId="6" borderId="6" xfId="1" applyNumberFormat="1" applyFont="1" applyFill="1" applyBorder="1" applyAlignment="1">
      <alignment horizontal="right" vertical="top"/>
    </xf>
    <xf numFmtId="3" fontId="3" fillId="6" borderId="7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right" vertical="top"/>
    </xf>
    <xf numFmtId="3" fontId="3" fillId="7" borderId="4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right" vertical="top"/>
    </xf>
    <xf numFmtId="3" fontId="3" fillId="8" borderId="5" xfId="1" applyNumberFormat="1" applyFont="1" applyFill="1" applyBorder="1" applyAlignment="1">
      <alignment horizontal="left" vertical="top" wrapText="1" indent="12"/>
    </xf>
    <xf numFmtId="3" fontId="3" fillId="8" borderId="5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indent="14"/>
    </xf>
    <xf numFmtId="3" fontId="3" fillId="0" borderId="6" xfId="1" applyNumberFormat="1" applyFont="1" applyFill="1" applyBorder="1" applyAlignment="1">
      <alignment horizontal="left" vertical="top" wrapText="1" indent="12"/>
    </xf>
    <xf numFmtId="3" fontId="3" fillId="0" borderId="6" xfId="1" applyNumberFormat="1" applyFont="1" applyFill="1" applyBorder="1" applyAlignment="1">
      <alignment horizontal="right" vertical="top"/>
    </xf>
    <xf numFmtId="3" fontId="3" fillId="0" borderId="4" xfId="1" applyNumberFormat="1" applyFont="1" applyFill="1" applyBorder="1" applyAlignment="1">
      <alignment horizontal="right" vertical="top" shrinkToFit="1"/>
    </xf>
    <xf numFmtId="3" fontId="3" fillId="0" borderId="4" xfId="1" applyNumberFormat="1" applyFont="1" applyFill="1" applyBorder="1" applyAlignment="1">
      <alignment horizontal="right" vertical="top"/>
    </xf>
    <xf numFmtId="3" fontId="2" fillId="3" borderId="1" xfId="1" applyNumberFormat="1" applyFont="1" applyFill="1" applyBorder="1" applyAlignment="1">
      <alignment horizontal="right" vertical="top" shrinkToFit="1"/>
    </xf>
    <xf numFmtId="3" fontId="2" fillId="3" borderId="1" xfId="1" applyNumberFormat="1" applyFont="1" applyFill="1" applyBorder="1" applyAlignment="1">
      <alignment horizontal="right" vertical="top"/>
    </xf>
    <xf numFmtId="3" fontId="2" fillId="4" borderId="1" xfId="1" applyNumberFormat="1" applyFont="1" applyFill="1" applyBorder="1" applyAlignment="1">
      <alignment horizontal="left" vertical="top" wrapText="1" indent="6"/>
    </xf>
    <xf numFmtId="3" fontId="2" fillId="5" borderId="1" xfId="1" applyNumberFormat="1" applyFont="1" applyFill="1" applyBorder="1" applyAlignment="1">
      <alignment horizontal="left" vertical="top" indent="8"/>
    </xf>
    <xf numFmtId="3" fontId="3" fillId="6" borderId="7" xfId="1" applyNumberFormat="1" applyFont="1" applyFill="1" applyBorder="1" applyAlignment="1">
      <alignment horizontal="left" vertical="top" indent="10"/>
    </xf>
    <xf numFmtId="3" fontId="3" fillId="7" borderId="4" xfId="1" applyNumberFormat="1" applyFont="1" applyFill="1" applyBorder="1" applyAlignment="1">
      <alignment horizontal="left" vertical="top" wrapText="1" indent="12"/>
    </xf>
    <xf numFmtId="3" fontId="3" fillId="0" borderId="5" xfId="1" applyNumberFormat="1" applyFont="1" applyFill="1" applyBorder="1" applyAlignment="1">
      <alignment horizontal="left" vertical="top" wrapText="1" indent="14"/>
    </xf>
    <xf numFmtId="3" fontId="3" fillId="6" borderId="5" xfId="1" applyNumberFormat="1" applyFont="1" applyFill="1" applyBorder="1" applyAlignment="1">
      <alignment horizontal="left" vertical="top" wrapText="1" indent="10"/>
    </xf>
    <xf numFmtId="3" fontId="3" fillId="7" borderId="5" xfId="1" applyNumberFormat="1" applyFont="1" applyFill="1" applyBorder="1" applyAlignment="1">
      <alignment horizontal="left" vertical="top" wrapText="1" indent="12"/>
    </xf>
    <xf numFmtId="3" fontId="3" fillId="7" borderId="8" xfId="1" applyNumberFormat="1" applyFont="1" applyFill="1" applyBorder="1" applyAlignment="1">
      <alignment horizontal="right" vertical="top" shrinkToFit="1"/>
    </xf>
    <xf numFmtId="4" fontId="3" fillId="0" borderId="5" xfId="1" applyNumberFormat="1" applyFont="1" applyFill="1" applyBorder="1" applyAlignment="1">
      <alignment horizontal="right" vertical="top" shrinkToFit="1"/>
    </xf>
    <xf numFmtId="3" fontId="3" fillId="0" borderId="6" xfId="1" applyNumberFormat="1" applyFont="1" applyFill="1" applyBorder="1" applyAlignment="1">
      <alignment horizontal="left" vertical="top" wrapText="1" indent="14"/>
    </xf>
    <xf numFmtId="3" fontId="3" fillId="0" borderId="6" xfId="1" applyNumberFormat="1" applyFont="1" applyFill="1" applyBorder="1" applyAlignment="1">
      <alignment horizontal="right" vertical="top" shrinkToFit="1"/>
    </xf>
    <xf numFmtId="3" fontId="3" fillId="8" borderId="5" xfId="1" applyNumberFormat="1" applyFont="1" applyFill="1" applyBorder="1" applyAlignment="1">
      <alignment horizontal="left" vertical="top" indent="12"/>
    </xf>
    <xf numFmtId="3" fontId="3" fillId="9" borderId="5" xfId="1" applyNumberFormat="1" applyFont="1" applyFill="1" applyBorder="1" applyAlignment="1">
      <alignment horizontal="left" vertical="top" indent="14"/>
    </xf>
    <xf numFmtId="3" fontId="3" fillId="9" borderId="5" xfId="1" applyNumberFormat="1" applyFont="1" applyFill="1" applyBorder="1" applyAlignment="1">
      <alignment horizontal="right" vertical="top" shrinkToFit="1"/>
    </xf>
    <xf numFmtId="3" fontId="3" fillId="9" borderId="5" xfId="1" applyNumberFormat="1" applyFont="1" applyFill="1" applyBorder="1" applyAlignment="1">
      <alignment horizontal="right" vertical="top"/>
    </xf>
    <xf numFmtId="3" fontId="3" fillId="0" borderId="5" xfId="1" applyNumberFormat="1" applyFont="1" applyFill="1" applyBorder="1" applyAlignment="1">
      <alignment horizontal="left" vertical="top" wrapText="1" indent="16"/>
    </xf>
    <xf numFmtId="3" fontId="3" fillId="0" borderId="5" xfId="1" applyNumberFormat="1" applyFont="1" applyFill="1" applyBorder="1" applyAlignment="1">
      <alignment horizontal="left" vertical="top" indent="16"/>
    </xf>
    <xf numFmtId="3" fontId="3" fillId="0" borderId="6" xfId="1" applyNumberFormat="1" applyFont="1" applyFill="1" applyBorder="1" applyAlignment="1">
      <alignment horizontal="left" vertical="top" indent="10"/>
    </xf>
    <xf numFmtId="3" fontId="3" fillId="6" borderId="4" xfId="1" applyNumberFormat="1" applyFont="1" applyFill="1" applyBorder="1" applyAlignment="1">
      <alignment horizontal="left" vertical="top" indent="8"/>
    </xf>
    <xf numFmtId="3" fontId="3" fillId="0" borderId="5" xfId="2" applyNumberFormat="1" applyFont="1" applyFill="1" applyBorder="1" applyAlignment="1">
      <alignment horizontal="left" vertical="top" wrapText="1" indent="12"/>
    </xf>
    <xf numFmtId="3" fontId="3" fillId="7" borderId="5" xfId="1" applyNumberFormat="1" applyFont="1" applyFill="1" applyBorder="1" applyAlignment="1">
      <alignment horizontal="left" vertical="top" wrapText="1" indent="10"/>
    </xf>
    <xf numFmtId="3" fontId="3" fillId="0" borderId="8" xfId="1" applyNumberFormat="1" applyFont="1" applyFill="1" applyBorder="1" applyAlignment="1">
      <alignment horizontal="left" vertical="top" indent="12"/>
    </xf>
    <xf numFmtId="3" fontId="3" fillId="0" borderId="8" xfId="1" applyNumberFormat="1" applyFont="1" applyFill="1" applyBorder="1" applyAlignment="1">
      <alignment horizontal="right" vertical="top" shrinkToFit="1"/>
    </xf>
    <xf numFmtId="3" fontId="3" fillId="0" borderId="8" xfId="1" applyNumberFormat="1" applyFont="1" applyFill="1" applyBorder="1" applyAlignment="1">
      <alignment horizontal="right" vertical="top"/>
    </xf>
    <xf numFmtId="189" fontId="3" fillId="0" borderId="5" xfId="3" applyNumberFormat="1" applyFont="1" applyFill="1" applyBorder="1" applyAlignment="1">
      <alignment horizontal="right" vertical="top"/>
    </xf>
    <xf numFmtId="3" fontId="3" fillId="10" borderId="5" xfId="1" applyNumberFormat="1" applyFont="1" applyFill="1" applyBorder="1" applyAlignment="1">
      <alignment horizontal="right" vertical="top" shrinkToFit="1"/>
    </xf>
    <xf numFmtId="4" fontId="3" fillId="8" borderId="5" xfId="1" applyNumberFormat="1" applyFont="1" applyFill="1" applyBorder="1" applyAlignment="1">
      <alignment horizontal="right" vertical="top" shrinkToFit="1"/>
    </xf>
    <xf numFmtId="3" fontId="6" fillId="0" borderId="5" xfId="1" applyNumberFormat="1" applyFont="1" applyFill="1" applyBorder="1" applyAlignment="1">
      <alignment horizontal="right" vertical="top"/>
    </xf>
    <xf numFmtId="3" fontId="4" fillId="0" borderId="0" xfId="1" applyNumberFormat="1" applyFont="1" applyFill="1" applyBorder="1" applyAlignment="1">
      <alignment horizontal="center" vertical="top"/>
    </xf>
  </cellXfs>
  <cellStyles count="4">
    <cellStyle name="Comma" xfId="3" builtinId="3"/>
    <cellStyle name="Normal" xfId="0" builtinId="0"/>
    <cellStyle name="Normal_งปม 48 หลังปรับคณะกรรมาธิการ" xfId="1"/>
    <cellStyle name="ปกติ_ก.การจัดทำแผนบูรณาการ (คำขอครั้งที่ 1) 6 มี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1"/>
  <sheetViews>
    <sheetView showGridLines="0" tabSelected="1" view="pageBreakPreview" zoomScale="85" zoomScaleNormal="60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77" sqref="A77"/>
    </sheetView>
  </sheetViews>
  <sheetFormatPr defaultRowHeight="14.25" x14ac:dyDescent="0.2"/>
  <cols>
    <col min="1" max="1" width="97.875" customWidth="1"/>
    <col min="2" max="2" width="13.75" customWidth="1"/>
    <col min="3" max="14" width="11.625" customWidth="1"/>
    <col min="15" max="15" width="13.375" customWidth="1"/>
  </cols>
  <sheetData>
    <row r="1" spans="1:15" ht="28.5" x14ac:dyDescent="0.2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ht="21" x14ac:dyDescent="0.2">
      <c r="A2" s="1" t="s">
        <v>130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1" x14ac:dyDescent="0.2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4" t="s">
        <v>15</v>
      </c>
    </row>
    <row r="4" spans="1:15" ht="21" x14ac:dyDescent="0.2">
      <c r="A4" s="6" t="s">
        <v>15</v>
      </c>
      <c r="B4" s="7">
        <f>B6+B47+B59</f>
        <v>7892700</v>
      </c>
      <c r="C4" s="7">
        <f t="shared" ref="C4:O4" si="0">C6+C47+C59</f>
        <v>622415.70000000007</v>
      </c>
      <c r="D4" s="7">
        <f t="shared" si="0"/>
        <v>639615.70000000007</v>
      </c>
      <c r="E4" s="7">
        <f t="shared" si="0"/>
        <v>1748865.7000000002</v>
      </c>
      <c r="F4" s="7">
        <f t="shared" si="0"/>
        <v>647615.70000000007</v>
      </c>
      <c r="G4" s="7">
        <f t="shared" si="0"/>
        <v>650615.70000000007</v>
      </c>
      <c r="H4" s="7">
        <f t="shared" si="0"/>
        <v>707865.70000000007</v>
      </c>
      <c r="I4" s="7">
        <f t="shared" si="0"/>
        <v>661935.70000000007</v>
      </c>
      <c r="J4" s="7">
        <f t="shared" si="0"/>
        <v>680812.3</v>
      </c>
      <c r="K4" s="7">
        <f t="shared" si="0"/>
        <v>685145.3</v>
      </c>
      <c r="L4" s="7">
        <f t="shared" si="0"/>
        <v>557922</v>
      </c>
      <c r="M4" s="7">
        <f t="shared" si="0"/>
        <v>148468</v>
      </c>
      <c r="N4" s="7">
        <f t="shared" si="0"/>
        <v>141422</v>
      </c>
      <c r="O4" s="7">
        <f t="shared" si="0"/>
        <v>7892699.5</v>
      </c>
    </row>
    <row r="5" spans="1:15" ht="21" x14ac:dyDescent="0.2">
      <c r="A5" s="8" t="s">
        <v>16</v>
      </c>
      <c r="B5" s="9">
        <f>B6</f>
        <v>5702200</v>
      </c>
      <c r="C5" s="9">
        <f t="shared" ref="C5:N5" si="1">C6</f>
        <v>571928.4</v>
      </c>
      <c r="D5" s="9">
        <f t="shared" si="1"/>
        <v>571928.4</v>
      </c>
      <c r="E5" s="9">
        <f t="shared" si="1"/>
        <v>571928.4</v>
      </c>
      <c r="F5" s="9">
        <f t="shared" si="1"/>
        <v>571928.4</v>
      </c>
      <c r="G5" s="9">
        <f t="shared" si="1"/>
        <v>571928.4</v>
      </c>
      <c r="H5" s="9">
        <f t="shared" si="1"/>
        <v>571928.4</v>
      </c>
      <c r="I5" s="9">
        <f t="shared" si="1"/>
        <v>583248.4</v>
      </c>
      <c r="J5" s="9">
        <f t="shared" si="1"/>
        <v>573525</v>
      </c>
      <c r="K5" s="9">
        <f t="shared" si="1"/>
        <v>565408</v>
      </c>
      <c r="L5" s="9">
        <f t="shared" si="1"/>
        <v>460708</v>
      </c>
      <c r="M5" s="9">
        <f t="shared" si="1"/>
        <v>65668</v>
      </c>
      <c r="N5" s="9">
        <f t="shared" si="1"/>
        <v>22072</v>
      </c>
      <c r="O5" s="10">
        <f t="shared" ref="O5:O19" si="2">SUM(C5:N5)</f>
        <v>5702199.7999999998</v>
      </c>
    </row>
    <row r="6" spans="1:15" ht="21" x14ac:dyDescent="0.2">
      <c r="A6" s="11" t="s">
        <v>17</v>
      </c>
      <c r="B6" s="12">
        <f>B7+B29</f>
        <v>5702200</v>
      </c>
      <c r="C6" s="12">
        <f t="shared" ref="C6:N6" si="3">C7+C29</f>
        <v>571928.4</v>
      </c>
      <c r="D6" s="12">
        <f t="shared" si="3"/>
        <v>571928.4</v>
      </c>
      <c r="E6" s="12">
        <f t="shared" si="3"/>
        <v>571928.4</v>
      </c>
      <c r="F6" s="12">
        <f t="shared" si="3"/>
        <v>571928.4</v>
      </c>
      <c r="G6" s="12">
        <f t="shared" si="3"/>
        <v>571928.4</v>
      </c>
      <c r="H6" s="12">
        <f t="shared" si="3"/>
        <v>571928.4</v>
      </c>
      <c r="I6" s="12">
        <f t="shared" si="3"/>
        <v>583248.4</v>
      </c>
      <c r="J6" s="12">
        <f t="shared" si="3"/>
        <v>573525</v>
      </c>
      <c r="K6" s="12">
        <f t="shared" si="3"/>
        <v>565408</v>
      </c>
      <c r="L6" s="12">
        <f t="shared" si="3"/>
        <v>460708</v>
      </c>
      <c r="M6" s="12">
        <f t="shared" si="3"/>
        <v>65668</v>
      </c>
      <c r="N6" s="12">
        <f t="shared" si="3"/>
        <v>22072</v>
      </c>
      <c r="O6" s="13">
        <f t="shared" si="2"/>
        <v>5702199.7999999998</v>
      </c>
    </row>
    <row r="7" spans="1:15" ht="21" x14ac:dyDescent="0.2">
      <c r="A7" s="14" t="s">
        <v>18</v>
      </c>
      <c r="B7" s="15">
        <f>B8+B20+B27+B28</f>
        <v>5505900</v>
      </c>
      <c r="C7" s="15">
        <f>C8+C20+C27+C28</f>
        <v>550340</v>
      </c>
      <c r="D7" s="15">
        <f t="shared" ref="D7:N7" si="4">D8+D20+D27+D28</f>
        <v>550340</v>
      </c>
      <c r="E7" s="15">
        <f t="shared" si="4"/>
        <v>550340</v>
      </c>
      <c r="F7" s="15">
        <f t="shared" si="4"/>
        <v>550340</v>
      </c>
      <c r="G7" s="15">
        <f t="shared" si="4"/>
        <v>550340</v>
      </c>
      <c r="H7" s="15">
        <f t="shared" si="4"/>
        <v>550340</v>
      </c>
      <c r="I7" s="15">
        <f t="shared" si="4"/>
        <v>561660</v>
      </c>
      <c r="J7" s="15">
        <f t="shared" si="4"/>
        <v>561660</v>
      </c>
      <c r="K7" s="15">
        <f t="shared" si="4"/>
        <v>561660</v>
      </c>
      <c r="L7" s="15">
        <f t="shared" si="4"/>
        <v>456960</v>
      </c>
      <c r="M7" s="15">
        <f t="shared" si="4"/>
        <v>61920</v>
      </c>
      <c r="N7" s="15">
        <f t="shared" si="4"/>
        <v>0</v>
      </c>
      <c r="O7" s="16">
        <f t="shared" si="2"/>
        <v>5505900</v>
      </c>
    </row>
    <row r="8" spans="1:15" ht="21" x14ac:dyDescent="0.2">
      <c r="A8" s="17" t="s">
        <v>19</v>
      </c>
      <c r="B8" s="18">
        <f>B9+B12</f>
        <v>3449800</v>
      </c>
      <c r="C8" s="18">
        <f>C9+C12</f>
        <v>351370</v>
      </c>
      <c r="D8" s="18">
        <f>D9+D12</f>
        <v>351370</v>
      </c>
      <c r="E8" s="18">
        <f>E9+E12</f>
        <v>351370</v>
      </c>
      <c r="F8" s="18">
        <f t="shared" ref="F8:N8" si="5">F9+F12</f>
        <v>351370</v>
      </c>
      <c r="G8" s="18">
        <f t="shared" si="5"/>
        <v>351370</v>
      </c>
      <c r="H8" s="18">
        <f t="shared" si="5"/>
        <v>351370</v>
      </c>
      <c r="I8" s="18">
        <f t="shared" si="5"/>
        <v>361570</v>
      </c>
      <c r="J8" s="18">
        <f t="shared" si="5"/>
        <v>361570</v>
      </c>
      <c r="K8" s="18">
        <f t="shared" si="5"/>
        <v>361570</v>
      </c>
      <c r="L8" s="18">
        <f t="shared" si="5"/>
        <v>256870</v>
      </c>
      <c r="M8" s="18">
        <f t="shared" si="5"/>
        <v>0</v>
      </c>
      <c r="N8" s="18">
        <f t="shared" si="5"/>
        <v>0</v>
      </c>
      <c r="O8" s="19">
        <f t="shared" si="2"/>
        <v>3449800</v>
      </c>
    </row>
    <row r="9" spans="1:15" ht="21" x14ac:dyDescent="0.2">
      <c r="A9" s="20" t="s">
        <v>20</v>
      </c>
      <c r="B9" s="21">
        <f>SUM(B10:B11)</f>
        <v>3349000</v>
      </c>
      <c r="C9" s="21">
        <f>SUM(C10:C11)</f>
        <v>340170</v>
      </c>
      <c r="D9" s="21">
        <f t="shared" ref="D9:N9" si="6">SUM(D10:D11)</f>
        <v>340170</v>
      </c>
      <c r="E9" s="21">
        <f t="shared" si="6"/>
        <v>340170</v>
      </c>
      <c r="F9" s="21">
        <f t="shared" si="6"/>
        <v>340170</v>
      </c>
      <c r="G9" s="21">
        <f t="shared" si="6"/>
        <v>340170</v>
      </c>
      <c r="H9" s="21">
        <f t="shared" si="6"/>
        <v>340170</v>
      </c>
      <c r="I9" s="21">
        <f t="shared" si="6"/>
        <v>350370</v>
      </c>
      <c r="J9" s="21">
        <f t="shared" si="6"/>
        <v>350370</v>
      </c>
      <c r="K9" s="21">
        <f t="shared" si="6"/>
        <v>350370</v>
      </c>
      <c r="L9" s="21">
        <f t="shared" si="6"/>
        <v>256870</v>
      </c>
      <c r="M9" s="21">
        <f t="shared" si="6"/>
        <v>0</v>
      </c>
      <c r="N9" s="21">
        <f t="shared" si="6"/>
        <v>0</v>
      </c>
      <c r="O9" s="22">
        <f t="shared" si="2"/>
        <v>3349000</v>
      </c>
    </row>
    <row r="10" spans="1:15" ht="21" x14ac:dyDescent="0.2">
      <c r="A10" s="23" t="s">
        <v>131</v>
      </c>
      <c r="B10" s="24">
        <v>3349000</v>
      </c>
      <c r="C10" s="24">
        <v>340170</v>
      </c>
      <c r="D10" s="24">
        <v>340170</v>
      </c>
      <c r="E10" s="24">
        <v>340170</v>
      </c>
      <c r="F10" s="24">
        <v>340170</v>
      </c>
      <c r="G10" s="24">
        <v>340170</v>
      </c>
      <c r="H10" s="24">
        <v>340170</v>
      </c>
      <c r="I10" s="24">
        <v>350370</v>
      </c>
      <c r="J10" s="24">
        <v>350370</v>
      </c>
      <c r="K10" s="24">
        <v>350370</v>
      </c>
      <c r="L10" s="24">
        <v>256870</v>
      </c>
      <c r="M10" s="24"/>
      <c r="N10" s="24"/>
      <c r="O10" s="25">
        <f t="shared" si="2"/>
        <v>3349000</v>
      </c>
    </row>
    <row r="11" spans="1:15" ht="21" x14ac:dyDescent="0.2">
      <c r="A11" s="23" t="s">
        <v>21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5">
        <f t="shared" si="2"/>
        <v>0</v>
      </c>
    </row>
    <row r="12" spans="1:15" ht="21" x14ac:dyDescent="0.2">
      <c r="A12" s="20" t="s">
        <v>22</v>
      </c>
      <c r="B12" s="21">
        <f>SUM(B13:B19)</f>
        <v>100800</v>
      </c>
      <c r="C12" s="21">
        <f t="shared" ref="C12:N12" si="7">SUM(C13:C19)</f>
        <v>11200</v>
      </c>
      <c r="D12" s="21">
        <f t="shared" si="7"/>
        <v>11200</v>
      </c>
      <c r="E12" s="21">
        <f t="shared" si="7"/>
        <v>11200</v>
      </c>
      <c r="F12" s="21">
        <f t="shared" si="7"/>
        <v>11200</v>
      </c>
      <c r="G12" s="21">
        <f t="shared" si="7"/>
        <v>11200</v>
      </c>
      <c r="H12" s="21">
        <f t="shared" si="7"/>
        <v>11200</v>
      </c>
      <c r="I12" s="21">
        <f t="shared" si="7"/>
        <v>11200</v>
      </c>
      <c r="J12" s="21">
        <f t="shared" si="7"/>
        <v>11200</v>
      </c>
      <c r="K12" s="21">
        <f t="shared" si="7"/>
        <v>11200</v>
      </c>
      <c r="L12" s="21">
        <f t="shared" si="7"/>
        <v>0</v>
      </c>
      <c r="M12" s="21">
        <f t="shared" si="7"/>
        <v>0</v>
      </c>
      <c r="N12" s="21">
        <f t="shared" si="7"/>
        <v>0</v>
      </c>
      <c r="O12" s="22">
        <f t="shared" si="2"/>
        <v>100800</v>
      </c>
    </row>
    <row r="13" spans="1:15" ht="21" x14ac:dyDescent="0.2">
      <c r="A13" s="23" t="s">
        <v>23</v>
      </c>
      <c r="B13" s="24">
        <v>50400</v>
      </c>
      <c r="C13" s="24">
        <v>5600</v>
      </c>
      <c r="D13" s="24">
        <v>5600</v>
      </c>
      <c r="E13" s="24">
        <v>5600</v>
      </c>
      <c r="F13" s="24">
        <v>5600</v>
      </c>
      <c r="G13" s="24">
        <v>5600</v>
      </c>
      <c r="H13" s="24">
        <v>5600</v>
      </c>
      <c r="I13" s="24">
        <v>5600</v>
      </c>
      <c r="J13" s="24">
        <v>5600</v>
      </c>
      <c r="K13" s="24">
        <v>5600</v>
      </c>
      <c r="L13" s="24"/>
      <c r="M13" s="24"/>
      <c r="N13" s="24"/>
      <c r="O13" s="25">
        <f t="shared" si="2"/>
        <v>50400</v>
      </c>
    </row>
    <row r="14" spans="1:15" ht="21" x14ac:dyDescent="0.2">
      <c r="A14" s="26" t="s">
        <v>24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5">
        <f t="shared" si="2"/>
        <v>0</v>
      </c>
    </row>
    <row r="15" spans="1:15" ht="21" x14ac:dyDescent="0.2">
      <c r="A15" s="23" t="s">
        <v>25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5">
        <f t="shared" si="2"/>
        <v>0</v>
      </c>
    </row>
    <row r="16" spans="1:15" ht="21" x14ac:dyDescent="0.2">
      <c r="A16" s="23" t="s">
        <v>26</v>
      </c>
      <c r="B16" s="24">
        <v>50400</v>
      </c>
      <c r="C16" s="24">
        <v>5600</v>
      </c>
      <c r="D16" s="24">
        <v>5600</v>
      </c>
      <c r="E16" s="24">
        <v>5600</v>
      </c>
      <c r="F16" s="24">
        <v>5600</v>
      </c>
      <c r="G16" s="24">
        <v>5600</v>
      </c>
      <c r="H16" s="24">
        <v>5600</v>
      </c>
      <c r="I16" s="24">
        <v>5600</v>
      </c>
      <c r="J16" s="24">
        <v>5600</v>
      </c>
      <c r="K16" s="24">
        <v>5600</v>
      </c>
      <c r="L16" s="24"/>
      <c r="M16" s="24"/>
      <c r="N16" s="24"/>
      <c r="O16" s="25">
        <f t="shared" si="2"/>
        <v>50400</v>
      </c>
    </row>
    <row r="17" spans="1:15" ht="21" x14ac:dyDescent="0.2">
      <c r="A17" s="23" t="s">
        <v>27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5">
        <f t="shared" si="2"/>
        <v>0</v>
      </c>
    </row>
    <row r="18" spans="1:15" ht="21" x14ac:dyDescent="0.2">
      <c r="A18" s="26" t="s">
        <v>28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>
        <f t="shared" si="2"/>
        <v>0</v>
      </c>
    </row>
    <row r="19" spans="1:15" ht="21" x14ac:dyDescent="0.2">
      <c r="A19" s="26" t="s">
        <v>29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5">
        <f t="shared" si="2"/>
        <v>0</v>
      </c>
    </row>
    <row r="20" spans="1:15" ht="21" x14ac:dyDescent="0.2">
      <c r="A20" s="27" t="s">
        <v>30</v>
      </c>
      <c r="B20" s="28">
        <f>B21+B22</f>
        <v>840200</v>
      </c>
      <c r="C20" s="28">
        <f>C21+C22</f>
        <v>79790</v>
      </c>
      <c r="D20" s="28">
        <f t="shared" ref="D20:N20" si="8">D21+D22</f>
        <v>79790</v>
      </c>
      <c r="E20" s="28">
        <f t="shared" si="8"/>
        <v>79790</v>
      </c>
      <c r="F20" s="28">
        <f t="shared" si="8"/>
        <v>79790</v>
      </c>
      <c r="G20" s="28">
        <f t="shared" si="8"/>
        <v>79790</v>
      </c>
      <c r="H20" s="28">
        <f t="shared" si="8"/>
        <v>79790</v>
      </c>
      <c r="I20" s="28">
        <f t="shared" si="8"/>
        <v>80910</v>
      </c>
      <c r="J20" s="28">
        <f t="shared" si="8"/>
        <v>80910</v>
      </c>
      <c r="K20" s="28">
        <f t="shared" si="8"/>
        <v>80910</v>
      </c>
      <c r="L20" s="28">
        <f t="shared" si="8"/>
        <v>80910</v>
      </c>
      <c r="M20" s="28">
        <f t="shared" si="8"/>
        <v>37820</v>
      </c>
      <c r="N20" s="28">
        <f t="shared" si="8"/>
        <v>0</v>
      </c>
      <c r="O20" s="29">
        <f t="shared" ref="O20:O26" si="9">SUM(C20:N20)</f>
        <v>840200</v>
      </c>
    </row>
    <row r="21" spans="1:15" ht="21" x14ac:dyDescent="0.2">
      <c r="A21" s="30" t="s">
        <v>31</v>
      </c>
      <c r="B21" s="24">
        <v>840200</v>
      </c>
      <c r="C21" s="24">
        <v>79790</v>
      </c>
      <c r="D21" s="24">
        <v>79790</v>
      </c>
      <c r="E21" s="24">
        <v>79790</v>
      </c>
      <c r="F21" s="24">
        <v>79790</v>
      </c>
      <c r="G21" s="24">
        <v>79790</v>
      </c>
      <c r="H21" s="24">
        <v>79790</v>
      </c>
      <c r="I21" s="24">
        <v>80910</v>
      </c>
      <c r="J21" s="24">
        <v>80910</v>
      </c>
      <c r="K21" s="24">
        <v>80910</v>
      </c>
      <c r="L21" s="24">
        <v>80910</v>
      </c>
      <c r="M21" s="24">
        <v>37820</v>
      </c>
      <c r="N21" s="24"/>
      <c r="O21" s="25">
        <f t="shared" si="9"/>
        <v>840200</v>
      </c>
    </row>
    <row r="22" spans="1:15" ht="21" x14ac:dyDescent="0.2">
      <c r="A22" s="20" t="s">
        <v>32</v>
      </c>
      <c r="B22" s="21">
        <f>SUM(B23:B26)</f>
        <v>0</v>
      </c>
      <c r="C22" s="21">
        <f>SUM(C23:C26)</f>
        <v>0</v>
      </c>
      <c r="D22" s="21">
        <f>SUM(D23:D26)</f>
        <v>0</v>
      </c>
      <c r="E22" s="21">
        <f t="shared" ref="E22:N22" si="10">SUM(E23:E26)</f>
        <v>0</v>
      </c>
      <c r="F22" s="21">
        <f t="shared" si="10"/>
        <v>0</v>
      </c>
      <c r="G22" s="21">
        <f t="shared" si="10"/>
        <v>0</v>
      </c>
      <c r="H22" s="21">
        <f t="shared" si="10"/>
        <v>0</v>
      </c>
      <c r="I22" s="21">
        <f t="shared" si="10"/>
        <v>0</v>
      </c>
      <c r="J22" s="21">
        <f t="shared" si="10"/>
        <v>0</v>
      </c>
      <c r="K22" s="21">
        <f t="shared" si="10"/>
        <v>0</v>
      </c>
      <c r="L22" s="21">
        <f t="shared" si="10"/>
        <v>0</v>
      </c>
      <c r="M22" s="21">
        <f t="shared" si="10"/>
        <v>0</v>
      </c>
      <c r="N22" s="21">
        <f t="shared" si="10"/>
        <v>0</v>
      </c>
      <c r="O22" s="22">
        <f t="shared" si="9"/>
        <v>0</v>
      </c>
    </row>
    <row r="23" spans="1:15" ht="21" x14ac:dyDescent="0.2">
      <c r="A23" s="23" t="s">
        <v>33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5">
        <f t="shared" si="9"/>
        <v>0</v>
      </c>
    </row>
    <row r="24" spans="1:15" ht="21" x14ac:dyDescent="0.2">
      <c r="A24" s="23" t="s">
        <v>34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5">
        <f t="shared" si="9"/>
        <v>0</v>
      </c>
    </row>
    <row r="25" spans="1:15" ht="21" x14ac:dyDescent="0.2">
      <c r="A25" s="23" t="s">
        <v>35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>
        <f t="shared" si="9"/>
        <v>0</v>
      </c>
    </row>
    <row r="26" spans="1:15" ht="21" x14ac:dyDescent="0.2">
      <c r="A26" s="26" t="s">
        <v>36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5">
        <f t="shared" si="9"/>
        <v>0</v>
      </c>
    </row>
    <row r="27" spans="1:15" ht="21" x14ac:dyDescent="0.2">
      <c r="A27" s="27" t="s">
        <v>37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>
        <f t="shared" ref="O27:O38" si="11">SUM(C27:N27)</f>
        <v>0</v>
      </c>
    </row>
    <row r="28" spans="1:15" ht="21" x14ac:dyDescent="0.2">
      <c r="A28" s="31" t="s">
        <v>38</v>
      </c>
      <c r="B28" s="32">
        <v>1215900</v>
      </c>
      <c r="C28" s="32">
        <f>27330+27380+23610+14950+25910</f>
        <v>119180</v>
      </c>
      <c r="D28" s="32">
        <f t="shared" ref="D28:L28" si="12">27330+27380+23610+14950+25910</f>
        <v>119180</v>
      </c>
      <c r="E28" s="32">
        <f t="shared" si="12"/>
        <v>119180</v>
      </c>
      <c r="F28" s="32">
        <f t="shared" si="12"/>
        <v>119180</v>
      </c>
      <c r="G28" s="32">
        <f t="shared" si="12"/>
        <v>119180</v>
      </c>
      <c r="H28" s="32">
        <f t="shared" si="12"/>
        <v>119180</v>
      </c>
      <c r="I28" s="32">
        <f t="shared" si="12"/>
        <v>119180</v>
      </c>
      <c r="J28" s="32">
        <f t="shared" si="12"/>
        <v>119180</v>
      </c>
      <c r="K28" s="32">
        <f t="shared" si="12"/>
        <v>119180</v>
      </c>
      <c r="L28" s="32">
        <f t="shared" si="12"/>
        <v>119180</v>
      </c>
      <c r="M28" s="32">
        <v>24100</v>
      </c>
      <c r="N28" s="32"/>
      <c r="O28" s="33">
        <f t="shared" si="11"/>
        <v>1215900</v>
      </c>
    </row>
    <row r="29" spans="1:15" ht="21" x14ac:dyDescent="0.2">
      <c r="A29" s="14" t="s">
        <v>39</v>
      </c>
      <c r="B29" s="15">
        <f>B30</f>
        <v>196300</v>
      </c>
      <c r="C29" s="15">
        <f>C30</f>
        <v>21588.400000000001</v>
      </c>
      <c r="D29" s="15">
        <f>D30</f>
        <v>21588.400000000001</v>
      </c>
      <c r="E29" s="15">
        <f t="shared" ref="E29:N29" si="13">E30</f>
        <v>21588.400000000001</v>
      </c>
      <c r="F29" s="15">
        <f t="shared" si="13"/>
        <v>21588.400000000001</v>
      </c>
      <c r="G29" s="15">
        <f t="shared" si="13"/>
        <v>21588.400000000001</v>
      </c>
      <c r="H29" s="15">
        <f t="shared" si="13"/>
        <v>21588.400000000001</v>
      </c>
      <c r="I29" s="15">
        <f t="shared" si="13"/>
        <v>21588.400000000001</v>
      </c>
      <c r="J29" s="15">
        <f t="shared" si="13"/>
        <v>11865</v>
      </c>
      <c r="K29" s="15">
        <f t="shared" si="13"/>
        <v>3748</v>
      </c>
      <c r="L29" s="15">
        <f t="shared" si="13"/>
        <v>3748</v>
      </c>
      <c r="M29" s="15">
        <f t="shared" si="13"/>
        <v>3748</v>
      </c>
      <c r="N29" s="15">
        <f t="shared" si="13"/>
        <v>22072</v>
      </c>
      <c r="O29" s="16">
        <f t="shared" si="11"/>
        <v>196299.8</v>
      </c>
    </row>
    <row r="30" spans="1:15" ht="21" x14ac:dyDescent="0.2">
      <c r="A30" s="34" t="s">
        <v>40</v>
      </c>
      <c r="B30" s="18">
        <f>B31+B43</f>
        <v>196300</v>
      </c>
      <c r="C30" s="18">
        <f>C31+C43</f>
        <v>21588.400000000001</v>
      </c>
      <c r="D30" s="18">
        <f>D31+D43</f>
        <v>21588.400000000001</v>
      </c>
      <c r="E30" s="18">
        <f t="shared" ref="E30:N30" si="14">E31+E43</f>
        <v>21588.400000000001</v>
      </c>
      <c r="F30" s="18">
        <f t="shared" si="14"/>
        <v>21588.400000000001</v>
      </c>
      <c r="G30" s="18">
        <f t="shared" si="14"/>
        <v>21588.400000000001</v>
      </c>
      <c r="H30" s="18">
        <f t="shared" si="14"/>
        <v>21588.400000000001</v>
      </c>
      <c r="I30" s="18">
        <f t="shared" si="14"/>
        <v>21588.400000000001</v>
      </c>
      <c r="J30" s="18">
        <f t="shared" si="14"/>
        <v>11865</v>
      </c>
      <c r="K30" s="18">
        <f t="shared" si="14"/>
        <v>3748</v>
      </c>
      <c r="L30" s="18">
        <f t="shared" si="14"/>
        <v>3748</v>
      </c>
      <c r="M30" s="18">
        <f t="shared" si="14"/>
        <v>3748</v>
      </c>
      <c r="N30" s="18">
        <f t="shared" si="14"/>
        <v>22072</v>
      </c>
      <c r="O30" s="35">
        <f t="shared" si="11"/>
        <v>196299.8</v>
      </c>
    </row>
    <row r="31" spans="1:15" ht="21" x14ac:dyDescent="0.2">
      <c r="A31" s="36" t="s">
        <v>41</v>
      </c>
      <c r="B31" s="21">
        <f>B32+B33+B34+B37+B38+B39+B42</f>
        <v>133000</v>
      </c>
      <c r="C31" s="21">
        <f>C32+C33+C34+C37+C38+C39+C42</f>
        <v>17840.400000000001</v>
      </c>
      <c r="D31" s="21">
        <f>D32+D33+D34+D37+D38+D39+D42</f>
        <v>17840.400000000001</v>
      </c>
      <c r="E31" s="21">
        <f t="shared" ref="E31:N31" si="15">E32+E33+E34+E37+E38+E39+E42</f>
        <v>17840.400000000001</v>
      </c>
      <c r="F31" s="21">
        <f t="shared" si="15"/>
        <v>17840.400000000001</v>
      </c>
      <c r="G31" s="21">
        <f t="shared" si="15"/>
        <v>17840.400000000001</v>
      </c>
      <c r="H31" s="21">
        <f t="shared" si="15"/>
        <v>17840.400000000001</v>
      </c>
      <c r="I31" s="21">
        <f t="shared" si="15"/>
        <v>17840.400000000001</v>
      </c>
      <c r="J31" s="21">
        <f t="shared" si="15"/>
        <v>8117</v>
      </c>
      <c r="K31" s="21">
        <f t="shared" si="15"/>
        <v>0</v>
      </c>
      <c r="L31" s="21">
        <f t="shared" si="15"/>
        <v>0</v>
      </c>
      <c r="M31" s="21">
        <f t="shared" si="15"/>
        <v>0</v>
      </c>
      <c r="N31" s="21">
        <f t="shared" si="15"/>
        <v>0</v>
      </c>
      <c r="O31" s="37">
        <f t="shared" si="11"/>
        <v>132999.79999999999</v>
      </c>
    </row>
    <row r="32" spans="1:15" ht="21" x14ac:dyDescent="0.2">
      <c r="A32" s="23" t="s">
        <v>42</v>
      </c>
      <c r="B32" s="24">
        <v>127117</v>
      </c>
      <c r="C32" s="24">
        <f>5000+12000</f>
        <v>17000</v>
      </c>
      <c r="D32" s="24">
        <f t="shared" ref="D32:I32" si="16">5000+12000</f>
        <v>17000</v>
      </c>
      <c r="E32" s="24">
        <f t="shared" si="16"/>
        <v>17000</v>
      </c>
      <c r="F32" s="24">
        <f t="shared" si="16"/>
        <v>17000</v>
      </c>
      <c r="G32" s="24">
        <f t="shared" si="16"/>
        <v>17000</v>
      </c>
      <c r="H32" s="24">
        <f t="shared" si="16"/>
        <v>17000</v>
      </c>
      <c r="I32" s="24">
        <f t="shared" si="16"/>
        <v>17000</v>
      </c>
      <c r="J32" s="24">
        <v>8117</v>
      </c>
      <c r="K32" s="24"/>
      <c r="L32" s="24"/>
      <c r="M32" s="24"/>
      <c r="N32" s="24"/>
      <c r="O32" s="25">
        <f t="shared" si="11"/>
        <v>127117</v>
      </c>
    </row>
    <row r="33" spans="1:15" ht="21" x14ac:dyDescent="0.2">
      <c r="A33" s="26" t="s">
        <v>43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5">
        <f t="shared" si="11"/>
        <v>0</v>
      </c>
    </row>
    <row r="34" spans="1:15" ht="21" x14ac:dyDescent="0.2">
      <c r="A34" s="38" t="s">
        <v>44</v>
      </c>
      <c r="B34" s="39">
        <f>B35+B36</f>
        <v>5883</v>
      </c>
      <c r="C34" s="74">
        <f t="shared" ref="C34:N34" si="17">C35+C36</f>
        <v>840.4</v>
      </c>
      <c r="D34" s="74">
        <f t="shared" si="17"/>
        <v>840.4</v>
      </c>
      <c r="E34" s="74">
        <f t="shared" si="17"/>
        <v>840.4</v>
      </c>
      <c r="F34" s="74">
        <f t="shared" si="17"/>
        <v>840.4</v>
      </c>
      <c r="G34" s="74">
        <f t="shared" si="17"/>
        <v>840.4</v>
      </c>
      <c r="H34" s="74">
        <f t="shared" si="17"/>
        <v>840.4</v>
      </c>
      <c r="I34" s="74">
        <f t="shared" si="17"/>
        <v>840.4</v>
      </c>
      <c r="J34" s="74">
        <f t="shared" si="17"/>
        <v>0</v>
      </c>
      <c r="K34" s="74">
        <f t="shared" si="17"/>
        <v>0</v>
      </c>
      <c r="L34" s="74">
        <f t="shared" si="17"/>
        <v>0</v>
      </c>
      <c r="M34" s="74">
        <f t="shared" si="17"/>
        <v>0</v>
      </c>
      <c r="N34" s="74">
        <f t="shared" si="17"/>
        <v>0</v>
      </c>
      <c r="O34" s="40">
        <f t="shared" si="11"/>
        <v>5882.7999999999993</v>
      </c>
    </row>
    <row r="35" spans="1:15" ht="21" x14ac:dyDescent="0.2">
      <c r="A35" s="41" t="s">
        <v>45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>
        <f t="shared" si="11"/>
        <v>0</v>
      </c>
    </row>
    <row r="36" spans="1:15" ht="21" x14ac:dyDescent="0.2">
      <c r="A36" s="41" t="s">
        <v>46</v>
      </c>
      <c r="B36" s="24">
        <v>5883</v>
      </c>
      <c r="C36" s="56">
        <v>840.4</v>
      </c>
      <c r="D36" s="56">
        <v>840.4</v>
      </c>
      <c r="E36" s="56">
        <v>840.4</v>
      </c>
      <c r="F36" s="56">
        <v>840.4</v>
      </c>
      <c r="G36" s="56">
        <v>840.4</v>
      </c>
      <c r="H36" s="56">
        <v>840.4</v>
      </c>
      <c r="I36" s="56">
        <v>840.4</v>
      </c>
      <c r="J36" s="56"/>
      <c r="K36" s="56"/>
      <c r="L36" s="56"/>
      <c r="M36" s="56"/>
      <c r="N36" s="56"/>
      <c r="O36" s="25">
        <f t="shared" si="11"/>
        <v>5882.7999999999993</v>
      </c>
    </row>
    <row r="37" spans="1:15" ht="21" x14ac:dyDescent="0.2">
      <c r="A37" s="23" t="s">
        <v>47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5">
        <f t="shared" si="11"/>
        <v>0</v>
      </c>
    </row>
    <row r="38" spans="1:15" ht="21" x14ac:dyDescent="0.2">
      <c r="A38" s="26" t="s">
        <v>48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5">
        <f t="shared" si="11"/>
        <v>0</v>
      </c>
    </row>
    <row r="39" spans="1:15" ht="42" x14ac:dyDescent="0.2">
      <c r="A39" s="38" t="s">
        <v>49</v>
      </c>
      <c r="B39" s="39">
        <f>B40+B41</f>
        <v>0</v>
      </c>
      <c r="C39" s="39">
        <f t="shared" ref="C39:N39" si="18">C40+C41</f>
        <v>0</v>
      </c>
      <c r="D39" s="39">
        <f t="shared" si="18"/>
        <v>0</v>
      </c>
      <c r="E39" s="39">
        <f t="shared" si="18"/>
        <v>0</v>
      </c>
      <c r="F39" s="39">
        <f t="shared" si="18"/>
        <v>0</v>
      </c>
      <c r="G39" s="39">
        <f t="shared" si="18"/>
        <v>0</v>
      </c>
      <c r="H39" s="39">
        <f t="shared" si="18"/>
        <v>0</v>
      </c>
      <c r="I39" s="39">
        <f t="shared" si="18"/>
        <v>0</v>
      </c>
      <c r="J39" s="39">
        <f t="shared" si="18"/>
        <v>0</v>
      </c>
      <c r="K39" s="39">
        <f t="shared" si="18"/>
        <v>0</v>
      </c>
      <c r="L39" s="39">
        <f t="shared" si="18"/>
        <v>0</v>
      </c>
      <c r="M39" s="39">
        <f t="shared" si="18"/>
        <v>0</v>
      </c>
      <c r="N39" s="39">
        <f t="shared" si="18"/>
        <v>0</v>
      </c>
      <c r="O39" s="40">
        <f t="shared" ref="O39:O44" si="19">SUM(C39:N39)</f>
        <v>0</v>
      </c>
    </row>
    <row r="40" spans="1:15" ht="21" x14ac:dyDescent="0.2">
      <c r="A40" s="41" t="s">
        <v>50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5">
        <f t="shared" si="19"/>
        <v>0</v>
      </c>
    </row>
    <row r="41" spans="1:15" ht="21" x14ac:dyDescent="0.2">
      <c r="A41" s="41" t="s">
        <v>51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>
        <f t="shared" si="19"/>
        <v>0</v>
      </c>
    </row>
    <row r="42" spans="1:15" ht="21" x14ac:dyDescent="0.2">
      <c r="A42" s="42" t="s">
        <v>52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43">
        <f t="shared" si="19"/>
        <v>0</v>
      </c>
    </row>
    <row r="43" spans="1:15" ht="21" x14ac:dyDescent="0.2">
      <c r="A43" s="20" t="s">
        <v>53</v>
      </c>
      <c r="B43" s="21">
        <f>SUM(B44:B45)</f>
        <v>63300</v>
      </c>
      <c r="C43" s="21">
        <f>SUM(C44:C45)</f>
        <v>3748</v>
      </c>
      <c r="D43" s="21">
        <f>SUM(D44:D45)</f>
        <v>3748</v>
      </c>
      <c r="E43" s="21">
        <f t="shared" ref="E43:N43" si="20">SUM(E44:E45)</f>
        <v>3748</v>
      </c>
      <c r="F43" s="21">
        <f t="shared" si="20"/>
        <v>3748</v>
      </c>
      <c r="G43" s="21">
        <f t="shared" si="20"/>
        <v>3748</v>
      </c>
      <c r="H43" s="21">
        <f t="shared" si="20"/>
        <v>3748</v>
      </c>
      <c r="I43" s="21">
        <f t="shared" si="20"/>
        <v>3748</v>
      </c>
      <c r="J43" s="21">
        <f t="shared" si="20"/>
        <v>3748</v>
      </c>
      <c r="K43" s="21">
        <f t="shared" si="20"/>
        <v>3748</v>
      </c>
      <c r="L43" s="21">
        <f t="shared" si="20"/>
        <v>3748</v>
      </c>
      <c r="M43" s="21">
        <f t="shared" si="20"/>
        <v>3748</v>
      </c>
      <c r="N43" s="21">
        <f t="shared" si="20"/>
        <v>22072</v>
      </c>
      <c r="O43" s="22">
        <f t="shared" si="19"/>
        <v>63300</v>
      </c>
    </row>
    <row r="44" spans="1:15" ht="21" x14ac:dyDescent="0.2">
      <c r="A44" s="26" t="s">
        <v>54</v>
      </c>
      <c r="B44" s="24">
        <v>63300</v>
      </c>
      <c r="C44" s="24">
        <v>3748</v>
      </c>
      <c r="D44" s="24">
        <v>3748</v>
      </c>
      <c r="E44" s="24">
        <v>3748</v>
      </c>
      <c r="F44" s="24">
        <v>3748</v>
      </c>
      <c r="G44" s="24">
        <v>3748</v>
      </c>
      <c r="H44" s="24">
        <v>3748</v>
      </c>
      <c r="I44" s="24">
        <v>3748</v>
      </c>
      <c r="J44" s="24">
        <v>3748</v>
      </c>
      <c r="K44" s="24">
        <v>3748</v>
      </c>
      <c r="L44" s="24">
        <v>3748</v>
      </c>
      <c r="M44" s="24">
        <v>3748</v>
      </c>
      <c r="N44" s="24">
        <v>22072</v>
      </c>
      <c r="O44" s="25">
        <f t="shared" si="19"/>
        <v>63300</v>
      </c>
    </row>
    <row r="45" spans="1:15" ht="21" x14ac:dyDescent="0.2">
      <c r="A45" s="26" t="s">
        <v>55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5">
        <f>SUM(C45:N45)</f>
        <v>0</v>
      </c>
    </row>
    <row r="46" spans="1:15" ht="21" x14ac:dyDescent="0.2">
      <c r="A46" s="8" t="s">
        <v>56</v>
      </c>
      <c r="B46" s="46">
        <f t="shared" ref="B46:N46" si="21">B47+B59</f>
        <v>2190500</v>
      </c>
      <c r="C46" s="46">
        <f t="shared" si="21"/>
        <v>50487.3</v>
      </c>
      <c r="D46" s="46">
        <f t="shared" si="21"/>
        <v>67687.3</v>
      </c>
      <c r="E46" s="46">
        <f t="shared" si="21"/>
        <v>1176937.3</v>
      </c>
      <c r="F46" s="46">
        <f t="shared" si="21"/>
        <v>75687.3</v>
      </c>
      <c r="G46" s="46">
        <f t="shared" si="21"/>
        <v>78687.3</v>
      </c>
      <c r="H46" s="46">
        <f t="shared" si="21"/>
        <v>135937.29999999999</v>
      </c>
      <c r="I46" s="46">
        <f t="shared" si="21"/>
        <v>78687.3</v>
      </c>
      <c r="J46" s="46">
        <f t="shared" si="21"/>
        <v>107287.3</v>
      </c>
      <c r="K46" s="46">
        <f t="shared" si="21"/>
        <v>119737.3</v>
      </c>
      <c r="L46" s="46">
        <f t="shared" si="21"/>
        <v>97214</v>
      </c>
      <c r="M46" s="46">
        <f t="shared" si="21"/>
        <v>82800</v>
      </c>
      <c r="N46" s="46">
        <f t="shared" si="21"/>
        <v>119350</v>
      </c>
      <c r="O46" s="47">
        <f>SUM(C46:N46)</f>
        <v>2190499.7000000002</v>
      </c>
    </row>
    <row r="47" spans="1:15" ht="21" x14ac:dyDescent="0.2">
      <c r="A47" s="48" t="s">
        <v>57</v>
      </c>
      <c r="B47" s="12">
        <f>B48</f>
        <v>206400</v>
      </c>
      <c r="C47" s="12">
        <f>C48</f>
        <v>1487.3</v>
      </c>
      <c r="D47" s="12">
        <f t="shared" ref="D47:N47" si="22">D48</f>
        <v>16487.3</v>
      </c>
      <c r="E47" s="12">
        <f t="shared" si="22"/>
        <v>21487.3</v>
      </c>
      <c r="F47" s="12">
        <f t="shared" si="22"/>
        <v>18487.3</v>
      </c>
      <c r="G47" s="12">
        <f t="shared" si="22"/>
        <v>18487.3</v>
      </c>
      <c r="H47" s="12">
        <f t="shared" si="22"/>
        <v>18487.3</v>
      </c>
      <c r="I47" s="12">
        <f t="shared" si="22"/>
        <v>18487.3</v>
      </c>
      <c r="J47" s="12">
        <f t="shared" si="22"/>
        <v>21487.3</v>
      </c>
      <c r="K47" s="12">
        <f t="shared" si="22"/>
        <v>18487.3</v>
      </c>
      <c r="L47" s="12">
        <f t="shared" si="22"/>
        <v>18014</v>
      </c>
      <c r="M47" s="12">
        <f t="shared" si="22"/>
        <v>17000</v>
      </c>
      <c r="N47" s="12">
        <f t="shared" si="22"/>
        <v>18000</v>
      </c>
      <c r="O47" s="13">
        <f t="shared" ref="O47:O54" si="23">SUM(C47:N47)</f>
        <v>206399.69999999998</v>
      </c>
    </row>
    <row r="48" spans="1:15" ht="21" x14ac:dyDescent="0.2">
      <c r="A48" s="49" t="s">
        <v>58</v>
      </c>
      <c r="B48" s="15">
        <f>B49+B54</f>
        <v>206400</v>
      </c>
      <c r="C48" s="15">
        <f>C49+C54</f>
        <v>1487.3</v>
      </c>
      <c r="D48" s="15">
        <f>D49+D54</f>
        <v>16487.3</v>
      </c>
      <c r="E48" s="15">
        <f t="shared" ref="E48:N48" si="24">E49+E54</f>
        <v>21487.3</v>
      </c>
      <c r="F48" s="15">
        <f t="shared" si="24"/>
        <v>18487.3</v>
      </c>
      <c r="G48" s="15">
        <f t="shared" si="24"/>
        <v>18487.3</v>
      </c>
      <c r="H48" s="15">
        <f t="shared" si="24"/>
        <v>18487.3</v>
      </c>
      <c r="I48" s="15">
        <f t="shared" si="24"/>
        <v>18487.3</v>
      </c>
      <c r="J48" s="15">
        <f t="shared" si="24"/>
        <v>21487.3</v>
      </c>
      <c r="K48" s="15">
        <f t="shared" si="24"/>
        <v>18487.3</v>
      </c>
      <c r="L48" s="15">
        <f t="shared" si="24"/>
        <v>18014</v>
      </c>
      <c r="M48" s="15">
        <f t="shared" si="24"/>
        <v>17000</v>
      </c>
      <c r="N48" s="15">
        <f t="shared" si="24"/>
        <v>18000</v>
      </c>
      <c r="O48" s="16">
        <f t="shared" si="23"/>
        <v>206399.69999999998</v>
      </c>
    </row>
    <row r="49" spans="1:15" ht="21" x14ac:dyDescent="0.2">
      <c r="A49" s="50" t="s">
        <v>59</v>
      </c>
      <c r="B49" s="18">
        <f>B50+B52</f>
        <v>192000</v>
      </c>
      <c r="C49" s="18">
        <f>C50+C52</f>
        <v>0</v>
      </c>
      <c r="D49" s="18">
        <f>D50+D52</f>
        <v>15000</v>
      </c>
      <c r="E49" s="18">
        <f t="shared" ref="E49:N49" si="25">E50+E52</f>
        <v>20000</v>
      </c>
      <c r="F49" s="18">
        <f t="shared" si="25"/>
        <v>17000</v>
      </c>
      <c r="G49" s="18">
        <f t="shared" si="25"/>
        <v>17000</v>
      </c>
      <c r="H49" s="18">
        <f t="shared" si="25"/>
        <v>17000</v>
      </c>
      <c r="I49" s="18">
        <f t="shared" si="25"/>
        <v>17000</v>
      </c>
      <c r="J49" s="18">
        <f t="shared" si="25"/>
        <v>20000</v>
      </c>
      <c r="K49" s="18">
        <f t="shared" si="25"/>
        <v>17000</v>
      </c>
      <c r="L49" s="18">
        <f t="shared" si="25"/>
        <v>17000</v>
      </c>
      <c r="M49" s="18">
        <f t="shared" si="25"/>
        <v>17000</v>
      </c>
      <c r="N49" s="18">
        <f t="shared" si="25"/>
        <v>18000</v>
      </c>
      <c r="O49" s="35">
        <f t="shared" si="23"/>
        <v>192000</v>
      </c>
    </row>
    <row r="50" spans="1:15" ht="21" x14ac:dyDescent="0.2">
      <c r="A50" s="51" t="s">
        <v>60</v>
      </c>
      <c r="B50" s="21">
        <f t="shared" ref="B50:N50" si="26">B51</f>
        <v>0</v>
      </c>
      <c r="C50" s="21">
        <f t="shared" si="26"/>
        <v>0</v>
      </c>
      <c r="D50" s="21">
        <f t="shared" si="26"/>
        <v>0</v>
      </c>
      <c r="E50" s="21">
        <f t="shared" si="26"/>
        <v>0</v>
      </c>
      <c r="F50" s="21">
        <f t="shared" si="26"/>
        <v>0</v>
      </c>
      <c r="G50" s="21">
        <f t="shared" si="26"/>
        <v>0</v>
      </c>
      <c r="H50" s="21">
        <f t="shared" si="26"/>
        <v>0</v>
      </c>
      <c r="I50" s="21">
        <f t="shared" si="26"/>
        <v>0</v>
      </c>
      <c r="J50" s="21">
        <f t="shared" si="26"/>
        <v>0</v>
      </c>
      <c r="K50" s="21">
        <f t="shared" si="26"/>
        <v>0</v>
      </c>
      <c r="L50" s="21">
        <f t="shared" si="26"/>
        <v>0</v>
      </c>
      <c r="M50" s="21">
        <f t="shared" si="26"/>
        <v>0</v>
      </c>
      <c r="N50" s="21">
        <f t="shared" si="26"/>
        <v>0</v>
      </c>
      <c r="O50" s="37">
        <f t="shared" si="23"/>
        <v>0</v>
      </c>
    </row>
    <row r="51" spans="1:15" ht="21" x14ac:dyDescent="0.2">
      <c r="A51" s="52" t="s">
        <v>61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5">
        <f t="shared" si="23"/>
        <v>0</v>
      </c>
    </row>
    <row r="52" spans="1:15" ht="21" x14ac:dyDescent="0.2">
      <c r="A52" s="51" t="s">
        <v>62</v>
      </c>
      <c r="B52" s="21">
        <f>B53</f>
        <v>192000</v>
      </c>
      <c r="C52" s="21">
        <f>C53</f>
        <v>0</v>
      </c>
      <c r="D52" s="21">
        <f t="shared" ref="D52:M52" si="27">D53</f>
        <v>15000</v>
      </c>
      <c r="E52" s="21">
        <f t="shared" si="27"/>
        <v>20000</v>
      </c>
      <c r="F52" s="21">
        <f t="shared" si="27"/>
        <v>17000</v>
      </c>
      <c r="G52" s="21">
        <f t="shared" si="27"/>
        <v>17000</v>
      </c>
      <c r="H52" s="21">
        <f t="shared" si="27"/>
        <v>17000</v>
      </c>
      <c r="I52" s="21">
        <f t="shared" si="27"/>
        <v>17000</v>
      </c>
      <c r="J52" s="21">
        <f t="shared" si="27"/>
        <v>20000</v>
      </c>
      <c r="K52" s="21">
        <f t="shared" si="27"/>
        <v>17000</v>
      </c>
      <c r="L52" s="21">
        <f t="shared" si="27"/>
        <v>17000</v>
      </c>
      <c r="M52" s="21">
        <f t="shared" si="27"/>
        <v>17000</v>
      </c>
      <c r="N52" s="21">
        <f>N53</f>
        <v>18000</v>
      </c>
      <c r="O52" s="37">
        <f t="shared" si="23"/>
        <v>192000</v>
      </c>
    </row>
    <row r="53" spans="1:15" ht="21" x14ac:dyDescent="0.2">
      <c r="A53" s="52" t="s">
        <v>63</v>
      </c>
      <c r="B53" s="24">
        <v>192000</v>
      </c>
      <c r="C53" s="24"/>
      <c r="D53" s="24">
        <v>15000</v>
      </c>
      <c r="E53" s="24">
        <v>20000</v>
      </c>
      <c r="F53" s="24">
        <v>17000</v>
      </c>
      <c r="G53" s="24">
        <v>17000</v>
      </c>
      <c r="H53" s="24">
        <v>17000</v>
      </c>
      <c r="I53" s="24">
        <v>17000</v>
      </c>
      <c r="J53" s="24">
        <v>20000</v>
      </c>
      <c r="K53" s="24">
        <v>17000</v>
      </c>
      <c r="L53" s="24">
        <v>17000</v>
      </c>
      <c r="M53" s="24">
        <v>17000</v>
      </c>
      <c r="N53" s="24">
        <v>18000</v>
      </c>
      <c r="O53" s="25">
        <f>SUM(C53:N53)</f>
        <v>192000</v>
      </c>
    </row>
    <row r="54" spans="1:15" ht="21" x14ac:dyDescent="0.2">
      <c r="A54" s="53" t="s">
        <v>64</v>
      </c>
      <c r="B54" s="28">
        <f>B55</f>
        <v>14400</v>
      </c>
      <c r="C54" s="28">
        <f t="shared" ref="C54:N54" si="28">C55</f>
        <v>1487.3</v>
      </c>
      <c r="D54" s="28">
        <f t="shared" si="28"/>
        <v>1487.3</v>
      </c>
      <c r="E54" s="28">
        <f>E55</f>
        <v>1487.3</v>
      </c>
      <c r="F54" s="28">
        <f t="shared" si="28"/>
        <v>1487.3</v>
      </c>
      <c r="G54" s="28">
        <f t="shared" si="28"/>
        <v>1487.3</v>
      </c>
      <c r="H54" s="28">
        <f t="shared" si="28"/>
        <v>1487.3</v>
      </c>
      <c r="I54" s="28">
        <f t="shared" si="28"/>
        <v>1487.3</v>
      </c>
      <c r="J54" s="28">
        <f t="shared" si="28"/>
        <v>1487.3</v>
      </c>
      <c r="K54" s="28">
        <f t="shared" si="28"/>
        <v>1487.3</v>
      </c>
      <c r="L54" s="28">
        <f t="shared" si="28"/>
        <v>1014</v>
      </c>
      <c r="M54" s="28">
        <f t="shared" si="28"/>
        <v>0</v>
      </c>
      <c r="N54" s="28">
        <f t="shared" si="28"/>
        <v>0</v>
      </c>
      <c r="O54" s="29">
        <f t="shared" si="23"/>
        <v>14399.699999999997</v>
      </c>
    </row>
    <row r="55" spans="1:15" ht="21" x14ac:dyDescent="0.2">
      <c r="A55" s="54" t="s">
        <v>65</v>
      </c>
      <c r="B55" s="55">
        <f>SUM(B56:B58)</f>
        <v>14400</v>
      </c>
      <c r="C55" s="55">
        <f t="shared" ref="C55:N55" si="29">SUM(C56:C58)</f>
        <v>1487.3</v>
      </c>
      <c r="D55" s="55">
        <f t="shared" si="29"/>
        <v>1487.3</v>
      </c>
      <c r="E55" s="55">
        <f t="shared" si="29"/>
        <v>1487.3</v>
      </c>
      <c r="F55" s="55">
        <f t="shared" si="29"/>
        <v>1487.3</v>
      </c>
      <c r="G55" s="55">
        <f t="shared" si="29"/>
        <v>1487.3</v>
      </c>
      <c r="H55" s="55">
        <f t="shared" si="29"/>
        <v>1487.3</v>
      </c>
      <c r="I55" s="55">
        <f t="shared" si="29"/>
        <v>1487.3</v>
      </c>
      <c r="J55" s="55">
        <f t="shared" si="29"/>
        <v>1487.3</v>
      </c>
      <c r="K55" s="55">
        <f t="shared" si="29"/>
        <v>1487.3</v>
      </c>
      <c r="L55" s="55">
        <f t="shared" si="29"/>
        <v>1014</v>
      </c>
      <c r="M55" s="55">
        <f t="shared" si="29"/>
        <v>0</v>
      </c>
      <c r="N55" s="55">
        <f t="shared" si="29"/>
        <v>0</v>
      </c>
      <c r="O55" s="22">
        <f>SUM(C55:N55)</f>
        <v>14399.699999999997</v>
      </c>
    </row>
    <row r="56" spans="1:15" ht="21" x14ac:dyDescent="0.2">
      <c r="A56" s="41" t="s">
        <v>66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5">
        <f>SUM(C56:N56)</f>
        <v>0</v>
      </c>
    </row>
    <row r="57" spans="1:15" ht="21" x14ac:dyDescent="0.2">
      <c r="A57" s="41" t="s">
        <v>67</v>
      </c>
      <c r="B57" s="24">
        <v>14400</v>
      </c>
      <c r="C57" s="56">
        <v>1487.3</v>
      </c>
      <c r="D57" s="56">
        <v>1487.3</v>
      </c>
      <c r="E57" s="56">
        <v>1487.3</v>
      </c>
      <c r="F57" s="56">
        <v>1487.3</v>
      </c>
      <c r="G57" s="56">
        <v>1487.3</v>
      </c>
      <c r="H57" s="56">
        <v>1487.3</v>
      </c>
      <c r="I57" s="56">
        <v>1487.3</v>
      </c>
      <c r="J57" s="56">
        <v>1487.3</v>
      </c>
      <c r="K57" s="56">
        <v>1487.3</v>
      </c>
      <c r="L57" s="56">
        <v>1014</v>
      </c>
      <c r="M57" s="56"/>
      <c r="N57" s="56"/>
      <c r="O57" s="72">
        <f>SUM(C57:N57)</f>
        <v>14399.699999999997</v>
      </c>
    </row>
    <row r="58" spans="1:15" ht="21" x14ac:dyDescent="0.2">
      <c r="A58" s="57" t="s">
        <v>68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43">
        <f>SUM(C58:N58)</f>
        <v>0</v>
      </c>
    </row>
    <row r="59" spans="1:15" ht="21" x14ac:dyDescent="0.2">
      <c r="A59" s="11" t="s">
        <v>69</v>
      </c>
      <c r="B59" s="12">
        <f>B60+B108</f>
        <v>1984100</v>
      </c>
      <c r="C59" s="12">
        <f t="shared" ref="C59:N59" si="30">C60+C108</f>
        <v>49000</v>
      </c>
      <c r="D59" s="12">
        <f t="shared" si="30"/>
        <v>51200</v>
      </c>
      <c r="E59" s="12">
        <f t="shared" si="30"/>
        <v>1155450</v>
      </c>
      <c r="F59" s="12">
        <f t="shared" si="30"/>
        <v>57200</v>
      </c>
      <c r="G59" s="12">
        <f t="shared" si="30"/>
        <v>60200</v>
      </c>
      <c r="H59" s="12">
        <f t="shared" si="30"/>
        <v>117450</v>
      </c>
      <c r="I59" s="12">
        <f t="shared" si="30"/>
        <v>60200</v>
      </c>
      <c r="J59" s="12">
        <f t="shared" si="30"/>
        <v>85800</v>
      </c>
      <c r="K59" s="12">
        <f t="shared" si="30"/>
        <v>101250</v>
      </c>
      <c r="L59" s="12">
        <f t="shared" si="30"/>
        <v>79200</v>
      </c>
      <c r="M59" s="12">
        <f t="shared" si="30"/>
        <v>65800</v>
      </c>
      <c r="N59" s="12">
        <f t="shared" si="30"/>
        <v>101350</v>
      </c>
      <c r="O59" s="13">
        <f t="shared" ref="O59:O121" si="31">SUM(C59:N59)</f>
        <v>1984100</v>
      </c>
    </row>
    <row r="60" spans="1:15" ht="21" x14ac:dyDescent="0.2">
      <c r="A60" s="14" t="s">
        <v>58</v>
      </c>
      <c r="B60" s="15">
        <f>B61+B102</f>
        <v>926700</v>
      </c>
      <c r="C60" s="15">
        <f>C61+C102</f>
        <v>49000</v>
      </c>
      <c r="D60" s="15">
        <f t="shared" ref="D60:N60" si="32">D61+D102</f>
        <v>51200</v>
      </c>
      <c r="E60" s="15">
        <f t="shared" si="32"/>
        <v>98050</v>
      </c>
      <c r="F60" s="15">
        <f t="shared" si="32"/>
        <v>57200</v>
      </c>
      <c r="G60" s="15">
        <f t="shared" si="32"/>
        <v>60200</v>
      </c>
      <c r="H60" s="15">
        <f t="shared" si="32"/>
        <v>117450</v>
      </c>
      <c r="I60" s="15">
        <f t="shared" si="32"/>
        <v>60200</v>
      </c>
      <c r="J60" s="15">
        <f t="shared" si="32"/>
        <v>85800</v>
      </c>
      <c r="K60" s="15">
        <f t="shared" si="32"/>
        <v>101250</v>
      </c>
      <c r="L60" s="15">
        <f t="shared" si="32"/>
        <v>79200</v>
      </c>
      <c r="M60" s="15">
        <f t="shared" si="32"/>
        <v>65800</v>
      </c>
      <c r="N60" s="15">
        <f t="shared" si="32"/>
        <v>101350</v>
      </c>
      <c r="O60" s="16">
        <f t="shared" si="31"/>
        <v>926700</v>
      </c>
    </row>
    <row r="61" spans="1:15" ht="21" x14ac:dyDescent="0.2">
      <c r="A61" s="34" t="s">
        <v>59</v>
      </c>
      <c r="B61" s="18">
        <f>B62+B65+B86</f>
        <v>800700</v>
      </c>
      <c r="C61" s="18">
        <f>C62+C65+C86</f>
        <v>38500</v>
      </c>
      <c r="D61" s="18">
        <f>D62+D65+D86</f>
        <v>40700</v>
      </c>
      <c r="E61" s="18">
        <f t="shared" ref="E61:N61" si="33">E62+E65+E86</f>
        <v>87550</v>
      </c>
      <c r="F61" s="18">
        <f t="shared" si="33"/>
        <v>46700</v>
      </c>
      <c r="G61" s="18">
        <f t="shared" si="33"/>
        <v>49700</v>
      </c>
      <c r="H61" s="18">
        <f t="shared" si="33"/>
        <v>106950</v>
      </c>
      <c r="I61" s="18">
        <f t="shared" si="33"/>
        <v>49700</v>
      </c>
      <c r="J61" s="18">
        <f t="shared" si="33"/>
        <v>75300</v>
      </c>
      <c r="K61" s="18">
        <f t="shared" si="33"/>
        <v>90750</v>
      </c>
      <c r="L61" s="18">
        <f t="shared" si="33"/>
        <v>68700</v>
      </c>
      <c r="M61" s="18">
        <f t="shared" si="33"/>
        <v>55300</v>
      </c>
      <c r="N61" s="18">
        <f t="shared" si="33"/>
        <v>90850</v>
      </c>
      <c r="O61" s="35">
        <f t="shared" si="31"/>
        <v>800700</v>
      </c>
    </row>
    <row r="62" spans="1:15" ht="21" x14ac:dyDescent="0.2">
      <c r="A62" s="36" t="s">
        <v>70</v>
      </c>
      <c r="B62" s="21">
        <f>SUM(B63:B64)</f>
        <v>165400</v>
      </c>
      <c r="C62" s="21">
        <f>SUM(C63:C64)</f>
        <v>0</v>
      </c>
      <c r="D62" s="21">
        <f t="shared" ref="D62:N62" si="34">SUM(D63:D64)</f>
        <v>0</v>
      </c>
      <c r="E62" s="21">
        <f t="shared" si="34"/>
        <v>40250</v>
      </c>
      <c r="F62" s="21">
        <f t="shared" si="34"/>
        <v>0</v>
      </c>
      <c r="G62" s="21">
        <f t="shared" si="34"/>
        <v>0</v>
      </c>
      <c r="H62" s="21">
        <f t="shared" si="34"/>
        <v>37250</v>
      </c>
      <c r="I62" s="21">
        <f t="shared" si="34"/>
        <v>0</v>
      </c>
      <c r="J62" s="21">
        <f t="shared" si="34"/>
        <v>3000</v>
      </c>
      <c r="K62" s="21">
        <f t="shared" si="34"/>
        <v>37250</v>
      </c>
      <c r="L62" s="21">
        <f t="shared" si="34"/>
        <v>0</v>
      </c>
      <c r="M62" s="21">
        <f t="shared" si="34"/>
        <v>5000</v>
      </c>
      <c r="N62" s="21">
        <f t="shared" si="34"/>
        <v>42650</v>
      </c>
      <c r="O62" s="37">
        <f t="shared" si="31"/>
        <v>165400</v>
      </c>
    </row>
    <row r="63" spans="1:15" ht="21" x14ac:dyDescent="0.2">
      <c r="A63" s="26" t="s">
        <v>71</v>
      </c>
      <c r="B63" s="24">
        <v>16400</v>
      </c>
      <c r="C63" s="24"/>
      <c r="D63" s="24"/>
      <c r="E63" s="24">
        <v>3000</v>
      </c>
      <c r="F63" s="24"/>
      <c r="G63" s="24"/>
      <c r="H63" s="24"/>
      <c r="I63" s="24"/>
      <c r="J63" s="24">
        <v>3000</v>
      </c>
      <c r="K63" s="24"/>
      <c r="L63" s="24"/>
      <c r="M63" s="24">
        <v>5000</v>
      </c>
      <c r="N63" s="24">
        <v>5400</v>
      </c>
      <c r="O63" s="75">
        <f t="shared" ref="O63:O68" si="35">SUM(C63:N63)</f>
        <v>16400</v>
      </c>
    </row>
    <row r="64" spans="1:15" ht="21" x14ac:dyDescent="0.2">
      <c r="A64" s="26" t="s">
        <v>72</v>
      </c>
      <c r="B64" s="24">
        <v>149000</v>
      </c>
      <c r="C64" s="24"/>
      <c r="D64" s="24"/>
      <c r="E64" s="24">
        <v>37250</v>
      </c>
      <c r="F64" s="24"/>
      <c r="G64" s="24"/>
      <c r="H64" s="24">
        <v>37250</v>
      </c>
      <c r="I64" s="24"/>
      <c r="J64" s="24"/>
      <c r="K64" s="24">
        <v>37250</v>
      </c>
      <c r="L64" s="24"/>
      <c r="M64" s="24"/>
      <c r="N64" s="24">
        <v>37250</v>
      </c>
      <c r="O64" s="75">
        <f t="shared" si="35"/>
        <v>149000</v>
      </c>
    </row>
    <row r="65" spans="1:15" ht="21" x14ac:dyDescent="0.2">
      <c r="A65" s="20" t="s">
        <v>73</v>
      </c>
      <c r="B65" s="21">
        <f t="shared" ref="B65:L65" si="36">SUM(B66:B71,B73:B75,B77,B79)</f>
        <v>505300</v>
      </c>
      <c r="C65" s="21">
        <f t="shared" si="36"/>
        <v>32300</v>
      </c>
      <c r="D65" s="21">
        <f t="shared" si="36"/>
        <v>34500</v>
      </c>
      <c r="E65" s="21">
        <f t="shared" si="36"/>
        <v>41100</v>
      </c>
      <c r="F65" s="21">
        <f t="shared" si="36"/>
        <v>36500</v>
      </c>
      <c r="G65" s="21">
        <f t="shared" si="36"/>
        <v>39500</v>
      </c>
      <c r="H65" s="21">
        <f t="shared" si="36"/>
        <v>59500</v>
      </c>
      <c r="I65" s="21">
        <f t="shared" si="36"/>
        <v>39500</v>
      </c>
      <c r="J65" s="21">
        <f t="shared" si="36"/>
        <v>41100</v>
      </c>
      <c r="K65" s="21">
        <f t="shared" si="36"/>
        <v>42300</v>
      </c>
      <c r="L65" s="21">
        <f t="shared" si="36"/>
        <v>57500</v>
      </c>
      <c r="M65" s="21">
        <f t="shared" ref="M65:N65" si="37">SUM(M66:M71,M73:M75,M77,M79)</f>
        <v>39500</v>
      </c>
      <c r="N65" s="21">
        <f t="shared" si="37"/>
        <v>42000</v>
      </c>
      <c r="O65" s="22">
        <f t="shared" si="35"/>
        <v>505300</v>
      </c>
    </row>
    <row r="66" spans="1:15" ht="21" x14ac:dyDescent="0.2">
      <c r="A66" s="23" t="s">
        <v>74</v>
      </c>
      <c r="B66" s="24">
        <v>42000</v>
      </c>
      <c r="C66" s="24">
        <v>3500</v>
      </c>
      <c r="D66" s="24">
        <v>3500</v>
      </c>
      <c r="E66" s="24">
        <v>3500</v>
      </c>
      <c r="F66" s="24">
        <v>3500</v>
      </c>
      <c r="G66" s="24">
        <v>3500</v>
      </c>
      <c r="H66" s="24">
        <v>3500</v>
      </c>
      <c r="I66" s="24">
        <v>3500</v>
      </c>
      <c r="J66" s="24">
        <v>3500</v>
      </c>
      <c r="K66" s="24">
        <v>3500</v>
      </c>
      <c r="L66" s="24">
        <v>3500</v>
      </c>
      <c r="M66" s="24">
        <v>3500</v>
      </c>
      <c r="N66" s="24">
        <v>3500</v>
      </c>
      <c r="O66" s="75">
        <f t="shared" si="35"/>
        <v>42000</v>
      </c>
    </row>
    <row r="67" spans="1:15" ht="21" x14ac:dyDescent="0.2">
      <c r="A67" s="26" t="s">
        <v>75</v>
      </c>
      <c r="B67" s="24">
        <v>12000</v>
      </c>
      <c r="C67" s="24">
        <v>1000</v>
      </c>
      <c r="D67" s="24">
        <v>1000</v>
      </c>
      <c r="E67" s="24">
        <v>1000</v>
      </c>
      <c r="F67" s="24">
        <v>1000</v>
      </c>
      <c r="G67" s="24">
        <v>1000</v>
      </c>
      <c r="H67" s="24">
        <v>1000</v>
      </c>
      <c r="I67" s="24">
        <v>1000</v>
      </c>
      <c r="J67" s="24">
        <v>1000</v>
      </c>
      <c r="K67" s="24">
        <v>1000</v>
      </c>
      <c r="L67" s="24">
        <v>1000</v>
      </c>
      <c r="M67" s="24">
        <v>1000</v>
      </c>
      <c r="N67" s="24">
        <v>1000</v>
      </c>
      <c r="O67" s="75">
        <f t="shared" si="35"/>
        <v>12000</v>
      </c>
    </row>
    <row r="68" spans="1:15" ht="21" x14ac:dyDescent="0.2">
      <c r="A68" s="26" t="s">
        <v>76</v>
      </c>
      <c r="B68" s="24">
        <v>4000</v>
      </c>
      <c r="C68" s="73"/>
      <c r="D68" s="73"/>
      <c r="E68" s="73">
        <v>1600</v>
      </c>
      <c r="F68" s="73"/>
      <c r="G68" s="73"/>
      <c r="H68" s="73"/>
      <c r="I68" s="73"/>
      <c r="J68" s="73">
        <v>1600</v>
      </c>
      <c r="K68" s="73">
        <v>800</v>
      </c>
      <c r="L68" s="73"/>
      <c r="M68" s="73"/>
      <c r="N68" s="73"/>
      <c r="O68" s="75">
        <f t="shared" si="35"/>
        <v>4000</v>
      </c>
    </row>
    <row r="69" spans="1:15" ht="21" x14ac:dyDescent="0.2">
      <c r="A69" s="23" t="s">
        <v>77</v>
      </c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5">
        <f t="shared" si="31"/>
        <v>0</v>
      </c>
    </row>
    <row r="70" spans="1:15" ht="21" x14ac:dyDescent="0.2">
      <c r="A70" s="23" t="s">
        <v>78</v>
      </c>
      <c r="B70" s="24">
        <v>22800</v>
      </c>
      <c r="C70" s="24">
        <v>800</v>
      </c>
      <c r="D70" s="24">
        <v>1000</v>
      </c>
      <c r="E70" s="24">
        <v>4000</v>
      </c>
      <c r="F70" s="24">
        <v>1000</v>
      </c>
      <c r="G70" s="24">
        <v>1000</v>
      </c>
      <c r="H70" s="24">
        <v>4000</v>
      </c>
      <c r="I70" s="24">
        <v>1000</v>
      </c>
      <c r="J70" s="24">
        <v>1000</v>
      </c>
      <c r="K70" s="24">
        <v>3000</v>
      </c>
      <c r="L70" s="24">
        <v>1000</v>
      </c>
      <c r="M70" s="24">
        <v>1000</v>
      </c>
      <c r="N70" s="24">
        <v>4000</v>
      </c>
      <c r="O70" s="25">
        <f>SUM(C70:N70)</f>
        <v>22800</v>
      </c>
    </row>
    <row r="71" spans="1:15" ht="21" x14ac:dyDescent="0.2">
      <c r="A71" s="59" t="s">
        <v>79</v>
      </c>
      <c r="B71" s="39">
        <f>SUM(B72:B72)</f>
        <v>157500</v>
      </c>
      <c r="C71" s="39">
        <f>SUM(C72:C72)</f>
        <v>10000</v>
      </c>
      <c r="D71" s="39">
        <f>SUM(D72:D72)</f>
        <v>10000</v>
      </c>
      <c r="E71" s="39">
        <f>SUM(E72:E72)</f>
        <v>12000</v>
      </c>
      <c r="F71" s="39">
        <f t="shared" ref="F71:M71" si="38">SUM(F72:F72)</f>
        <v>12000</v>
      </c>
      <c r="G71" s="39">
        <f t="shared" si="38"/>
        <v>12000</v>
      </c>
      <c r="H71" s="39">
        <f t="shared" si="38"/>
        <v>12000</v>
      </c>
      <c r="I71" s="39">
        <f t="shared" si="38"/>
        <v>15000</v>
      </c>
      <c r="J71" s="39">
        <f t="shared" si="38"/>
        <v>15000</v>
      </c>
      <c r="K71" s="39">
        <f t="shared" si="38"/>
        <v>15000</v>
      </c>
      <c r="L71" s="39">
        <f t="shared" si="38"/>
        <v>15000</v>
      </c>
      <c r="M71" s="39">
        <f t="shared" si="38"/>
        <v>15000</v>
      </c>
      <c r="N71" s="39">
        <f>SUM(N72:N72)</f>
        <v>14500</v>
      </c>
      <c r="O71" s="40">
        <f t="shared" si="31"/>
        <v>157500</v>
      </c>
    </row>
    <row r="72" spans="1:15" ht="21" x14ac:dyDescent="0.2">
      <c r="A72" s="41" t="s">
        <v>80</v>
      </c>
      <c r="B72" s="24">
        <v>157500</v>
      </c>
      <c r="C72" s="24">
        <v>10000</v>
      </c>
      <c r="D72" s="24">
        <v>10000</v>
      </c>
      <c r="E72" s="24">
        <v>12000</v>
      </c>
      <c r="F72" s="24">
        <v>12000</v>
      </c>
      <c r="G72" s="24">
        <v>12000</v>
      </c>
      <c r="H72" s="24">
        <v>12000</v>
      </c>
      <c r="I72" s="24">
        <v>15000</v>
      </c>
      <c r="J72" s="24">
        <v>15000</v>
      </c>
      <c r="K72" s="24">
        <v>15000</v>
      </c>
      <c r="L72" s="24">
        <v>15000</v>
      </c>
      <c r="M72" s="24">
        <v>15000</v>
      </c>
      <c r="N72" s="24">
        <v>14500</v>
      </c>
      <c r="O72" s="25">
        <f>SUM(C72:N72)</f>
        <v>157500</v>
      </c>
    </row>
    <row r="73" spans="1:15" ht="21" x14ac:dyDescent="0.2">
      <c r="A73" s="23" t="s">
        <v>81</v>
      </c>
      <c r="B73" s="24">
        <v>20000</v>
      </c>
      <c r="C73" s="24"/>
      <c r="D73" s="24"/>
      <c r="E73" s="24"/>
      <c r="F73" s="24"/>
      <c r="G73" s="24"/>
      <c r="H73" s="24">
        <v>10000</v>
      </c>
      <c r="I73" s="24"/>
      <c r="J73" s="24"/>
      <c r="K73" s="24"/>
      <c r="L73" s="24">
        <v>10000</v>
      </c>
      <c r="M73" s="24"/>
      <c r="N73" s="24"/>
      <c r="O73" s="75">
        <f>SUM(C73:N73)</f>
        <v>20000</v>
      </c>
    </row>
    <row r="74" spans="1:15" ht="21" x14ac:dyDescent="0.2">
      <c r="A74" s="23" t="s">
        <v>82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5">
        <f t="shared" si="31"/>
        <v>0</v>
      </c>
    </row>
    <row r="75" spans="1:15" ht="21" x14ac:dyDescent="0.2">
      <c r="A75" s="59" t="s">
        <v>83</v>
      </c>
      <c r="B75" s="39">
        <f>SUM(B76:B76)</f>
        <v>18000</v>
      </c>
      <c r="C75" s="39">
        <f>SUM(C76:C76)</f>
        <v>0</v>
      </c>
      <c r="D75" s="39">
        <f>SUM(D76:D76)</f>
        <v>0</v>
      </c>
      <c r="E75" s="39">
        <f t="shared" ref="E75:N75" si="39">SUM(E76:E76)</f>
        <v>0</v>
      </c>
      <c r="F75" s="39">
        <f t="shared" si="39"/>
        <v>0</v>
      </c>
      <c r="G75" s="39">
        <f t="shared" si="39"/>
        <v>0</v>
      </c>
      <c r="H75" s="39">
        <f t="shared" si="39"/>
        <v>10000</v>
      </c>
      <c r="I75" s="39">
        <f t="shared" si="39"/>
        <v>0</v>
      </c>
      <c r="J75" s="39">
        <f t="shared" si="39"/>
        <v>0</v>
      </c>
      <c r="K75" s="39">
        <f t="shared" si="39"/>
        <v>0</v>
      </c>
      <c r="L75" s="39">
        <f t="shared" si="39"/>
        <v>8000</v>
      </c>
      <c r="M75" s="39">
        <f t="shared" si="39"/>
        <v>0</v>
      </c>
      <c r="N75" s="39">
        <f t="shared" si="39"/>
        <v>0</v>
      </c>
      <c r="O75" s="40">
        <f t="shared" si="31"/>
        <v>18000</v>
      </c>
    </row>
    <row r="76" spans="1:15" ht="21" x14ac:dyDescent="0.2">
      <c r="A76" s="41" t="s">
        <v>84</v>
      </c>
      <c r="B76" s="24">
        <v>18000</v>
      </c>
      <c r="C76" s="24"/>
      <c r="D76" s="24"/>
      <c r="E76" s="24"/>
      <c r="F76" s="24"/>
      <c r="G76" s="24"/>
      <c r="H76" s="24">
        <v>10000</v>
      </c>
      <c r="I76" s="24"/>
      <c r="J76" s="24"/>
      <c r="K76" s="24"/>
      <c r="L76" s="24">
        <v>8000</v>
      </c>
      <c r="M76" s="24"/>
      <c r="N76" s="24"/>
      <c r="O76" s="75">
        <f>SUM(C76:N76)</f>
        <v>18000</v>
      </c>
    </row>
    <row r="77" spans="1:15" ht="21" x14ac:dyDescent="0.2">
      <c r="A77" s="38" t="s">
        <v>85</v>
      </c>
      <c r="B77" s="39">
        <f>SUM(B78:B78)</f>
        <v>25000</v>
      </c>
      <c r="C77" s="39">
        <f>SUM(C78:C78)</f>
        <v>0</v>
      </c>
      <c r="D77" s="39">
        <f>SUM(D78:D78)</f>
        <v>2000</v>
      </c>
      <c r="E77" s="39">
        <f t="shared" ref="E77:N77" si="40">SUM(E78:E78)</f>
        <v>2000</v>
      </c>
      <c r="F77" s="39">
        <f t="shared" si="40"/>
        <v>2000</v>
      </c>
      <c r="G77" s="39">
        <f t="shared" si="40"/>
        <v>5000</v>
      </c>
      <c r="H77" s="39">
        <f t="shared" si="40"/>
        <v>2000</v>
      </c>
      <c r="I77" s="39">
        <f t="shared" si="40"/>
        <v>2000</v>
      </c>
      <c r="J77" s="39">
        <f t="shared" si="40"/>
        <v>2000</v>
      </c>
      <c r="K77" s="39">
        <f t="shared" si="40"/>
        <v>2000</v>
      </c>
      <c r="L77" s="39">
        <f t="shared" si="40"/>
        <v>2000</v>
      </c>
      <c r="M77" s="39">
        <f t="shared" si="40"/>
        <v>2000</v>
      </c>
      <c r="N77" s="39">
        <f t="shared" si="40"/>
        <v>2000</v>
      </c>
      <c r="O77" s="40">
        <f t="shared" si="31"/>
        <v>25000</v>
      </c>
    </row>
    <row r="78" spans="1:15" ht="21" x14ac:dyDescent="0.2">
      <c r="A78" s="41" t="s">
        <v>86</v>
      </c>
      <c r="B78" s="24">
        <v>25000</v>
      </c>
      <c r="C78" s="24"/>
      <c r="D78" s="24">
        <v>2000</v>
      </c>
      <c r="E78" s="24">
        <v>2000</v>
      </c>
      <c r="F78" s="24">
        <v>2000</v>
      </c>
      <c r="G78" s="24">
        <v>5000</v>
      </c>
      <c r="H78" s="24">
        <v>2000</v>
      </c>
      <c r="I78" s="24">
        <v>2000</v>
      </c>
      <c r="J78" s="24">
        <v>2000</v>
      </c>
      <c r="K78" s="24">
        <v>2000</v>
      </c>
      <c r="L78" s="24">
        <v>2000</v>
      </c>
      <c r="M78" s="24">
        <v>2000</v>
      </c>
      <c r="N78" s="24">
        <v>2000</v>
      </c>
      <c r="O78" s="25">
        <f>SUM(C78:N78)</f>
        <v>25000</v>
      </c>
    </row>
    <row r="79" spans="1:15" ht="21" x14ac:dyDescent="0.2">
      <c r="A79" s="38" t="s">
        <v>87</v>
      </c>
      <c r="B79" s="39">
        <f>B80+B82+B84</f>
        <v>204000</v>
      </c>
      <c r="C79" s="39">
        <f>C80+C82+C84</f>
        <v>17000</v>
      </c>
      <c r="D79" s="39">
        <f>D80+D82+D84</f>
        <v>17000</v>
      </c>
      <c r="E79" s="39">
        <f>E80+E82+E84</f>
        <v>17000</v>
      </c>
      <c r="F79" s="39">
        <f>F80+F82+F84</f>
        <v>17000</v>
      </c>
      <c r="G79" s="39">
        <f t="shared" ref="G79:N79" si="41">G80+G82+G84</f>
        <v>17000</v>
      </c>
      <c r="H79" s="39">
        <f t="shared" si="41"/>
        <v>17000</v>
      </c>
      <c r="I79" s="39">
        <f t="shared" si="41"/>
        <v>17000</v>
      </c>
      <c r="J79" s="39">
        <f t="shared" si="41"/>
        <v>17000</v>
      </c>
      <c r="K79" s="39">
        <f t="shared" si="41"/>
        <v>17000</v>
      </c>
      <c r="L79" s="39">
        <f t="shared" si="41"/>
        <v>17000</v>
      </c>
      <c r="M79" s="39">
        <f t="shared" si="41"/>
        <v>17000</v>
      </c>
      <c r="N79" s="39">
        <f t="shared" si="41"/>
        <v>17000</v>
      </c>
      <c r="O79" s="40">
        <f t="shared" si="31"/>
        <v>204000</v>
      </c>
    </row>
    <row r="80" spans="1:15" ht="21" x14ac:dyDescent="0.2">
      <c r="A80" s="60" t="s">
        <v>88</v>
      </c>
      <c r="B80" s="61">
        <f>SUM(B81:B81)</f>
        <v>204000</v>
      </c>
      <c r="C80" s="61">
        <f>SUM(C81:C81)</f>
        <v>17000</v>
      </c>
      <c r="D80" s="61">
        <f t="shared" ref="D80:N80" si="42">SUM(D81:D81)</f>
        <v>17000</v>
      </c>
      <c r="E80" s="61">
        <f t="shared" si="42"/>
        <v>17000</v>
      </c>
      <c r="F80" s="61">
        <f t="shared" si="42"/>
        <v>17000</v>
      </c>
      <c r="G80" s="61">
        <f t="shared" si="42"/>
        <v>17000</v>
      </c>
      <c r="H80" s="61">
        <f t="shared" si="42"/>
        <v>17000</v>
      </c>
      <c r="I80" s="61">
        <f t="shared" si="42"/>
        <v>17000</v>
      </c>
      <c r="J80" s="61">
        <f t="shared" si="42"/>
        <v>17000</v>
      </c>
      <c r="K80" s="61">
        <f t="shared" si="42"/>
        <v>17000</v>
      </c>
      <c r="L80" s="61">
        <f t="shared" si="42"/>
        <v>17000</v>
      </c>
      <c r="M80" s="61">
        <f t="shared" si="42"/>
        <v>17000</v>
      </c>
      <c r="N80" s="61">
        <f t="shared" si="42"/>
        <v>17000</v>
      </c>
      <c r="O80" s="62">
        <f t="shared" si="31"/>
        <v>204000</v>
      </c>
    </row>
    <row r="81" spans="1:15" ht="21" x14ac:dyDescent="0.2">
      <c r="A81" s="63" t="s">
        <v>89</v>
      </c>
      <c r="B81" s="24">
        <v>204000</v>
      </c>
      <c r="C81" s="24">
        <v>17000</v>
      </c>
      <c r="D81" s="24">
        <v>17000</v>
      </c>
      <c r="E81" s="24">
        <v>17000</v>
      </c>
      <c r="F81" s="24">
        <v>17000</v>
      </c>
      <c r="G81" s="24">
        <v>17000</v>
      </c>
      <c r="H81" s="24">
        <v>17000</v>
      </c>
      <c r="I81" s="24">
        <v>17000</v>
      </c>
      <c r="J81" s="24">
        <v>17000</v>
      </c>
      <c r="K81" s="24">
        <v>17000</v>
      </c>
      <c r="L81" s="24">
        <v>17000</v>
      </c>
      <c r="M81" s="24">
        <v>17000</v>
      </c>
      <c r="N81" s="24">
        <v>17000</v>
      </c>
      <c r="O81" s="75">
        <f>SUM(C81:N81)</f>
        <v>204000</v>
      </c>
    </row>
    <row r="82" spans="1:15" ht="21" x14ac:dyDescent="0.2">
      <c r="A82" s="60" t="s">
        <v>90</v>
      </c>
      <c r="B82" s="61">
        <f t="shared" ref="B82:N82" si="43">SUM(B83:B83)</f>
        <v>0</v>
      </c>
      <c r="C82" s="61">
        <f t="shared" si="43"/>
        <v>0</v>
      </c>
      <c r="D82" s="61">
        <f t="shared" si="43"/>
        <v>0</v>
      </c>
      <c r="E82" s="61">
        <f t="shared" si="43"/>
        <v>0</v>
      </c>
      <c r="F82" s="61">
        <f t="shared" si="43"/>
        <v>0</v>
      </c>
      <c r="G82" s="61">
        <f t="shared" si="43"/>
        <v>0</v>
      </c>
      <c r="H82" s="61">
        <f t="shared" si="43"/>
        <v>0</v>
      </c>
      <c r="I82" s="61">
        <f t="shared" si="43"/>
        <v>0</v>
      </c>
      <c r="J82" s="61">
        <f t="shared" si="43"/>
        <v>0</v>
      </c>
      <c r="K82" s="61">
        <f t="shared" si="43"/>
        <v>0</v>
      </c>
      <c r="L82" s="61">
        <f t="shared" si="43"/>
        <v>0</v>
      </c>
      <c r="M82" s="61">
        <f t="shared" si="43"/>
        <v>0</v>
      </c>
      <c r="N82" s="61">
        <f t="shared" si="43"/>
        <v>0</v>
      </c>
      <c r="O82" s="62">
        <f t="shared" si="31"/>
        <v>0</v>
      </c>
    </row>
    <row r="83" spans="1:15" ht="21" x14ac:dyDescent="0.2">
      <c r="A83" s="64" t="s">
        <v>91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5">
        <f>SUM(C83:N83)</f>
        <v>0</v>
      </c>
    </row>
    <row r="84" spans="1:15" ht="21" x14ac:dyDescent="0.2">
      <c r="A84" s="60" t="s">
        <v>92</v>
      </c>
      <c r="B84" s="61">
        <f t="shared" ref="B84:N84" si="44">SUM(B85:B85)</f>
        <v>0</v>
      </c>
      <c r="C84" s="61">
        <f t="shared" si="44"/>
        <v>0</v>
      </c>
      <c r="D84" s="61">
        <f t="shared" si="44"/>
        <v>0</v>
      </c>
      <c r="E84" s="61">
        <f t="shared" si="44"/>
        <v>0</v>
      </c>
      <c r="F84" s="61">
        <f t="shared" si="44"/>
        <v>0</v>
      </c>
      <c r="G84" s="61">
        <f t="shared" si="44"/>
        <v>0</v>
      </c>
      <c r="H84" s="61">
        <f t="shared" si="44"/>
        <v>0</v>
      </c>
      <c r="I84" s="61">
        <f t="shared" si="44"/>
        <v>0</v>
      </c>
      <c r="J84" s="61">
        <f t="shared" si="44"/>
        <v>0</v>
      </c>
      <c r="K84" s="61">
        <f t="shared" si="44"/>
        <v>0</v>
      </c>
      <c r="L84" s="61">
        <f t="shared" si="44"/>
        <v>0</v>
      </c>
      <c r="M84" s="61">
        <f t="shared" si="44"/>
        <v>0</v>
      </c>
      <c r="N84" s="61">
        <f t="shared" si="44"/>
        <v>0</v>
      </c>
      <c r="O84" s="62">
        <f t="shared" si="31"/>
        <v>0</v>
      </c>
    </row>
    <row r="85" spans="1:15" ht="21" x14ac:dyDescent="0.2">
      <c r="A85" s="63" t="s">
        <v>93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5">
        <f t="shared" si="31"/>
        <v>0</v>
      </c>
    </row>
    <row r="86" spans="1:15" ht="21" x14ac:dyDescent="0.2">
      <c r="A86" s="20" t="s">
        <v>94</v>
      </c>
      <c r="B86" s="21">
        <f>SUM(B87:B94,B96,B98)</f>
        <v>130000</v>
      </c>
      <c r="C86" s="21">
        <f>SUM(C87:C94,C96,C98)</f>
        <v>6200</v>
      </c>
      <c r="D86" s="21">
        <f>SUM(D87:D94,D96,D98)</f>
        <v>6200</v>
      </c>
      <c r="E86" s="21">
        <f t="shared" ref="E86:N86" si="45">SUM(E87:E94,E96,E98)</f>
        <v>6200</v>
      </c>
      <c r="F86" s="21">
        <f t="shared" si="45"/>
        <v>10200</v>
      </c>
      <c r="G86" s="21">
        <f t="shared" si="45"/>
        <v>10200</v>
      </c>
      <c r="H86" s="21">
        <f t="shared" si="45"/>
        <v>10200</v>
      </c>
      <c r="I86" s="21">
        <f t="shared" si="45"/>
        <v>10200</v>
      </c>
      <c r="J86" s="21">
        <f t="shared" si="45"/>
        <v>31200</v>
      </c>
      <c r="K86" s="21">
        <f t="shared" si="45"/>
        <v>11200</v>
      </c>
      <c r="L86" s="21">
        <f t="shared" si="45"/>
        <v>11200</v>
      </c>
      <c r="M86" s="21">
        <f t="shared" si="45"/>
        <v>10800</v>
      </c>
      <c r="N86" s="21">
        <f t="shared" si="45"/>
        <v>6200</v>
      </c>
      <c r="O86" s="22">
        <f t="shared" si="31"/>
        <v>130000</v>
      </c>
    </row>
    <row r="87" spans="1:15" ht="21" x14ac:dyDescent="0.2">
      <c r="A87" s="23" t="s">
        <v>95</v>
      </c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5">
        <f t="shared" si="31"/>
        <v>0</v>
      </c>
    </row>
    <row r="88" spans="1:15" ht="21" x14ac:dyDescent="0.2">
      <c r="A88" s="23" t="s">
        <v>96</v>
      </c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5">
        <f t="shared" si="31"/>
        <v>0</v>
      </c>
    </row>
    <row r="89" spans="1:15" ht="21" x14ac:dyDescent="0.2">
      <c r="A89" s="23" t="s">
        <v>97</v>
      </c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5">
        <f t="shared" si="31"/>
        <v>0</v>
      </c>
    </row>
    <row r="90" spans="1:15" ht="21" x14ac:dyDescent="0.2">
      <c r="A90" s="23" t="s">
        <v>98</v>
      </c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5">
        <f t="shared" si="31"/>
        <v>0</v>
      </c>
    </row>
    <row r="91" spans="1:15" ht="21" x14ac:dyDescent="0.2">
      <c r="A91" s="23" t="s">
        <v>99</v>
      </c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5">
        <f t="shared" si="31"/>
        <v>0</v>
      </c>
    </row>
    <row r="92" spans="1:15" ht="21" x14ac:dyDescent="0.2">
      <c r="A92" s="23" t="s">
        <v>100</v>
      </c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5">
        <f t="shared" si="31"/>
        <v>0</v>
      </c>
    </row>
    <row r="93" spans="1:15" ht="21" x14ac:dyDescent="0.2">
      <c r="A93" s="23" t="s">
        <v>101</v>
      </c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5">
        <f t="shared" si="31"/>
        <v>0</v>
      </c>
    </row>
    <row r="94" spans="1:15" ht="21" x14ac:dyDescent="0.2">
      <c r="A94" s="59" t="s">
        <v>102</v>
      </c>
      <c r="B94" s="39">
        <f>SUM(B95:B95)</f>
        <v>60000</v>
      </c>
      <c r="C94" s="39">
        <f>SUM(C95:C95)</f>
        <v>5000</v>
      </c>
      <c r="D94" s="39">
        <f t="shared" ref="D94:N94" si="46">SUM(D95:D95)</f>
        <v>5000</v>
      </c>
      <c r="E94" s="39">
        <f t="shared" si="46"/>
        <v>5000</v>
      </c>
      <c r="F94" s="39">
        <f t="shared" si="46"/>
        <v>5000</v>
      </c>
      <c r="G94" s="39">
        <f t="shared" si="46"/>
        <v>5000</v>
      </c>
      <c r="H94" s="39">
        <f t="shared" si="46"/>
        <v>5000</v>
      </c>
      <c r="I94" s="39">
        <f t="shared" si="46"/>
        <v>5000</v>
      </c>
      <c r="J94" s="39">
        <f t="shared" si="46"/>
        <v>5000</v>
      </c>
      <c r="K94" s="39">
        <f t="shared" si="46"/>
        <v>5000</v>
      </c>
      <c r="L94" s="39">
        <f t="shared" si="46"/>
        <v>5000</v>
      </c>
      <c r="M94" s="39">
        <f t="shared" si="46"/>
        <v>5000</v>
      </c>
      <c r="N94" s="39">
        <f t="shared" si="46"/>
        <v>5000</v>
      </c>
      <c r="O94" s="40">
        <f t="shared" si="31"/>
        <v>60000</v>
      </c>
    </row>
    <row r="95" spans="1:15" ht="21" x14ac:dyDescent="0.2">
      <c r="A95" s="41" t="s">
        <v>103</v>
      </c>
      <c r="B95" s="24">
        <v>60000</v>
      </c>
      <c r="C95" s="24">
        <v>5000</v>
      </c>
      <c r="D95" s="24">
        <v>5000</v>
      </c>
      <c r="E95" s="24">
        <v>5000</v>
      </c>
      <c r="F95" s="24">
        <v>5000</v>
      </c>
      <c r="G95" s="24">
        <v>5000</v>
      </c>
      <c r="H95" s="24">
        <v>5000</v>
      </c>
      <c r="I95" s="24">
        <v>5000</v>
      </c>
      <c r="J95" s="24">
        <v>5000</v>
      </c>
      <c r="K95" s="24">
        <v>5000</v>
      </c>
      <c r="L95" s="24">
        <v>5000</v>
      </c>
      <c r="M95" s="24">
        <v>5000</v>
      </c>
      <c r="N95" s="24">
        <v>5000</v>
      </c>
      <c r="O95" s="25">
        <f>SUM(C95:N95)</f>
        <v>60000</v>
      </c>
    </row>
    <row r="96" spans="1:15" ht="21" x14ac:dyDescent="0.2">
      <c r="A96" s="59" t="s">
        <v>104</v>
      </c>
      <c r="B96" s="39">
        <f>SUM(B97:B97)</f>
        <v>20000</v>
      </c>
      <c r="C96" s="39">
        <f>SUM(C97:C97)</f>
        <v>0</v>
      </c>
      <c r="D96" s="39">
        <f t="shared" ref="D96:N96" si="47">SUM(D97:D97)</f>
        <v>0</v>
      </c>
      <c r="E96" s="39">
        <f t="shared" si="47"/>
        <v>0</v>
      </c>
      <c r="F96" s="39">
        <f t="shared" si="47"/>
        <v>0</v>
      </c>
      <c r="G96" s="39">
        <f t="shared" si="47"/>
        <v>0</v>
      </c>
      <c r="H96" s="39">
        <f t="shared" si="47"/>
        <v>0</v>
      </c>
      <c r="I96" s="39">
        <f t="shared" si="47"/>
        <v>0</v>
      </c>
      <c r="J96" s="39">
        <f t="shared" si="47"/>
        <v>20000</v>
      </c>
      <c r="K96" s="39">
        <f t="shared" si="47"/>
        <v>0</v>
      </c>
      <c r="L96" s="39">
        <f t="shared" si="47"/>
        <v>0</v>
      </c>
      <c r="M96" s="39">
        <f t="shared" si="47"/>
        <v>0</v>
      </c>
      <c r="N96" s="39">
        <f t="shared" si="47"/>
        <v>0</v>
      </c>
      <c r="O96" s="40">
        <f t="shared" si="31"/>
        <v>20000</v>
      </c>
    </row>
    <row r="97" spans="1:15" ht="21" x14ac:dyDescent="0.2">
      <c r="A97" s="41" t="s">
        <v>105</v>
      </c>
      <c r="B97" s="24">
        <v>20000</v>
      </c>
      <c r="C97" s="24"/>
      <c r="D97" s="24"/>
      <c r="E97" s="24"/>
      <c r="F97" s="24"/>
      <c r="G97" s="24"/>
      <c r="H97" s="24"/>
      <c r="I97" s="24"/>
      <c r="J97" s="24">
        <v>20000</v>
      </c>
      <c r="K97" s="24"/>
      <c r="L97" s="24"/>
      <c r="M97" s="24"/>
      <c r="N97" s="24"/>
      <c r="O97" s="25">
        <f>SUM(C97:N97)</f>
        <v>20000</v>
      </c>
    </row>
    <row r="98" spans="1:15" ht="21" x14ac:dyDescent="0.2">
      <c r="A98" s="59" t="s">
        <v>106</v>
      </c>
      <c r="B98" s="39">
        <f>SUM(B99:B101)</f>
        <v>50000</v>
      </c>
      <c r="C98" s="39">
        <f>SUM(C99:C101)</f>
        <v>1200</v>
      </c>
      <c r="D98" s="39">
        <f t="shared" ref="D98:N98" si="48">SUM(D99:D101)</f>
        <v>1200</v>
      </c>
      <c r="E98" s="39">
        <f t="shared" si="48"/>
        <v>1200</v>
      </c>
      <c r="F98" s="39">
        <f t="shared" si="48"/>
        <v>5200</v>
      </c>
      <c r="G98" s="39">
        <f t="shared" si="48"/>
        <v>5200</v>
      </c>
      <c r="H98" s="39">
        <f t="shared" si="48"/>
        <v>5200</v>
      </c>
      <c r="I98" s="39">
        <f t="shared" si="48"/>
        <v>5200</v>
      </c>
      <c r="J98" s="39">
        <f t="shared" si="48"/>
        <v>6200</v>
      </c>
      <c r="K98" s="39">
        <f t="shared" si="48"/>
        <v>6200</v>
      </c>
      <c r="L98" s="39">
        <f t="shared" si="48"/>
        <v>6200</v>
      </c>
      <c r="M98" s="39">
        <f t="shared" si="48"/>
        <v>5800</v>
      </c>
      <c r="N98" s="39">
        <f t="shared" si="48"/>
        <v>1200</v>
      </c>
      <c r="O98" s="40">
        <f t="shared" si="31"/>
        <v>50000</v>
      </c>
    </row>
    <row r="99" spans="1:15" ht="21" x14ac:dyDescent="0.2">
      <c r="A99" s="41" t="s">
        <v>107</v>
      </c>
      <c r="B99" s="24">
        <v>35600</v>
      </c>
      <c r="C99" s="24"/>
      <c r="D99" s="24"/>
      <c r="E99" s="24"/>
      <c r="F99" s="24">
        <v>4000</v>
      </c>
      <c r="G99" s="24">
        <v>4000</v>
      </c>
      <c r="H99" s="24">
        <v>4000</v>
      </c>
      <c r="I99" s="24">
        <v>4000</v>
      </c>
      <c r="J99" s="24">
        <v>5000</v>
      </c>
      <c r="K99" s="24">
        <v>5000</v>
      </c>
      <c r="L99" s="24">
        <v>5000</v>
      </c>
      <c r="M99" s="24">
        <v>4600</v>
      </c>
      <c r="N99" s="24"/>
      <c r="O99" s="25">
        <f>SUM(C99:N99)</f>
        <v>35600</v>
      </c>
    </row>
    <row r="100" spans="1:15" ht="21" x14ac:dyDescent="0.2">
      <c r="A100" s="41" t="s">
        <v>108</v>
      </c>
      <c r="B100" s="24">
        <v>14400</v>
      </c>
      <c r="C100" s="24">
        <v>1200</v>
      </c>
      <c r="D100" s="24">
        <v>1200</v>
      </c>
      <c r="E100" s="24">
        <v>1200</v>
      </c>
      <c r="F100" s="24">
        <v>1200</v>
      </c>
      <c r="G100" s="24">
        <v>1200</v>
      </c>
      <c r="H100" s="24">
        <v>1200</v>
      </c>
      <c r="I100" s="24">
        <v>1200</v>
      </c>
      <c r="J100" s="24">
        <v>1200</v>
      </c>
      <c r="K100" s="24">
        <v>1200</v>
      </c>
      <c r="L100" s="24">
        <v>1200</v>
      </c>
      <c r="M100" s="24">
        <v>1200</v>
      </c>
      <c r="N100" s="24">
        <v>1200</v>
      </c>
      <c r="O100" s="25">
        <f>SUM(C100:N100)</f>
        <v>14400</v>
      </c>
    </row>
    <row r="101" spans="1:15" ht="21" x14ac:dyDescent="0.2">
      <c r="A101" s="41" t="s">
        <v>109</v>
      </c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5">
        <f t="shared" si="31"/>
        <v>0</v>
      </c>
    </row>
    <row r="102" spans="1:15" ht="21" x14ac:dyDescent="0.2">
      <c r="A102" s="27" t="s">
        <v>110</v>
      </c>
      <c r="B102" s="28">
        <f>SUM(B103,B105:B107)</f>
        <v>126000</v>
      </c>
      <c r="C102" s="28">
        <f>SUM(C103,C105:C107)</f>
        <v>10500</v>
      </c>
      <c r="D102" s="28">
        <f t="shared" ref="D102:N102" si="49">SUM(D103,D105:D107)</f>
        <v>10500</v>
      </c>
      <c r="E102" s="28">
        <f t="shared" si="49"/>
        <v>10500</v>
      </c>
      <c r="F102" s="28">
        <f t="shared" si="49"/>
        <v>10500</v>
      </c>
      <c r="G102" s="28">
        <f t="shared" si="49"/>
        <v>10500</v>
      </c>
      <c r="H102" s="28">
        <f t="shared" si="49"/>
        <v>10500</v>
      </c>
      <c r="I102" s="28">
        <f t="shared" si="49"/>
        <v>10500</v>
      </c>
      <c r="J102" s="28">
        <f t="shared" si="49"/>
        <v>10500</v>
      </c>
      <c r="K102" s="28">
        <f t="shared" si="49"/>
        <v>10500</v>
      </c>
      <c r="L102" s="28">
        <f t="shared" si="49"/>
        <v>10500</v>
      </c>
      <c r="M102" s="28">
        <f t="shared" si="49"/>
        <v>10500</v>
      </c>
      <c r="N102" s="28">
        <f t="shared" si="49"/>
        <v>10500</v>
      </c>
      <c r="O102" s="29">
        <f t="shared" si="31"/>
        <v>126000</v>
      </c>
    </row>
    <row r="103" spans="1:15" ht="21" x14ac:dyDescent="0.2">
      <c r="A103" s="20" t="s">
        <v>111</v>
      </c>
      <c r="B103" s="21">
        <f>SUM(B104:B104)</f>
        <v>12000</v>
      </c>
      <c r="C103" s="21">
        <f>SUM(C104:C104)</f>
        <v>1000</v>
      </c>
      <c r="D103" s="21">
        <f t="shared" ref="D103:N103" si="50">SUM(D104:D104)</f>
        <v>1000</v>
      </c>
      <c r="E103" s="21">
        <f t="shared" si="50"/>
        <v>1000</v>
      </c>
      <c r="F103" s="21">
        <f t="shared" si="50"/>
        <v>1000</v>
      </c>
      <c r="G103" s="21">
        <f t="shared" si="50"/>
        <v>1000</v>
      </c>
      <c r="H103" s="21">
        <f t="shared" si="50"/>
        <v>1000</v>
      </c>
      <c r="I103" s="21">
        <f t="shared" si="50"/>
        <v>1000</v>
      </c>
      <c r="J103" s="21">
        <f t="shared" si="50"/>
        <v>1000</v>
      </c>
      <c r="K103" s="21">
        <f t="shared" si="50"/>
        <v>1000</v>
      </c>
      <c r="L103" s="21">
        <f t="shared" si="50"/>
        <v>1000</v>
      </c>
      <c r="M103" s="21">
        <f t="shared" si="50"/>
        <v>1000</v>
      </c>
      <c r="N103" s="21">
        <f t="shared" si="50"/>
        <v>1000</v>
      </c>
      <c r="O103" s="22">
        <f t="shared" si="31"/>
        <v>12000</v>
      </c>
    </row>
    <row r="104" spans="1:15" ht="21" x14ac:dyDescent="0.2">
      <c r="A104" s="23" t="s">
        <v>112</v>
      </c>
      <c r="B104" s="24">
        <v>12000</v>
      </c>
      <c r="C104" s="24">
        <v>1000</v>
      </c>
      <c r="D104" s="24">
        <v>1000</v>
      </c>
      <c r="E104" s="24">
        <v>1000</v>
      </c>
      <c r="F104" s="24">
        <v>1000</v>
      </c>
      <c r="G104" s="24">
        <v>1000</v>
      </c>
      <c r="H104" s="24">
        <v>1000</v>
      </c>
      <c r="I104" s="24">
        <v>1000</v>
      </c>
      <c r="J104" s="24">
        <v>1000</v>
      </c>
      <c r="K104" s="24">
        <v>1000</v>
      </c>
      <c r="L104" s="24">
        <v>1000</v>
      </c>
      <c r="M104" s="24">
        <v>1000</v>
      </c>
      <c r="N104" s="24">
        <v>1000</v>
      </c>
      <c r="O104" s="25">
        <f>SUM(C104:N104)</f>
        <v>12000</v>
      </c>
    </row>
    <row r="105" spans="1:15" ht="21" x14ac:dyDescent="0.2">
      <c r="A105" s="30" t="s">
        <v>113</v>
      </c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5">
        <f t="shared" si="31"/>
        <v>0</v>
      </c>
    </row>
    <row r="106" spans="1:15" ht="21" x14ac:dyDescent="0.2">
      <c r="A106" s="30" t="s">
        <v>114</v>
      </c>
      <c r="B106" s="24">
        <v>96000</v>
      </c>
      <c r="C106" s="24">
        <v>8000</v>
      </c>
      <c r="D106" s="24">
        <v>8000</v>
      </c>
      <c r="E106" s="24">
        <v>8000</v>
      </c>
      <c r="F106" s="24">
        <v>8000</v>
      </c>
      <c r="G106" s="24">
        <v>8000</v>
      </c>
      <c r="H106" s="24">
        <v>8000</v>
      </c>
      <c r="I106" s="24">
        <v>8000</v>
      </c>
      <c r="J106" s="24">
        <v>8000</v>
      </c>
      <c r="K106" s="24">
        <v>8000</v>
      </c>
      <c r="L106" s="24">
        <v>8000</v>
      </c>
      <c r="M106" s="24">
        <v>8000</v>
      </c>
      <c r="N106" s="24">
        <v>8000</v>
      </c>
      <c r="O106" s="25">
        <f>SUM(C106:N106)</f>
        <v>96000</v>
      </c>
    </row>
    <row r="107" spans="1:15" ht="21" x14ac:dyDescent="0.2">
      <c r="A107" s="65" t="s">
        <v>115</v>
      </c>
      <c r="B107" s="58">
        <v>18000</v>
      </c>
      <c r="C107" s="58">
        <v>1500</v>
      </c>
      <c r="D107" s="58">
        <v>1500</v>
      </c>
      <c r="E107" s="58">
        <v>1500</v>
      </c>
      <c r="F107" s="58">
        <v>1500</v>
      </c>
      <c r="G107" s="58">
        <v>1500</v>
      </c>
      <c r="H107" s="58">
        <v>1500</v>
      </c>
      <c r="I107" s="58">
        <v>1500</v>
      </c>
      <c r="J107" s="58">
        <v>1500</v>
      </c>
      <c r="K107" s="58">
        <v>1500</v>
      </c>
      <c r="L107" s="58">
        <v>1500</v>
      </c>
      <c r="M107" s="58">
        <v>1500</v>
      </c>
      <c r="N107" s="58">
        <v>1500</v>
      </c>
      <c r="O107" s="43">
        <f>SUM(C107:N107)</f>
        <v>18000</v>
      </c>
    </row>
    <row r="108" spans="1:15" ht="21" x14ac:dyDescent="0.2">
      <c r="A108" s="14" t="s">
        <v>116</v>
      </c>
      <c r="B108" s="15">
        <f t="shared" ref="B108:N108" si="51">B109+B115</f>
        <v>1057400</v>
      </c>
      <c r="C108" s="15">
        <f t="shared" si="51"/>
        <v>0</v>
      </c>
      <c r="D108" s="15">
        <f t="shared" si="51"/>
        <v>0</v>
      </c>
      <c r="E108" s="15">
        <f t="shared" si="51"/>
        <v>1057400</v>
      </c>
      <c r="F108" s="15">
        <f t="shared" si="51"/>
        <v>0</v>
      </c>
      <c r="G108" s="15">
        <f t="shared" si="51"/>
        <v>0</v>
      </c>
      <c r="H108" s="15">
        <f t="shared" si="51"/>
        <v>0</v>
      </c>
      <c r="I108" s="15">
        <f t="shared" si="51"/>
        <v>0</v>
      </c>
      <c r="J108" s="15">
        <f t="shared" si="51"/>
        <v>0</v>
      </c>
      <c r="K108" s="15">
        <f t="shared" si="51"/>
        <v>0</v>
      </c>
      <c r="L108" s="15">
        <f t="shared" si="51"/>
        <v>0</v>
      </c>
      <c r="M108" s="15">
        <f t="shared" si="51"/>
        <v>0</v>
      </c>
      <c r="N108" s="15">
        <f t="shared" si="51"/>
        <v>0</v>
      </c>
      <c r="O108" s="16">
        <f t="shared" si="31"/>
        <v>1057400</v>
      </c>
    </row>
    <row r="109" spans="1:15" ht="21" x14ac:dyDescent="0.2">
      <c r="A109" s="66" t="s">
        <v>117</v>
      </c>
      <c r="B109" s="18">
        <f t="shared" ref="B109:N109" si="52">B110</f>
        <v>1057400</v>
      </c>
      <c r="C109" s="18">
        <f t="shared" si="52"/>
        <v>0</v>
      </c>
      <c r="D109" s="18">
        <f t="shared" si="52"/>
        <v>0</v>
      </c>
      <c r="E109" s="18">
        <f t="shared" si="52"/>
        <v>1057400</v>
      </c>
      <c r="F109" s="18">
        <f t="shared" si="52"/>
        <v>0</v>
      </c>
      <c r="G109" s="18">
        <f t="shared" si="52"/>
        <v>0</v>
      </c>
      <c r="H109" s="18">
        <f t="shared" si="52"/>
        <v>0</v>
      </c>
      <c r="I109" s="18">
        <f t="shared" si="52"/>
        <v>0</v>
      </c>
      <c r="J109" s="18">
        <f t="shared" si="52"/>
        <v>0</v>
      </c>
      <c r="K109" s="18">
        <f t="shared" si="52"/>
        <v>0</v>
      </c>
      <c r="L109" s="18">
        <f t="shared" si="52"/>
        <v>0</v>
      </c>
      <c r="M109" s="18">
        <f t="shared" si="52"/>
        <v>0</v>
      </c>
      <c r="N109" s="18">
        <f t="shared" si="52"/>
        <v>0</v>
      </c>
      <c r="O109" s="19">
        <f t="shared" si="31"/>
        <v>1057400</v>
      </c>
    </row>
    <row r="110" spans="1:15" ht="21" x14ac:dyDescent="0.2">
      <c r="A110" s="20" t="s">
        <v>118</v>
      </c>
      <c r="B110" s="21">
        <f>SUM(B111:B114)</f>
        <v>1057400</v>
      </c>
      <c r="C110" s="21">
        <f t="shared" ref="C110:N110" si="53">SUM(C111:C114)</f>
        <v>0</v>
      </c>
      <c r="D110" s="21">
        <f t="shared" si="53"/>
        <v>0</v>
      </c>
      <c r="E110" s="21">
        <f>SUM(E111:E114)</f>
        <v>1057400</v>
      </c>
      <c r="F110" s="21">
        <f t="shared" si="53"/>
        <v>0</v>
      </c>
      <c r="G110" s="21">
        <f t="shared" si="53"/>
        <v>0</v>
      </c>
      <c r="H110" s="21">
        <f t="shared" si="53"/>
        <v>0</v>
      </c>
      <c r="I110" s="21">
        <f t="shared" si="53"/>
        <v>0</v>
      </c>
      <c r="J110" s="21">
        <f t="shared" si="53"/>
        <v>0</v>
      </c>
      <c r="K110" s="21">
        <f t="shared" si="53"/>
        <v>0</v>
      </c>
      <c r="L110" s="21">
        <f t="shared" si="53"/>
        <v>0</v>
      </c>
      <c r="M110" s="21">
        <f t="shared" si="53"/>
        <v>0</v>
      </c>
      <c r="N110" s="21">
        <f t="shared" si="53"/>
        <v>0</v>
      </c>
      <c r="O110" s="22">
        <f t="shared" si="31"/>
        <v>1057400</v>
      </c>
    </row>
    <row r="111" spans="1:15" ht="42" x14ac:dyDescent="0.2">
      <c r="A111" s="67" t="s">
        <v>119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5">
        <f t="shared" si="31"/>
        <v>0</v>
      </c>
    </row>
    <row r="112" spans="1:15" ht="42" x14ac:dyDescent="0.2">
      <c r="A112" s="26" t="s">
        <v>120</v>
      </c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5">
        <f t="shared" si="31"/>
        <v>0</v>
      </c>
    </row>
    <row r="113" spans="1:15" ht="21" x14ac:dyDescent="0.2">
      <c r="A113" s="26" t="s">
        <v>121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5">
        <f t="shared" si="31"/>
        <v>0</v>
      </c>
    </row>
    <row r="114" spans="1:15" ht="42" x14ac:dyDescent="0.2">
      <c r="A114" s="26" t="s">
        <v>122</v>
      </c>
      <c r="B114" s="24">
        <v>1057400</v>
      </c>
      <c r="C114" s="24"/>
      <c r="D114" s="24"/>
      <c r="E114" s="24">
        <v>1057400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5">
        <f t="shared" si="31"/>
        <v>1057400</v>
      </c>
    </row>
    <row r="115" spans="1:15" ht="21" x14ac:dyDescent="0.2">
      <c r="A115" s="27" t="s">
        <v>123</v>
      </c>
      <c r="B115" s="18">
        <f>B116</f>
        <v>0</v>
      </c>
      <c r="C115" s="18">
        <f t="shared" ref="C115:N115" si="54">C116</f>
        <v>0</v>
      </c>
      <c r="D115" s="18">
        <f t="shared" si="54"/>
        <v>0</v>
      </c>
      <c r="E115" s="18">
        <f>E116</f>
        <v>0</v>
      </c>
      <c r="F115" s="18">
        <f t="shared" si="54"/>
        <v>0</v>
      </c>
      <c r="G115" s="18">
        <f t="shared" si="54"/>
        <v>0</v>
      </c>
      <c r="H115" s="18">
        <f t="shared" si="54"/>
        <v>0</v>
      </c>
      <c r="I115" s="18">
        <f t="shared" si="54"/>
        <v>0</v>
      </c>
      <c r="J115" s="18">
        <f t="shared" si="54"/>
        <v>0</v>
      </c>
      <c r="K115" s="18">
        <f t="shared" si="54"/>
        <v>0</v>
      </c>
      <c r="L115" s="18">
        <f t="shared" si="54"/>
        <v>0</v>
      </c>
      <c r="M115" s="18">
        <f t="shared" si="54"/>
        <v>0</v>
      </c>
      <c r="N115" s="18">
        <f t="shared" si="54"/>
        <v>0</v>
      </c>
      <c r="O115" s="19">
        <f t="shared" si="31"/>
        <v>0</v>
      </c>
    </row>
    <row r="116" spans="1:15" ht="21" x14ac:dyDescent="0.2">
      <c r="A116" s="68" t="s">
        <v>124</v>
      </c>
      <c r="B116" s="21">
        <f>SUM(B117:B121)</f>
        <v>0</v>
      </c>
      <c r="C116" s="21">
        <f t="shared" ref="C116:N116" si="55">SUM(C117:C121)</f>
        <v>0</v>
      </c>
      <c r="D116" s="21">
        <f t="shared" si="55"/>
        <v>0</v>
      </c>
      <c r="E116" s="21">
        <f>SUM(E117:E121)</f>
        <v>0</v>
      </c>
      <c r="F116" s="21">
        <f t="shared" si="55"/>
        <v>0</v>
      </c>
      <c r="G116" s="21">
        <f t="shared" si="55"/>
        <v>0</v>
      </c>
      <c r="H116" s="21">
        <f t="shared" si="55"/>
        <v>0</v>
      </c>
      <c r="I116" s="21">
        <f t="shared" si="55"/>
        <v>0</v>
      </c>
      <c r="J116" s="21">
        <f t="shared" si="55"/>
        <v>0</v>
      </c>
      <c r="K116" s="21">
        <f t="shared" si="55"/>
        <v>0</v>
      </c>
      <c r="L116" s="21">
        <f t="shared" si="55"/>
        <v>0</v>
      </c>
      <c r="M116" s="21">
        <f t="shared" si="55"/>
        <v>0</v>
      </c>
      <c r="N116" s="21">
        <f t="shared" si="55"/>
        <v>0</v>
      </c>
      <c r="O116" s="22">
        <f t="shared" si="31"/>
        <v>0</v>
      </c>
    </row>
    <row r="117" spans="1:15" ht="21" x14ac:dyDescent="0.2">
      <c r="A117" s="26" t="s">
        <v>125</v>
      </c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5">
        <f t="shared" si="31"/>
        <v>0</v>
      </c>
    </row>
    <row r="118" spans="1:15" ht="21" x14ac:dyDescent="0.2">
      <c r="A118" s="26" t="s">
        <v>126</v>
      </c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5">
        <f t="shared" si="31"/>
        <v>0</v>
      </c>
    </row>
    <row r="119" spans="1:15" ht="42" x14ac:dyDescent="0.2">
      <c r="A119" s="26" t="s">
        <v>127</v>
      </c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5">
        <f t="shared" si="31"/>
        <v>0</v>
      </c>
    </row>
    <row r="120" spans="1:15" ht="42" x14ac:dyDescent="0.2">
      <c r="A120" s="26" t="s">
        <v>128</v>
      </c>
      <c r="B120" s="58"/>
      <c r="C120" s="58"/>
      <c r="D120" s="58"/>
      <c r="E120" s="58"/>
      <c r="F120" s="58"/>
      <c r="G120" s="58"/>
      <c r="H120" s="58"/>
      <c r="I120" s="58"/>
      <c r="J120" s="58"/>
      <c r="K120" s="58"/>
      <c r="L120" s="58"/>
      <c r="M120" s="58"/>
      <c r="N120" s="58"/>
      <c r="O120" s="25"/>
    </row>
    <row r="121" spans="1:15" ht="21" x14ac:dyDescent="0.2">
      <c r="A121" s="69" t="s">
        <v>129</v>
      </c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1">
        <f t="shared" si="31"/>
        <v>0</v>
      </c>
    </row>
  </sheetData>
  <mergeCells count="1">
    <mergeCell ref="A1:O1"/>
  </mergeCells>
  <printOptions horizontalCentered="1" verticalCentered="1"/>
  <pageMargins left="0" right="0" top="0.15748031496062992" bottom="0.15748031496062992" header="0.31496062992125984" footer="0.31496062992125984"/>
  <pageSetup paperSize="9" scale="51" orientation="landscape" r:id="rId1"/>
  <rowBreaks count="2" manualBreakCount="2">
    <brk id="42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2020-10-06T09:39:55Z</cp:lastPrinted>
  <dcterms:created xsi:type="dcterms:W3CDTF">2020-09-30T05:02:19Z</dcterms:created>
  <dcterms:modified xsi:type="dcterms:W3CDTF">2021-05-05T03:17:35Z</dcterms:modified>
</cp:coreProperties>
</file>