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" windowWidth="16095" windowHeight="9660"/>
  </bookViews>
  <sheets>
    <sheet name="รายงาน" sheetId="1" r:id="rId1"/>
  </sheets>
  <calcPr calcId="144525"/>
</workbook>
</file>

<file path=xl/calcChain.xml><?xml version="1.0" encoding="utf-8"?>
<calcChain xmlns="http://schemas.openxmlformats.org/spreadsheetml/2006/main">
  <c r="J91" i="1" l="1"/>
  <c r="I91" i="1"/>
  <c r="J89" i="1"/>
  <c r="I89" i="1"/>
  <c r="H88" i="1"/>
  <c r="I88" i="1" s="1"/>
  <c r="G88" i="1"/>
  <c r="F88" i="1"/>
  <c r="H87" i="1"/>
  <c r="I87" i="1" s="1"/>
  <c r="G87" i="1"/>
  <c r="F87" i="1"/>
  <c r="H86" i="1"/>
  <c r="I86" i="1" s="1"/>
  <c r="G86" i="1"/>
  <c r="F86" i="1"/>
  <c r="H85" i="1"/>
  <c r="I85" i="1" s="1"/>
  <c r="G85" i="1"/>
  <c r="F85" i="1"/>
  <c r="J83" i="1"/>
  <c r="I83" i="1"/>
  <c r="J81" i="1"/>
  <c r="I81" i="1"/>
  <c r="J79" i="1"/>
  <c r="I79" i="1"/>
  <c r="H78" i="1"/>
  <c r="I78" i="1" s="1"/>
  <c r="G78" i="1"/>
  <c r="F78" i="1"/>
  <c r="G77" i="1"/>
  <c r="F77" i="1"/>
  <c r="J75" i="1"/>
  <c r="I75" i="1"/>
  <c r="J73" i="1"/>
  <c r="I73" i="1"/>
  <c r="J71" i="1"/>
  <c r="I71" i="1"/>
  <c r="H70" i="1"/>
  <c r="I70" i="1" s="1"/>
  <c r="G70" i="1"/>
  <c r="F70" i="1"/>
  <c r="J68" i="1"/>
  <c r="I68" i="1"/>
  <c r="H67" i="1"/>
  <c r="I67" i="1" s="1"/>
  <c r="G67" i="1"/>
  <c r="F67" i="1"/>
  <c r="J65" i="1"/>
  <c r="I65" i="1"/>
  <c r="J63" i="1"/>
  <c r="I63" i="1"/>
  <c r="J61" i="1"/>
  <c r="I61" i="1"/>
  <c r="H60" i="1"/>
  <c r="I60" i="1" s="1"/>
  <c r="G60" i="1"/>
  <c r="F60" i="1"/>
  <c r="J58" i="1"/>
  <c r="I58" i="1"/>
  <c r="H57" i="1"/>
  <c r="I57" i="1" s="1"/>
  <c r="G57" i="1"/>
  <c r="F57" i="1"/>
  <c r="J55" i="1"/>
  <c r="I55" i="1"/>
  <c r="H54" i="1"/>
  <c r="I54" i="1" s="1"/>
  <c r="G54" i="1"/>
  <c r="F54" i="1"/>
  <c r="J52" i="1"/>
  <c r="I52" i="1"/>
  <c r="H51" i="1"/>
  <c r="I51" i="1" s="1"/>
  <c r="G51" i="1"/>
  <c r="F51" i="1"/>
  <c r="J49" i="1"/>
  <c r="I49" i="1"/>
  <c r="H48" i="1"/>
  <c r="I48" i="1" s="1"/>
  <c r="G48" i="1"/>
  <c r="F48" i="1"/>
  <c r="G47" i="1"/>
  <c r="F47" i="1"/>
  <c r="J45" i="1"/>
  <c r="I45" i="1"/>
  <c r="J43" i="1"/>
  <c r="I43" i="1"/>
  <c r="J41" i="1"/>
  <c r="I41" i="1"/>
  <c r="J39" i="1"/>
  <c r="I39" i="1"/>
  <c r="H38" i="1"/>
  <c r="I38" i="1" s="1"/>
  <c r="G38" i="1"/>
  <c r="F38" i="1"/>
  <c r="G37" i="1"/>
  <c r="F37" i="1"/>
  <c r="F36" i="1" s="1"/>
  <c r="F35" i="1" s="1"/>
  <c r="G36" i="1"/>
  <c r="G35" i="1"/>
  <c r="H77" i="1" l="1"/>
  <c r="H37" i="1"/>
  <c r="H47" i="1" l="1"/>
  <c r="I47" i="1" s="1"/>
  <c r="I77" i="1"/>
  <c r="I37" i="1"/>
  <c r="H36" i="1"/>
  <c r="I36" i="1" l="1"/>
  <c r="H35" i="1"/>
  <c r="I35" i="1" s="1"/>
</calcChain>
</file>

<file path=xl/sharedStrings.xml><?xml version="1.0" encoding="utf-8"?>
<sst xmlns="http://schemas.openxmlformats.org/spreadsheetml/2006/main" count="214" uniqueCount="97">
  <si>
    <t>รายงานผลการดำเนินงานตามแผนปฏิบัติราชการ ประจำปีงบประมาณ พ.ศ. 2567 (ข้อมูล ณ เดือน กุมภาพันธ์ พ.ศ. 2567)</t>
  </si>
  <si>
    <t>สำนักงานเกษตรและสหกรณ์จังหวัดนครพนม</t>
  </si>
  <si>
    <t>เป้าประสงค์ สป.กษ. ที่ 1 : ศักยภาพในการขับเคลื่อนภารกิจด้านการเกษตรและสหกรณ์เพิ่มขึ้น (งบกลาง)</t>
  </si>
  <si>
    <t>ผลการดำเนินงาน</t>
  </si>
  <si>
    <t>ตัวชี้วัด :</t>
  </si>
  <si>
    <t>1. ร้อยละสำเร็จ (ร้อยละ 80)</t>
  </si>
  <si>
    <t>ร้อยละ</t>
  </si>
  <si>
    <t>ผลผลิต : ผลผลิตอำนวยการและบริหารจัดการด้านการเกษตร</t>
  </si>
  <si>
    <t>1. ร้อยละความสำเร็จของการดำเนินงานในภารกิจระดับกระทรวง (ร้อยละ 90)</t>
  </si>
  <si>
    <t>กิจกรรม : การบูรณาการงานในส่วนภูมิภาค</t>
  </si>
  <si>
    <t>1. ร้อยละความสำเร็จในการขับเคลื่อนงาน ด้านการเกษตรและสหกรณ์ของจังหวัด (ร้อยละ 90)</t>
  </si>
  <si>
    <t>กิจกรรม : การจัดการระบบเทคโนโลยีสารสนเทศและการสื่อสาร</t>
  </si>
  <si>
    <t>1. ร้อยละของการพัฒนางานบริการขึ้นทะเบียนเกษตรกรไปเป็นระบบ e-service เพื่อให้บริการข้อมูลเกษตรกรด้านพืช สัตว์ ประมง หม่อนไหม (ร้อยละ 100)</t>
  </si>
  <si>
    <t>2. ร้อยละความสำเร็จในการพัฒนาระบบฐานข้อมูลตามนโยบายเร่งด่วนของผู้บริหาร (ร้อยละ 80)</t>
  </si>
  <si>
    <t>กิจกรรม : สนับสนุนการบริหารจัดการด้านการเกษตร</t>
  </si>
  <si>
    <t>1. ร้อยละความสำเร็จของการดำเนินงานตามแผนปฏิบัติงานประจำปีของสำนักงานปลัดกระทรวงเกษตรและสหกรณ์ (ร้อยละ 90)</t>
  </si>
  <si>
    <t>เป้าประสงค์ สป.กษ. ที่ 2 : ศักยภาพในการขับเคลื่อนภารกิจด้านการเกษตรและสหกรณ์เพิ่มขึ้น</t>
  </si>
  <si>
    <t>1. ร้อยละของจำนวนเกษตรกรที่เข้าร่วมโครงการส่งเสริมและพัฒนาผลิตสินค้าเกษตรชีวภาพ (สมุนไพร) นำความรู้ไปใช้ (ร้อยละ 60)</t>
  </si>
  <si>
    <t>2. จำนวนพื้นที่เกษตรกรรมยั่งยืนเพิ่มขึ้นเป็น 6 ล้านไร่ (600000 ไร่)</t>
  </si>
  <si>
    <t>ไร่</t>
  </si>
  <si>
    <t>3. ร้อยละความสำเร็จของการดำเนินงานในภารกิจระดับกระทรวง (ร้อยละ 90)</t>
  </si>
  <si>
    <t>4. ร้อยละของจำนวนแผนธุรกิจเกษตรระดับหมู่บ้านที่ได้ยื่นเสนอขอรับการสนับสนุนงบประมาณจากแหล่งเงินทุนต่างๆ (ร้อยละ 15)</t>
  </si>
  <si>
    <t>เป้าประสงค์ สำนัก/กอง ที่ 1 : การดำเนินงานด้านการเกษตรและสหกรณ์ในส่วนภูมิภาคมีการดำเนินงานอย่างบูรณาการ</t>
  </si>
  <si>
    <t>1. ร้อยละความสำเร็จในการขับเคลื่อนงานด้านการเกษตรและสหกรณ์ของจังหวัด (ร้อยละ 90)</t>
  </si>
  <si>
    <t>รายละเอียดการดําเนินงาน</t>
  </si>
  <si>
    <t>จัดสรรคงเหลือ (หัก พ.ร.บ.โอน)</t>
  </si>
  <si>
    <t>จัดสรรคงเหลือสุทธิ</t>
  </si>
  <si>
    <t>ผลเบิกจ่ายสะสม ณ ปัจจุบัน</t>
  </si>
  <si>
    <t>% เบิกจ่ายเทียบแผนจัดสรร</t>
  </si>
  <si>
    <t>ปริมาณงานรวมตามแผน</t>
  </si>
  <si>
    <t>หน่วยนับ</t>
  </si>
  <si>
    <t>แผนผล</t>
  </si>
  <si>
    <t>เป้าหมายการดําเนินงานปีงบประมาณ 2567</t>
  </si>
  <si>
    <t>ไตรมาส 1 (พ.ศ. 2566)</t>
  </si>
  <si>
    <t>ต.ค.</t>
  </si>
  <si>
    <t>พ.ย.</t>
  </si>
  <si>
    <t>ธ.ค.</t>
  </si>
  <si>
    <t>ไตรมาส 2 (พ.ศ. 2567)</t>
  </si>
  <si>
    <t>ม.ค.</t>
  </si>
  <si>
    <t>ก.พ.</t>
  </si>
  <si>
    <t>มี.ค.</t>
  </si>
  <si>
    <t>ไตรมาส 3 (พ.ศ. 2567)</t>
  </si>
  <si>
    <t>เม.ย.</t>
  </si>
  <si>
    <t>พ.ค.</t>
  </si>
  <si>
    <t>มิ.ย.</t>
  </si>
  <si>
    <t>ไตรมาส 4 (พ.ศ. 2567)</t>
  </si>
  <si>
    <t>ก.ค.</t>
  </si>
  <si>
    <t>ส.ค.</t>
  </si>
  <si>
    <t>ก.ย.</t>
  </si>
  <si>
    <t>แผน/ผลงานสะสมถึงเดือน ก.พ. 67</t>
  </si>
  <si>
    <t>งาน</t>
  </si>
  <si>
    <t>แผน/ผลงานสะสม12 เดือน</t>
  </si>
  <si>
    <t>เหตุผลการดำเนินงานที่ต่ำกว่าแผน</t>
  </si>
  <si>
    <t>หน่วยงานต้นสังกัดที่มอบหมายงานให้ดำเนินงาน</t>
  </si>
  <si>
    <t>รวมผลการใช้งบประมาณ/ผลการปฏิบัติงาน</t>
  </si>
  <si>
    <t>กิจกรรม : ขับเคลื่อนการเกษตรระดับหมู่บ้านสู่การผลิตสินค้าเกษตรมูลค่าสูง</t>
  </si>
  <si>
    <t>กิจกรรมย่อย : ขับเคลื่อนการเกษตรระดับหมู่บ้านสู่การผลิตสินค้าเกษตรมูลค่าสูง</t>
  </si>
  <si>
    <t>1. จัดประชุมคณะกรรมการ/คณะทำงาน</t>
  </si>
  <si>
    <t>1.1 ระดับจังหวัด</t>
  </si>
  <si>
    <t>ครั้ง</t>
  </si>
  <si>
    <t>แผน</t>
  </si>
  <si>
    <t>สผง.</t>
  </si>
  <si>
    <t>ผล</t>
  </si>
  <si>
    <t>1.2 ระดับอำเภอ</t>
  </si>
  <si>
    <t>2. จัดทำ/ทบทวนแผนพัฒนาหมู่บ้าน</t>
  </si>
  <si>
    <t>หมู่บ้าน</t>
  </si>
  <si>
    <t>3. ติดตามและรายงานผลการดำเนินงาน (สนง.กษ.จว.)</t>
  </si>
  <si>
    <t>กิจกรรมย่อย : ประชุมคณะอนุกรรมการพัฒนาการเกษตรและสหกรณ์ระดับจังหวัด</t>
  </si>
  <si>
    <t>1. ประชุมคณะอนุกรรมการพัฒนาการเกษตรและสหกรณ์ระดับจังหวัด (อ.พ.ก.)</t>
  </si>
  <si>
    <t>สนง.กษ.จว.</t>
  </si>
  <si>
    <t>กิจกรรมย่อย : จัดทำแผนพัฒนาการเกษตรและสหกรณ์ของจังหวัด กลุ่มจังหวัด</t>
  </si>
  <si>
    <t>1. ทบทวนแผนพัฒนาการเกษตรและสหกรณ์ของจังหวัด (พ.ศ. 2566 - 2570)</t>
  </si>
  <si>
    <t>ฉบับ</t>
  </si>
  <si>
    <t>กิจกรรมย่อย : จัดทำแผนปฏิบัติการด้านการเกษตรและสหกรณ์ของจังหวัด</t>
  </si>
  <si>
    <t>1. จัดทำแผนปฏิบัติการด้านการเกษตรและสหกรณ์ของจังหวัด ประจำปีงบประมาณ พ.ศ. 2567</t>
  </si>
  <si>
    <t>กิจกรรมย่อย : ติดตามและจัดทำรายงานผลการดำเนินงานโครงการตามแผนปฏิบัติการด้านการเกษตร และสหกรณ์ของจังหวัด</t>
  </si>
  <si>
    <t>1. ติดตามและจัดทำรายงานผลการดำเนินงานโครงการตามแผนปฏิบัติการด้านการเกษตร และสหกรณ์ของจังหวัด ประจำปีงบประมาณ พ.ศ. 2567</t>
  </si>
  <si>
    <t>กิจกรรมย่อย : การบริหารจัดการศูนย์ข้อมูลด้านการเกษตรและสหกรณ์ของจังหวัด</t>
  </si>
  <si>
    <t>1. การจัดการข้อมูลบนเว็บไซต์สำนักงานเกษตรและสหกรณ์ของจังหวัด  (https://www.opsmoac.go.th/about-moac_province)</t>
  </si>
  <si>
    <t>2. การจัดทำข้อมูลพื้นฐานด้านการเกษตร ข้อมูลทั่วไปของจังหวัด (www.provinfo.opsmoac.go.th)</t>
  </si>
  <si>
    <t>3. การจัดทำสรุปผลความพึงพอใจของผู้มารับบริการประจำปี ของศูนย์ข้อมูล ด้านการเกษตร และสหกรณ์ของจังหวัด ณ สำนักงานเกษตรและสหกรณ์จังหวัด</t>
  </si>
  <si>
    <t>กิจกรรมย่อย : การจัดทำฐานข้อมูลการบริหารจัดการสินค้าเกษตรที่สำคัญ</t>
  </si>
  <si>
    <t>1. การจัดทำข้อมูลพื้นฐานของจังหวัดเพื่อสนับสนุนการตรวจราชการของรัฐมนตรี</t>
  </si>
  <si>
    <t>กิจกรรมย่อย : การดำเนินงานของศูนย์ติดตามและแก้ไขปัญหาภัยพิบัติด้านการเกษตร</t>
  </si>
  <si>
    <t>1. จัดทำแผนป้องกันและบรรเทาสาธารณภัยด้านการเกษตร (ภัยแล้ง อุทกภัย)</t>
  </si>
  <si>
    <t>2. จัดประชุมศูนย์ติดตามและแก้ไขปัญหาภัยพิบัติด้านการเกษตรจังหวัดและสรุปรายงาน การประชุมฯ หรือเข้าร่วมเสนอแนะ/ความเห็นในการประชุมคณะกรรมการต่างๆ ในจังหวัด ที่เกี่ยวข้องกับภัยพิบัติ</t>
  </si>
  <si>
    <t>3. รายงานผลการแจ้งเตือนภัย/ประชาสัมพันธ์ด้านการเกษตร/รายงานสถานการณ์และการให้ความช่วยเหลือ ต่อศูนย์ติดตามและแก้ไขปัญหาภัยพิบัติด้านการเกษตร กระทรวงเกษตรและสหกรณ์</t>
  </si>
  <si>
    <t>กิจกรรมย่อย : สนับสนุนการขับเคลื่อนงานด้านการเกษตรในจังหวัด</t>
  </si>
  <si>
    <t>1. จัดประชุมคณะกรรมการ/คณะทำงานขับเคลื่อนงานด้านการเกษตร</t>
  </si>
  <si>
    <t>2. ติดตามงานสำคัญในพื้นที่ของผู้บริหารกระทรวง และหน่วยงานในพื้นที่</t>
  </si>
  <si>
    <t>กิจกรรม : สนับสนุนโครงการอันเนื่องมาจากพระราชดำริ</t>
  </si>
  <si>
    <t>กิจกรรมย่อย : สนับสนุนโครงการอันเนื่องมาจากพระราชดำริ</t>
  </si>
  <si>
    <t>1. ค่าใช้จ่ายการดำเนินงานโครงการอันเนื่องมาจากพระราชดำริ</t>
  </si>
  <si>
    <t>1.1 ประสานอำนวยการและร่วมดำเนินงานโครงการอันเนื่องมาจากพระราชดำริในพื้นที่ (76 จังหวัด) โดยสำนักงานเกษตรและสหกรณ์จังหวัด 76 จังหวัด</t>
  </si>
  <si>
    <t>1) โครงการฟาร์มตัวอย่างในสมเด็จพระนางเจ้าฯ (65 แห่ง : 19 จังหวัด)</t>
  </si>
  <si>
    <t>กปพ.</t>
  </si>
  <si>
    <t>2) การเข้าร่วมรับเสด็จฯ พระบาทสมเด็จพระเจ้าอยู่หัว และพระบรมวงศานุวงศ์ในพื้นที่ /การติดตามเพื่อขับเคลื่อนโครงการอันเนื่องมาจากพระราชดำริในพื้นที่ขององคมนตรี /จิตอาสาพัฒนา /คลินิกเกษตรเคลื่อนที่ (76 จังหวัด)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</si>
</sst>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scheme val="minor"/>
    </font>
    <font>
      <sz val="12"/>
      <color theme="1"/>
      <name val="TH SarabunPSK"/>
      <family val="2"/>
    </font>
    <font>
      <b/>
      <sz val="12"/>
      <color theme="1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rgb="FFEDEDED"/>
        <bgColor indexed="64"/>
      </patternFill>
    </fill>
    <fill>
      <patternFill patternType="solid">
        <fgColor rgb="FFFEFDEE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EEF8FE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/>
    </xf>
    <xf numFmtId="4" fontId="2" fillId="0" borderId="2" xfId="0" applyNumberFormat="1" applyFont="1" applyBorder="1" applyAlignment="1">
      <alignment vertical="center"/>
    </xf>
    <xf numFmtId="0" fontId="2" fillId="3" borderId="2" xfId="0" applyFont="1" applyFill="1" applyBorder="1" applyAlignment="1">
      <alignment horizontal="left" vertical="center"/>
    </xf>
    <xf numFmtId="4" fontId="2" fillId="3" borderId="2" xfId="0" applyNumberFormat="1" applyFont="1" applyFill="1" applyBorder="1" applyAlignment="1">
      <alignment vertical="center"/>
    </xf>
    <xf numFmtId="0" fontId="2" fillId="4" borderId="2" xfId="0" applyFont="1" applyFill="1" applyBorder="1" applyAlignment="1">
      <alignment horizontal="left" vertical="center"/>
    </xf>
    <xf numFmtId="4" fontId="2" fillId="4" borderId="2" xfId="0" applyNumberFormat="1" applyFont="1" applyFill="1" applyBorder="1" applyAlignment="1">
      <alignment vertical="center"/>
    </xf>
    <xf numFmtId="0" fontId="1" fillId="5" borderId="3" xfId="0" applyFont="1" applyFill="1" applyBorder="1" applyAlignment="1">
      <alignment horizontal="left" vertical="center" wrapText="1"/>
    </xf>
    <xf numFmtId="4" fontId="1" fillId="5" borderId="3" xfId="0" applyNumberFormat="1" applyFont="1" applyFill="1" applyBorder="1" applyAlignment="1">
      <alignment vertical="center"/>
    </xf>
    <xf numFmtId="0" fontId="1" fillId="5" borderId="2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 wrapText="1"/>
    </xf>
    <xf numFmtId="4" fontId="1" fillId="0" borderId="3" xfId="0" applyNumberFormat="1" applyFont="1" applyBorder="1" applyAlignment="1">
      <alignment vertical="center"/>
    </xf>
    <xf numFmtId="3" fontId="1" fillId="0" borderId="3" xfId="0" applyNumberFormat="1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3" fontId="1" fillId="0" borderId="3" xfId="0" applyNumberFormat="1" applyFont="1" applyBorder="1" applyAlignment="1">
      <alignment vertical="center"/>
    </xf>
    <xf numFmtId="0" fontId="1" fillId="0" borderId="4" xfId="0" applyFont="1" applyBorder="1" applyAlignment="1">
      <alignment horizontal="left" vertical="top"/>
    </xf>
    <xf numFmtId="4" fontId="1" fillId="0" borderId="3" xfId="0" applyNumberFormat="1" applyFont="1" applyBorder="1" applyAlignment="1">
      <alignment vertical="center"/>
    </xf>
    <xf numFmtId="0" fontId="1" fillId="0" borderId="5" xfId="0" applyFont="1" applyBorder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2"/>
  <sheetViews>
    <sheetView showGridLines="0" tabSelected="1" topLeftCell="A25" zoomScale="64" zoomScaleNormal="64" workbookViewId="0">
      <selection activeCell="L40" sqref="L40"/>
    </sheetView>
  </sheetViews>
  <sheetFormatPr defaultRowHeight="15.75" x14ac:dyDescent="0.25"/>
  <cols>
    <col min="1" max="3" width="2.625" style="1" customWidth="1"/>
    <col min="4" max="4" width="15.25" style="1" customWidth="1"/>
    <col min="5" max="5" width="39.75" style="1" customWidth="1"/>
    <col min="6" max="6" width="15.625" style="1" customWidth="1"/>
    <col min="7" max="7" width="14.625" style="1" customWidth="1"/>
    <col min="8" max="8" width="15.125" style="1" customWidth="1"/>
    <col min="9" max="9" width="10.875" style="1" customWidth="1"/>
    <col min="10" max="11" width="8.25" style="1" customWidth="1"/>
    <col min="12" max="12" width="5.875" style="1" customWidth="1"/>
    <col min="13" max="13" width="6.125" style="1" customWidth="1"/>
    <col min="14" max="14" width="5.75" style="1" customWidth="1"/>
    <col min="15" max="15" width="5.375" style="1" customWidth="1"/>
    <col min="16" max="16" width="6.125" style="1" customWidth="1"/>
    <col min="17" max="17" width="6" style="1" customWidth="1"/>
    <col min="18" max="18" width="6.75" style="1" customWidth="1"/>
    <col min="19" max="19" width="7.5" style="1" customWidth="1"/>
    <col min="20" max="20" width="6" style="1" customWidth="1"/>
    <col min="21" max="22" width="6.875" style="1" customWidth="1"/>
    <col min="23" max="23" width="6.75" style="1" customWidth="1"/>
    <col min="24" max="24" width="6.125" style="1" customWidth="1"/>
    <col min="25" max="25" width="6.25" style="1" customWidth="1"/>
    <col min="26" max="26" width="10.5" style="1" customWidth="1"/>
    <col min="27" max="27" width="7.125" style="1" customWidth="1"/>
    <col min="28" max="28" width="9.5" style="1" customWidth="1"/>
    <col min="29" max="29" width="22.5" style="1" customWidth="1"/>
    <col min="30" max="30" width="14.5" style="1" customWidth="1"/>
    <col min="31" max="16384" width="9" style="1"/>
  </cols>
  <sheetData>
    <row r="1" spans="1:19" x14ac:dyDescent="0.25">
      <c r="A1" s="23" t="s">
        <v>0</v>
      </c>
    </row>
    <row r="3" spans="1:19" x14ac:dyDescent="0.25">
      <c r="A3" s="23" t="s">
        <v>1</v>
      </c>
    </row>
    <row r="4" spans="1:19" x14ac:dyDescent="0.25">
      <c r="B4" s="23" t="s">
        <v>2</v>
      </c>
      <c r="Q4" s="24" t="s">
        <v>3</v>
      </c>
      <c r="R4" s="24"/>
      <c r="S4" s="24"/>
    </row>
    <row r="5" spans="1:19" x14ac:dyDescent="0.25">
      <c r="D5" s="25" t="s">
        <v>4</v>
      </c>
      <c r="E5" s="25" t="s">
        <v>5</v>
      </c>
      <c r="Q5" s="25" t="s">
        <v>6</v>
      </c>
      <c r="R5" s="26"/>
      <c r="S5" s="25"/>
    </row>
    <row r="6" spans="1:19" x14ac:dyDescent="0.25">
      <c r="D6" s="23" t="s">
        <v>7</v>
      </c>
    </row>
    <row r="7" spans="1:19" x14ac:dyDescent="0.25">
      <c r="D7" s="25" t="s">
        <v>4</v>
      </c>
      <c r="E7" s="25" t="s">
        <v>8</v>
      </c>
      <c r="Q7" s="25" t="s">
        <v>6</v>
      </c>
      <c r="R7" s="26"/>
      <c r="S7" s="25"/>
    </row>
    <row r="8" spans="1:19" x14ac:dyDescent="0.25">
      <c r="D8" s="23" t="s">
        <v>9</v>
      </c>
    </row>
    <row r="9" spans="1:19" x14ac:dyDescent="0.25">
      <c r="D9" s="25" t="s">
        <v>4</v>
      </c>
      <c r="E9" s="25" t="s">
        <v>10</v>
      </c>
      <c r="Q9" s="25" t="s">
        <v>6</v>
      </c>
      <c r="R9" s="26"/>
      <c r="S9" s="25"/>
    </row>
    <row r="10" spans="1:19" x14ac:dyDescent="0.25">
      <c r="D10" s="23" t="s">
        <v>11</v>
      </c>
    </row>
    <row r="11" spans="1:19" x14ac:dyDescent="0.25">
      <c r="D11" s="25" t="s">
        <v>4</v>
      </c>
      <c r="E11" s="25" t="s">
        <v>12</v>
      </c>
      <c r="Q11" s="25" t="s">
        <v>6</v>
      </c>
      <c r="R11" s="26"/>
      <c r="S11" s="25"/>
    </row>
    <row r="12" spans="1:19" x14ac:dyDescent="0.25">
      <c r="D12" s="25" t="s">
        <v>4</v>
      </c>
      <c r="E12" s="25" t="s">
        <v>13</v>
      </c>
      <c r="Q12" s="25" t="s">
        <v>6</v>
      </c>
      <c r="R12" s="26"/>
      <c r="S12" s="25"/>
    </row>
    <row r="13" spans="1:19" x14ac:dyDescent="0.25">
      <c r="D13" s="23" t="s">
        <v>14</v>
      </c>
    </row>
    <row r="14" spans="1:19" x14ac:dyDescent="0.25">
      <c r="D14" s="25" t="s">
        <v>4</v>
      </c>
      <c r="E14" s="25" t="s">
        <v>15</v>
      </c>
      <c r="Q14" s="25" t="s">
        <v>6</v>
      </c>
      <c r="R14" s="26"/>
      <c r="S14" s="25"/>
    </row>
    <row r="15" spans="1:19" x14ac:dyDescent="0.25">
      <c r="B15" s="23" t="s">
        <v>16</v>
      </c>
      <c r="Q15" s="24" t="s">
        <v>3</v>
      </c>
      <c r="R15" s="24"/>
      <c r="S15" s="24"/>
    </row>
    <row r="16" spans="1:19" x14ac:dyDescent="0.25">
      <c r="D16" s="25" t="s">
        <v>4</v>
      </c>
      <c r="E16" s="25" t="s">
        <v>17</v>
      </c>
      <c r="Q16" s="25" t="s">
        <v>6</v>
      </c>
      <c r="R16" s="26"/>
      <c r="S16" s="25"/>
    </row>
    <row r="17" spans="1:30" x14ac:dyDescent="0.25">
      <c r="D17" s="25" t="s">
        <v>4</v>
      </c>
      <c r="E17" s="25" t="s">
        <v>18</v>
      </c>
      <c r="Q17" s="25"/>
      <c r="R17" s="26"/>
      <c r="S17" s="25" t="s">
        <v>19</v>
      </c>
    </row>
    <row r="18" spans="1:30" x14ac:dyDescent="0.25">
      <c r="D18" s="25" t="s">
        <v>4</v>
      </c>
      <c r="E18" s="25" t="s">
        <v>20</v>
      </c>
      <c r="Q18" s="25" t="s">
        <v>6</v>
      </c>
      <c r="R18" s="26"/>
      <c r="S18" s="25"/>
    </row>
    <row r="19" spans="1:30" x14ac:dyDescent="0.25">
      <c r="D19" s="25" t="s">
        <v>4</v>
      </c>
      <c r="E19" s="25" t="s">
        <v>21</v>
      </c>
      <c r="Q19" s="25" t="s">
        <v>6</v>
      </c>
      <c r="R19" s="26"/>
      <c r="S19" s="25"/>
    </row>
    <row r="20" spans="1:30" x14ac:dyDescent="0.25">
      <c r="D20" s="23" t="s">
        <v>7</v>
      </c>
    </row>
    <row r="21" spans="1:30" x14ac:dyDescent="0.25">
      <c r="D21" s="25" t="s">
        <v>4</v>
      </c>
      <c r="E21" s="25" t="s">
        <v>8</v>
      </c>
      <c r="Q21" s="25" t="s">
        <v>6</v>
      </c>
      <c r="R21" s="26"/>
      <c r="S21" s="25"/>
    </row>
    <row r="22" spans="1:30" x14ac:dyDescent="0.25">
      <c r="D22" s="23" t="s">
        <v>9</v>
      </c>
    </row>
    <row r="23" spans="1:30" x14ac:dyDescent="0.25">
      <c r="D23" s="25" t="s">
        <v>4</v>
      </c>
      <c r="E23" s="25" t="s">
        <v>10</v>
      </c>
      <c r="Q23" s="25" t="s">
        <v>6</v>
      </c>
      <c r="R23" s="26"/>
      <c r="S23" s="25"/>
    </row>
    <row r="24" spans="1:30" x14ac:dyDescent="0.25">
      <c r="D24" s="23" t="s">
        <v>11</v>
      </c>
    </row>
    <row r="25" spans="1:30" x14ac:dyDescent="0.25">
      <c r="D25" s="25" t="s">
        <v>4</v>
      </c>
      <c r="E25" s="25" t="s">
        <v>12</v>
      </c>
      <c r="Q25" s="25" t="s">
        <v>6</v>
      </c>
      <c r="R25" s="26"/>
      <c r="S25" s="25"/>
    </row>
    <row r="26" spans="1:30" x14ac:dyDescent="0.25">
      <c r="D26" s="25" t="s">
        <v>4</v>
      </c>
      <c r="E26" s="25" t="s">
        <v>13</v>
      </c>
      <c r="Q26" s="25" t="s">
        <v>6</v>
      </c>
      <c r="R26" s="26"/>
      <c r="S26" s="25"/>
    </row>
    <row r="27" spans="1:30" x14ac:dyDescent="0.25">
      <c r="D27" s="23" t="s">
        <v>14</v>
      </c>
    </row>
    <row r="28" spans="1:30" x14ac:dyDescent="0.25">
      <c r="D28" s="25" t="s">
        <v>4</v>
      </c>
      <c r="E28" s="25" t="s">
        <v>15</v>
      </c>
      <c r="Q28" s="25" t="s">
        <v>6</v>
      </c>
      <c r="R28" s="26"/>
      <c r="S28" s="25"/>
    </row>
    <row r="29" spans="1:30" x14ac:dyDescent="0.25">
      <c r="A29" s="27"/>
      <c r="B29" s="28" t="s">
        <v>22</v>
      </c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</row>
    <row r="30" spans="1:30" x14ac:dyDescent="0.25">
      <c r="D30" s="25" t="s">
        <v>4</v>
      </c>
      <c r="E30" s="25" t="s">
        <v>23</v>
      </c>
      <c r="Q30" s="25" t="s">
        <v>6</v>
      </c>
      <c r="R30" s="26"/>
      <c r="S30" s="25"/>
    </row>
    <row r="32" spans="1:30" x14ac:dyDescent="0.25">
      <c r="A32" s="2" t="s">
        <v>24</v>
      </c>
      <c r="B32" s="2"/>
      <c r="C32" s="2"/>
      <c r="D32" s="2"/>
      <c r="E32" s="2"/>
      <c r="F32" s="2" t="s">
        <v>25</v>
      </c>
      <c r="G32" s="2" t="s">
        <v>26</v>
      </c>
      <c r="H32" s="2" t="s">
        <v>27</v>
      </c>
      <c r="I32" s="2" t="s">
        <v>28</v>
      </c>
      <c r="J32" s="2" t="s">
        <v>29</v>
      </c>
      <c r="K32" s="2" t="s">
        <v>30</v>
      </c>
      <c r="L32" s="2" t="s">
        <v>31</v>
      </c>
      <c r="M32" s="2" t="s">
        <v>32</v>
      </c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 t="s">
        <v>49</v>
      </c>
      <c r="Z32" s="2"/>
      <c r="AA32" s="2" t="s">
        <v>51</v>
      </c>
      <c r="AB32" s="2"/>
      <c r="AC32" s="2" t="s">
        <v>52</v>
      </c>
      <c r="AD32" s="2" t="s">
        <v>53</v>
      </c>
    </row>
    <row r="33" spans="1:3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 t="s">
        <v>33</v>
      </c>
      <c r="N33" s="2"/>
      <c r="O33" s="2"/>
      <c r="P33" s="2" t="s">
        <v>37</v>
      </c>
      <c r="Q33" s="2"/>
      <c r="R33" s="2"/>
      <c r="S33" s="2" t="s">
        <v>41</v>
      </c>
      <c r="T33" s="2"/>
      <c r="U33" s="2"/>
      <c r="V33" s="2" t="s">
        <v>45</v>
      </c>
      <c r="W33" s="2"/>
      <c r="X33" s="2"/>
      <c r="Y33" s="2"/>
      <c r="Z33" s="2"/>
      <c r="AA33" s="2"/>
      <c r="AB33" s="2"/>
      <c r="AC33" s="2"/>
      <c r="AD33" s="2"/>
    </row>
    <row r="34" spans="1:3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3" t="s">
        <v>34</v>
      </c>
      <c r="N34" s="3" t="s">
        <v>35</v>
      </c>
      <c r="O34" s="3" t="s">
        <v>36</v>
      </c>
      <c r="P34" s="3" t="s">
        <v>38</v>
      </c>
      <c r="Q34" s="3" t="s">
        <v>39</v>
      </c>
      <c r="R34" s="3" t="s">
        <v>40</v>
      </c>
      <c r="S34" s="3" t="s">
        <v>42</v>
      </c>
      <c r="T34" s="3" t="s">
        <v>43</v>
      </c>
      <c r="U34" s="3" t="s">
        <v>44</v>
      </c>
      <c r="V34" s="3" t="s">
        <v>46</v>
      </c>
      <c r="W34" s="3" t="s">
        <v>47</v>
      </c>
      <c r="X34" s="3" t="s">
        <v>48</v>
      </c>
      <c r="Y34" s="3" t="s">
        <v>50</v>
      </c>
      <c r="Z34" s="3" t="s">
        <v>6</v>
      </c>
      <c r="AA34" s="3" t="s">
        <v>50</v>
      </c>
      <c r="AB34" s="3" t="s">
        <v>6</v>
      </c>
      <c r="AC34" s="2"/>
      <c r="AD34" s="2"/>
    </row>
    <row r="35" spans="1:30" x14ac:dyDescent="0.25">
      <c r="A35" s="4" t="s">
        <v>54</v>
      </c>
      <c r="B35" s="4"/>
      <c r="C35" s="4"/>
      <c r="D35" s="4"/>
      <c r="E35" s="4"/>
      <c r="F35" s="5">
        <f>SUM(F85+F36+F47)</f>
        <v>184500</v>
      </c>
      <c r="G35" s="5">
        <f>SUM(G85+G36+G47)</f>
        <v>117850</v>
      </c>
      <c r="H35" s="5">
        <f>SUM(H85+H36+H47)</f>
        <v>82695</v>
      </c>
      <c r="I35" s="5">
        <f>IFERROR((MIN(1,(H35/G35))*100),0)</f>
        <v>70.169707254985141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>
        <v>100</v>
      </c>
      <c r="AA35" s="5"/>
      <c r="AB35" s="5">
        <v>53.06</v>
      </c>
      <c r="AC35" s="5"/>
      <c r="AD35" s="5"/>
    </row>
    <row r="36" spans="1:30" x14ac:dyDescent="0.25">
      <c r="A36" s="6" t="s">
        <v>55</v>
      </c>
      <c r="B36" s="6"/>
      <c r="C36" s="6"/>
      <c r="D36" s="6"/>
      <c r="E36" s="6"/>
      <c r="F36" s="7">
        <f>SUM(F37)</f>
        <v>67200</v>
      </c>
      <c r="G36" s="7">
        <f>SUM(G37)</f>
        <v>44800</v>
      </c>
      <c r="H36" s="7">
        <f>SUM(H37)</f>
        <v>33105</v>
      </c>
      <c r="I36" s="7">
        <f>IFERROR((MIN(1,(H36/G36))*100),0)</f>
        <v>73.895089285714292</v>
      </c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>
        <v>100</v>
      </c>
      <c r="AA36" s="7"/>
      <c r="AB36" s="7">
        <v>63.33</v>
      </c>
      <c r="AC36" s="7"/>
      <c r="AD36" s="7"/>
    </row>
    <row r="37" spans="1:30" x14ac:dyDescent="0.25">
      <c r="A37" s="8" t="s">
        <v>56</v>
      </c>
      <c r="B37" s="8"/>
      <c r="C37" s="8"/>
      <c r="D37" s="8"/>
      <c r="E37" s="8"/>
      <c r="F37" s="9">
        <f>SUM(F38+F46+F45+F43+F44)</f>
        <v>67200</v>
      </c>
      <c r="G37" s="9">
        <f>SUM(G38+G46+G45+G43+G44)</f>
        <v>44800</v>
      </c>
      <c r="H37" s="9">
        <f>SUM(H38+H46+H45+H43+H44)</f>
        <v>33105</v>
      </c>
      <c r="I37" s="9">
        <f>IFERROR((MIN(1,(H37/G37))*100),0)</f>
        <v>73.895089285714292</v>
      </c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>
        <v>100</v>
      </c>
      <c r="AA37" s="9"/>
      <c r="AB37" s="9">
        <v>63.33</v>
      </c>
      <c r="AC37" s="9"/>
      <c r="AD37" s="9"/>
    </row>
    <row r="38" spans="1:30" x14ac:dyDescent="0.25">
      <c r="A38" s="10" t="s">
        <v>57</v>
      </c>
      <c r="B38" s="10"/>
      <c r="C38" s="10"/>
      <c r="D38" s="10"/>
      <c r="E38" s="10"/>
      <c r="F38" s="11">
        <f>SUM(F42+F39+F40+F41)</f>
        <v>36000</v>
      </c>
      <c r="G38" s="11">
        <f>SUM(G42+G39+G40+G41)</f>
        <v>36000</v>
      </c>
      <c r="H38" s="11">
        <f>SUM(H42+H39+H40+H41)</f>
        <v>27585</v>
      </c>
      <c r="I38" s="11">
        <f>IFERROR((MIN(1,(H38/G38))*100),0)</f>
        <v>76.625</v>
      </c>
      <c r="J38" s="11"/>
      <c r="K38" s="12"/>
      <c r="L38" s="12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>
        <v>100</v>
      </c>
      <c r="AA38" s="11"/>
      <c r="AB38" s="11">
        <v>100</v>
      </c>
      <c r="AC38" s="11"/>
      <c r="AD38" s="11"/>
    </row>
    <row r="39" spans="1:30" x14ac:dyDescent="0.25">
      <c r="A39" s="13"/>
      <c r="B39" s="14" t="s">
        <v>58</v>
      </c>
      <c r="C39" s="14"/>
      <c r="D39" s="14"/>
      <c r="E39" s="14"/>
      <c r="F39" s="15">
        <v>7200</v>
      </c>
      <c r="G39" s="15">
        <v>7200</v>
      </c>
      <c r="H39" s="15">
        <v>5260</v>
      </c>
      <c r="I39" s="15">
        <f>IFERROR((MIN(1,(H39/G39))*100),0)</f>
        <v>73.055555555555557</v>
      </c>
      <c r="J39" s="16">
        <f>SUM(M39:X39)</f>
        <v>1</v>
      </c>
      <c r="K39" s="17" t="s">
        <v>59</v>
      </c>
      <c r="L39" s="18" t="s">
        <v>60</v>
      </c>
      <c r="M39" s="19">
        <v>0</v>
      </c>
      <c r="N39" s="19">
        <v>0</v>
      </c>
      <c r="O39" s="19">
        <v>1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1</v>
      </c>
      <c r="Z39" s="15">
        <v>100</v>
      </c>
      <c r="AA39" s="19">
        <v>1</v>
      </c>
      <c r="AB39" s="15">
        <v>100</v>
      </c>
      <c r="AC39" s="14"/>
      <c r="AD39" s="14" t="s">
        <v>61</v>
      </c>
    </row>
    <row r="40" spans="1:30" x14ac:dyDescent="0.25">
      <c r="A40" s="13"/>
      <c r="B40" s="14"/>
      <c r="C40" s="14"/>
      <c r="D40" s="14"/>
      <c r="E40" s="14"/>
      <c r="F40" s="15"/>
      <c r="G40" s="15"/>
      <c r="H40" s="15"/>
      <c r="I40" s="15"/>
      <c r="J40" s="16"/>
      <c r="K40" s="17"/>
      <c r="L40" s="18" t="s">
        <v>62</v>
      </c>
      <c r="M40" s="19">
        <v>0</v>
      </c>
      <c r="N40" s="19">
        <v>0</v>
      </c>
      <c r="O40" s="19">
        <v>1</v>
      </c>
      <c r="P40" s="19">
        <v>0</v>
      </c>
      <c r="Q40" s="19">
        <v>1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2</v>
      </c>
      <c r="Z40" s="15"/>
      <c r="AA40" s="19">
        <v>2</v>
      </c>
      <c r="AB40" s="15"/>
      <c r="AC40" s="14"/>
      <c r="AD40" s="14"/>
    </row>
    <row r="41" spans="1:30" x14ac:dyDescent="0.25">
      <c r="A41" s="13"/>
      <c r="B41" s="14" t="s">
        <v>63</v>
      </c>
      <c r="C41" s="14"/>
      <c r="D41" s="14"/>
      <c r="E41" s="14"/>
      <c r="F41" s="15">
        <v>28800</v>
      </c>
      <c r="G41" s="15">
        <v>28800</v>
      </c>
      <c r="H41" s="15">
        <v>22325</v>
      </c>
      <c r="I41" s="15">
        <f>IFERROR((MIN(1,(H41/G41))*100),0)</f>
        <v>77.517361111111114</v>
      </c>
      <c r="J41" s="16">
        <f>SUM(M41:X41)</f>
        <v>12</v>
      </c>
      <c r="K41" s="17" t="s">
        <v>59</v>
      </c>
      <c r="L41" s="18" t="s">
        <v>60</v>
      </c>
      <c r="M41" s="19">
        <v>0</v>
      </c>
      <c r="N41" s="19">
        <v>0</v>
      </c>
      <c r="O41" s="19">
        <v>0</v>
      </c>
      <c r="P41" s="19">
        <v>6</v>
      </c>
      <c r="Q41" s="19">
        <v>6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12</v>
      </c>
      <c r="Z41" s="15">
        <v>100</v>
      </c>
      <c r="AA41" s="19">
        <v>12</v>
      </c>
      <c r="AB41" s="15">
        <v>100</v>
      </c>
      <c r="AC41" s="14"/>
      <c r="AD41" s="14" t="s">
        <v>61</v>
      </c>
    </row>
    <row r="42" spans="1:30" x14ac:dyDescent="0.25">
      <c r="A42" s="13"/>
      <c r="B42" s="14"/>
      <c r="C42" s="14"/>
      <c r="D42" s="14"/>
      <c r="E42" s="14"/>
      <c r="F42" s="15"/>
      <c r="G42" s="15"/>
      <c r="H42" s="15"/>
      <c r="I42" s="15"/>
      <c r="J42" s="16"/>
      <c r="K42" s="17"/>
      <c r="L42" s="18" t="s">
        <v>62</v>
      </c>
      <c r="M42" s="19">
        <v>0</v>
      </c>
      <c r="N42" s="19">
        <v>1</v>
      </c>
      <c r="O42" s="19">
        <v>4</v>
      </c>
      <c r="P42" s="19">
        <v>1</v>
      </c>
      <c r="Q42" s="19">
        <v>6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12</v>
      </c>
      <c r="Z42" s="15"/>
      <c r="AA42" s="19">
        <v>12</v>
      </c>
      <c r="AB42" s="15"/>
      <c r="AC42" s="14"/>
      <c r="AD42" s="14"/>
    </row>
    <row r="43" spans="1:30" x14ac:dyDescent="0.25">
      <c r="A43" s="14" t="s">
        <v>64</v>
      </c>
      <c r="B43" s="14"/>
      <c r="C43" s="14"/>
      <c r="D43" s="14"/>
      <c r="E43" s="14"/>
      <c r="F43" s="15">
        <v>0</v>
      </c>
      <c r="G43" s="15">
        <v>0</v>
      </c>
      <c r="H43" s="15">
        <v>0</v>
      </c>
      <c r="I43" s="15">
        <f>IFERROR((MIN(1,(H43/G43))*100),0)</f>
        <v>0</v>
      </c>
      <c r="J43" s="16">
        <f>SUM(M43:X43)</f>
        <v>12</v>
      </c>
      <c r="K43" s="17" t="s">
        <v>65</v>
      </c>
      <c r="L43" s="18" t="s">
        <v>60</v>
      </c>
      <c r="M43" s="19">
        <v>0</v>
      </c>
      <c r="N43" s="19">
        <v>0</v>
      </c>
      <c r="O43" s="19">
        <v>0</v>
      </c>
      <c r="P43" s="19">
        <v>0</v>
      </c>
      <c r="Q43" s="19">
        <v>6</v>
      </c>
      <c r="R43" s="19">
        <v>6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6</v>
      </c>
      <c r="Z43" s="15">
        <v>100</v>
      </c>
      <c r="AA43" s="19">
        <v>12</v>
      </c>
      <c r="AB43" s="15">
        <v>50</v>
      </c>
      <c r="AC43" s="14"/>
      <c r="AD43" s="14" t="s">
        <v>61</v>
      </c>
    </row>
    <row r="44" spans="1:30" x14ac:dyDescent="0.25">
      <c r="A44" s="14"/>
      <c r="B44" s="14"/>
      <c r="C44" s="14"/>
      <c r="D44" s="14"/>
      <c r="E44" s="14"/>
      <c r="F44" s="15"/>
      <c r="G44" s="15"/>
      <c r="H44" s="15"/>
      <c r="I44" s="15"/>
      <c r="J44" s="16"/>
      <c r="K44" s="17"/>
      <c r="L44" s="18" t="s">
        <v>62</v>
      </c>
      <c r="M44" s="19">
        <v>0</v>
      </c>
      <c r="N44" s="19">
        <v>0</v>
      </c>
      <c r="O44" s="19">
        <v>0</v>
      </c>
      <c r="P44" s="19">
        <v>0</v>
      </c>
      <c r="Q44" s="19">
        <v>6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6</v>
      </c>
      <c r="Z44" s="15"/>
      <c r="AA44" s="19">
        <v>6</v>
      </c>
      <c r="AB44" s="15"/>
      <c r="AC44" s="14"/>
      <c r="AD44" s="14"/>
    </row>
    <row r="45" spans="1:30" x14ac:dyDescent="0.25">
      <c r="A45" s="14" t="s">
        <v>66</v>
      </c>
      <c r="B45" s="14"/>
      <c r="C45" s="14"/>
      <c r="D45" s="14"/>
      <c r="E45" s="14"/>
      <c r="F45" s="15">
        <v>31200</v>
      </c>
      <c r="G45" s="15">
        <v>8800</v>
      </c>
      <c r="H45" s="15">
        <v>5520</v>
      </c>
      <c r="I45" s="15">
        <f>IFERROR((MIN(1,(H45/G45))*100),0)</f>
        <v>62.727272727272734</v>
      </c>
      <c r="J45" s="16">
        <f>SUM(M45:X45)</f>
        <v>10</v>
      </c>
      <c r="K45" s="17" t="s">
        <v>59</v>
      </c>
      <c r="L45" s="18" t="s">
        <v>60</v>
      </c>
      <c r="M45" s="19">
        <v>0</v>
      </c>
      <c r="N45" s="19">
        <v>0</v>
      </c>
      <c r="O45" s="19">
        <v>1</v>
      </c>
      <c r="P45" s="19">
        <v>1</v>
      </c>
      <c r="Q45" s="19">
        <v>1</v>
      </c>
      <c r="R45" s="19">
        <v>1</v>
      </c>
      <c r="S45" s="19">
        <v>1</v>
      </c>
      <c r="T45" s="19">
        <v>1</v>
      </c>
      <c r="U45" s="19">
        <v>1</v>
      </c>
      <c r="V45" s="19">
        <v>1</v>
      </c>
      <c r="W45" s="19">
        <v>1</v>
      </c>
      <c r="X45" s="19">
        <v>1</v>
      </c>
      <c r="Y45" s="19">
        <v>3</v>
      </c>
      <c r="Z45" s="15">
        <v>100</v>
      </c>
      <c r="AA45" s="19">
        <v>10</v>
      </c>
      <c r="AB45" s="15">
        <v>40</v>
      </c>
      <c r="AC45" s="14"/>
      <c r="AD45" s="14" t="s">
        <v>61</v>
      </c>
    </row>
    <row r="46" spans="1:30" x14ac:dyDescent="0.25">
      <c r="A46" s="14"/>
      <c r="B46" s="14"/>
      <c r="C46" s="14"/>
      <c r="D46" s="14"/>
      <c r="E46" s="14"/>
      <c r="F46" s="15"/>
      <c r="G46" s="15"/>
      <c r="H46" s="15"/>
      <c r="I46" s="15"/>
      <c r="J46" s="16"/>
      <c r="K46" s="17"/>
      <c r="L46" s="18" t="s">
        <v>62</v>
      </c>
      <c r="M46" s="19">
        <v>0</v>
      </c>
      <c r="N46" s="19">
        <v>1</v>
      </c>
      <c r="O46" s="19">
        <v>1</v>
      </c>
      <c r="P46" s="19">
        <v>1</v>
      </c>
      <c r="Q46" s="19">
        <v>1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4</v>
      </c>
      <c r="Z46" s="15"/>
      <c r="AA46" s="19">
        <v>4</v>
      </c>
      <c r="AB46" s="15"/>
      <c r="AC46" s="14"/>
      <c r="AD46" s="14"/>
    </row>
    <row r="47" spans="1:30" x14ac:dyDescent="0.25">
      <c r="A47" s="6" t="s">
        <v>9</v>
      </c>
      <c r="B47" s="6"/>
      <c r="C47" s="6"/>
      <c r="D47" s="6"/>
      <c r="E47" s="6"/>
      <c r="F47" s="7">
        <f>SUM(F67+F70+F57+F51+F48+F60+F77+F54)</f>
        <v>95300</v>
      </c>
      <c r="G47" s="7">
        <f>SUM(G67+G70+G57+G51+G48+G60+G77+G54)</f>
        <v>58050</v>
      </c>
      <c r="H47" s="7">
        <f>SUM(H67+H70+H57+H51+H48+H60+H77+H54)</f>
        <v>41310</v>
      </c>
      <c r="I47" s="7">
        <f>IFERROR((MIN(1,(H47/G47))*100),0)</f>
        <v>71.16279069767441</v>
      </c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>
        <v>100</v>
      </c>
      <c r="AA47" s="7"/>
      <c r="AB47" s="7">
        <v>54.48</v>
      </c>
      <c r="AC47" s="7"/>
      <c r="AD47" s="7"/>
    </row>
    <row r="48" spans="1:30" x14ac:dyDescent="0.25">
      <c r="A48" s="8" t="s">
        <v>67</v>
      </c>
      <c r="B48" s="8"/>
      <c r="C48" s="8"/>
      <c r="D48" s="8"/>
      <c r="E48" s="8"/>
      <c r="F48" s="9">
        <f>SUM(F50+F49)</f>
        <v>74500</v>
      </c>
      <c r="G48" s="9">
        <f>SUM(G50+G49)</f>
        <v>37250</v>
      </c>
      <c r="H48" s="9">
        <f>SUM(H50+H49)</f>
        <v>31545</v>
      </c>
      <c r="I48" s="9">
        <f>IFERROR((MIN(1,(H48/G48))*100),0)</f>
        <v>84.68456375838926</v>
      </c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>
        <v>100</v>
      </c>
      <c r="AA48" s="9"/>
      <c r="AB48" s="9">
        <v>50</v>
      </c>
      <c r="AC48" s="9"/>
      <c r="AD48" s="9"/>
    </row>
    <row r="49" spans="1:30" x14ac:dyDescent="0.25">
      <c r="A49" s="14" t="s">
        <v>68</v>
      </c>
      <c r="B49" s="14"/>
      <c r="C49" s="14"/>
      <c r="D49" s="14"/>
      <c r="E49" s="14"/>
      <c r="F49" s="15">
        <v>74500</v>
      </c>
      <c r="G49" s="15">
        <v>37250</v>
      </c>
      <c r="H49" s="15">
        <v>31545</v>
      </c>
      <c r="I49" s="15">
        <f>IFERROR((MIN(1,(H49/G49))*100),0)</f>
        <v>84.68456375838926</v>
      </c>
      <c r="J49" s="16">
        <f>SUM(M49:X49)</f>
        <v>2</v>
      </c>
      <c r="K49" s="17" t="s">
        <v>59</v>
      </c>
      <c r="L49" s="18" t="s">
        <v>60</v>
      </c>
      <c r="M49" s="19">
        <v>0</v>
      </c>
      <c r="N49" s="19">
        <v>0</v>
      </c>
      <c r="O49" s="19">
        <v>0</v>
      </c>
      <c r="P49" s="19">
        <v>0</v>
      </c>
      <c r="Q49" s="19">
        <v>1</v>
      </c>
      <c r="R49" s="19">
        <v>0</v>
      </c>
      <c r="S49" s="19">
        <v>0</v>
      </c>
      <c r="T49" s="19">
        <v>0</v>
      </c>
      <c r="U49" s="19">
        <v>0</v>
      </c>
      <c r="V49" s="19">
        <v>1</v>
      </c>
      <c r="W49" s="19">
        <v>0</v>
      </c>
      <c r="X49" s="19">
        <v>0</v>
      </c>
      <c r="Y49" s="19">
        <v>1</v>
      </c>
      <c r="Z49" s="15">
        <v>100</v>
      </c>
      <c r="AA49" s="19">
        <v>2</v>
      </c>
      <c r="AB49" s="15">
        <v>50</v>
      </c>
      <c r="AC49" s="14"/>
      <c r="AD49" s="14" t="s">
        <v>69</v>
      </c>
    </row>
    <row r="50" spans="1:30" x14ac:dyDescent="0.25">
      <c r="A50" s="14"/>
      <c r="B50" s="14"/>
      <c r="C50" s="14"/>
      <c r="D50" s="14"/>
      <c r="E50" s="14"/>
      <c r="F50" s="15"/>
      <c r="G50" s="15"/>
      <c r="H50" s="15"/>
      <c r="I50" s="15"/>
      <c r="J50" s="16"/>
      <c r="K50" s="17"/>
      <c r="L50" s="18" t="s">
        <v>62</v>
      </c>
      <c r="M50" s="19">
        <v>0</v>
      </c>
      <c r="N50" s="19">
        <v>0</v>
      </c>
      <c r="O50" s="19">
        <v>0</v>
      </c>
      <c r="P50" s="19">
        <v>0</v>
      </c>
      <c r="Q50" s="19">
        <v>1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1</v>
      </c>
      <c r="Z50" s="15"/>
      <c r="AA50" s="19">
        <v>1</v>
      </c>
      <c r="AB50" s="15"/>
      <c r="AC50" s="14"/>
      <c r="AD50" s="14"/>
    </row>
    <row r="51" spans="1:30" x14ac:dyDescent="0.25">
      <c r="A51" s="8" t="s">
        <v>70</v>
      </c>
      <c r="B51" s="8"/>
      <c r="C51" s="8"/>
      <c r="D51" s="8"/>
      <c r="E51" s="8"/>
      <c r="F51" s="9">
        <f>SUM(F52+F53)</f>
        <v>0</v>
      </c>
      <c r="G51" s="9">
        <f>SUM(G52+G53)</f>
        <v>0</v>
      </c>
      <c r="H51" s="9">
        <f>SUM(H52+H53)</f>
        <v>0</v>
      </c>
      <c r="I51" s="9">
        <f>IFERROR((MIN(1,(H51/G51))*100),0)</f>
        <v>0</v>
      </c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>
        <v>0</v>
      </c>
      <c r="AA51" s="9"/>
      <c r="AB51" s="9">
        <v>0</v>
      </c>
      <c r="AC51" s="9"/>
      <c r="AD51" s="9"/>
    </row>
    <row r="52" spans="1:30" x14ac:dyDescent="0.25">
      <c r="A52" s="14" t="s">
        <v>71</v>
      </c>
      <c r="B52" s="14"/>
      <c r="C52" s="14"/>
      <c r="D52" s="14"/>
      <c r="E52" s="14"/>
      <c r="F52" s="15">
        <v>0</v>
      </c>
      <c r="G52" s="15">
        <v>0</v>
      </c>
      <c r="H52" s="15">
        <v>0</v>
      </c>
      <c r="I52" s="15">
        <f>IFERROR((MIN(1,(H52/G52))*100),0)</f>
        <v>0</v>
      </c>
      <c r="J52" s="16">
        <f>SUM(M52:X52)</f>
        <v>1</v>
      </c>
      <c r="K52" s="17" t="s">
        <v>72</v>
      </c>
      <c r="L52" s="18" t="s">
        <v>60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1</v>
      </c>
      <c r="X52" s="19">
        <v>0</v>
      </c>
      <c r="Y52" s="19">
        <v>0</v>
      </c>
      <c r="Z52" s="15">
        <v>0</v>
      </c>
      <c r="AA52" s="19">
        <v>1</v>
      </c>
      <c r="AB52" s="15">
        <v>0</v>
      </c>
      <c r="AC52" s="14"/>
      <c r="AD52" s="14" t="s">
        <v>69</v>
      </c>
    </row>
    <row r="53" spans="1:30" x14ac:dyDescent="0.25">
      <c r="A53" s="14"/>
      <c r="B53" s="14"/>
      <c r="C53" s="14"/>
      <c r="D53" s="14"/>
      <c r="E53" s="14"/>
      <c r="F53" s="15"/>
      <c r="G53" s="15"/>
      <c r="H53" s="15"/>
      <c r="I53" s="15"/>
      <c r="J53" s="16"/>
      <c r="K53" s="17"/>
      <c r="L53" s="18" t="s">
        <v>62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5"/>
      <c r="AA53" s="19">
        <v>0</v>
      </c>
      <c r="AB53" s="15"/>
      <c r="AC53" s="14"/>
      <c r="AD53" s="14"/>
    </row>
    <row r="54" spans="1:30" x14ac:dyDescent="0.25">
      <c r="A54" s="8" t="s">
        <v>73</v>
      </c>
      <c r="B54" s="8"/>
      <c r="C54" s="8"/>
      <c r="D54" s="8"/>
      <c r="E54" s="8"/>
      <c r="F54" s="9">
        <f>SUM(F56+F55)</f>
        <v>0</v>
      </c>
      <c r="G54" s="9">
        <f>SUM(G56+G55)</f>
        <v>0</v>
      </c>
      <c r="H54" s="9">
        <f>SUM(H56+H55)</f>
        <v>0</v>
      </c>
      <c r="I54" s="9">
        <f>IFERROR((MIN(1,(H54/G54))*100),0)</f>
        <v>0</v>
      </c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>
        <v>100</v>
      </c>
      <c r="AA54" s="9"/>
      <c r="AB54" s="9">
        <v>100</v>
      </c>
      <c r="AC54" s="9"/>
      <c r="AD54" s="9"/>
    </row>
    <row r="55" spans="1:30" x14ac:dyDescent="0.25">
      <c r="A55" s="14" t="s">
        <v>74</v>
      </c>
      <c r="B55" s="14"/>
      <c r="C55" s="14"/>
      <c r="D55" s="14"/>
      <c r="E55" s="14"/>
      <c r="F55" s="15">
        <v>0</v>
      </c>
      <c r="G55" s="15">
        <v>0</v>
      </c>
      <c r="H55" s="15">
        <v>0</v>
      </c>
      <c r="I55" s="15">
        <f>IFERROR((MIN(1,(H55/G55))*100),0)</f>
        <v>0</v>
      </c>
      <c r="J55" s="16">
        <f>SUM(M55:X55)</f>
        <v>1</v>
      </c>
      <c r="K55" s="17" t="s">
        <v>59</v>
      </c>
      <c r="L55" s="18" t="s">
        <v>60</v>
      </c>
      <c r="M55" s="19">
        <v>0</v>
      </c>
      <c r="N55" s="19">
        <v>0</v>
      </c>
      <c r="O55" s="19">
        <v>0</v>
      </c>
      <c r="P55" s="19">
        <v>1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1</v>
      </c>
      <c r="Z55" s="15">
        <v>100</v>
      </c>
      <c r="AA55" s="19">
        <v>1</v>
      </c>
      <c r="AB55" s="15">
        <v>100</v>
      </c>
      <c r="AC55" s="14"/>
      <c r="AD55" s="14" t="s">
        <v>69</v>
      </c>
    </row>
    <row r="56" spans="1:30" x14ac:dyDescent="0.25">
      <c r="A56" s="14"/>
      <c r="B56" s="14"/>
      <c r="C56" s="14"/>
      <c r="D56" s="14"/>
      <c r="E56" s="14"/>
      <c r="F56" s="15"/>
      <c r="G56" s="15"/>
      <c r="H56" s="15"/>
      <c r="I56" s="15"/>
      <c r="J56" s="16"/>
      <c r="K56" s="17"/>
      <c r="L56" s="18" t="s">
        <v>62</v>
      </c>
      <c r="M56" s="19">
        <v>0</v>
      </c>
      <c r="N56" s="19">
        <v>0</v>
      </c>
      <c r="O56" s="19">
        <v>0</v>
      </c>
      <c r="P56" s="19">
        <v>1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1</v>
      </c>
      <c r="Z56" s="15"/>
      <c r="AA56" s="19">
        <v>1</v>
      </c>
      <c r="AB56" s="15"/>
      <c r="AC56" s="14"/>
      <c r="AD56" s="14"/>
    </row>
    <row r="57" spans="1:30" x14ac:dyDescent="0.25">
      <c r="A57" s="8" t="s">
        <v>75</v>
      </c>
      <c r="B57" s="8"/>
      <c r="C57" s="8"/>
      <c r="D57" s="8"/>
      <c r="E57" s="8"/>
      <c r="F57" s="9">
        <f>SUM(F59+F58)</f>
        <v>0</v>
      </c>
      <c r="G57" s="9">
        <f>SUM(G59+G58)</f>
        <v>0</v>
      </c>
      <c r="H57" s="9">
        <f>SUM(H59+H58)</f>
        <v>0</v>
      </c>
      <c r="I57" s="9">
        <f>IFERROR((MIN(1,(H57/G57))*100),0)</f>
        <v>0</v>
      </c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>
        <v>100</v>
      </c>
      <c r="AA57" s="9"/>
      <c r="AB57" s="9">
        <v>50</v>
      </c>
      <c r="AC57" s="9"/>
      <c r="AD57" s="9"/>
    </row>
    <row r="58" spans="1:30" x14ac:dyDescent="0.25">
      <c r="A58" s="14" t="s">
        <v>76</v>
      </c>
      <c r="B58" s="14"/>
      <c r="C58" s="14"/>
      <c r="D58" s="14"/>
      <c r="E58" s="14"/>
      <c r="F58" s="15">
        <v>0</v>
      </c>
      <c r="G58" s="15">
        <v>0</v>
      </c>
      <c r="H58" s="15">
        <v>0</v>
      </c>
      <c r="I58" s="15">
        <f>IFERROR((MIN(1,(H58/G58))*100),0)</f>
        <v>0</v>
      </c>
      <c r="J58" s="16">
        <f>SUM(M58:X58)</f>
        <v>4</v>
      </c>
      <c r="K58" s="17" t="s">
        <v>59</v>
      </c>
      <c r="L58" s="18" t="s">
        <v>60</v>
      </c>
      <c r="M58" s="19">
        <v>1</v>
      </c>
      <c r="N58" s="19">
        <v>0</v>
      </c>
      <c r="O58" s="19">
        <v>0</v>
      </c>
      <c r="P58" s="19">
        <v>1</v>
      </c>
      <c r="Q58" s="19">
        <v>0</v>
      </c>
      <c r="R58" s="19">
        <v>0</v>
      </c>
      <c r="S58" s="19">
        <v>1</v>
      </c>
      <c r="T58" s="19">
        <v>0</v>
      </c>
      <c r="U58" s="19">
        <v>0</v>
      </c>
      <c r="V58" s="19">
        <v>1</v>
      </c>
      <c r="W58" s="19">
        <v>0</v>
      </c>
      <c r="X58" s="19">
        <v>0</v>
      </c>
      <c r="Y58" s="19">
        <v>2</v>
      </c>
      <c r="Z58" s="15">
        <v>100</v>
      </c>
      <c r="AA58" s="19">
        <v>4</v>
      </c>
      <c r="AB58" s="15">
        <v>50</v>
      </c>
      <c r="AC58" s="14"/>
      <c r="AD58" s="14" t="s">
        <v>69</v>
      </c>
    </row>
    <row r="59" spans="1:30" x14ac:dyDescent="0.25">
      <c r="A59" s="14"/>
      <c r="B59" s="14"/>
      <c r="C59" s="14"/>
      <c r="D59" s="14"/>
      <c r="E59" s="14"/>
      <c r="F59" s="15"/>
      <c r="G59" s="15"/>
      <c r="H59" s="15"/>
      <c r="I59" s="15"/>
      <c r="J59" s="16"/>
      <c r="K59" s="17"/>
      <c r="L59" s="18" t="s">
        <v>62</v>
      </c>
      <c r="M59" s="19">
        <v>1</v>
      </c>
      <c r="N59" s="19">
        <v>0</v>
      </c>
      <c r="O59" s="19">
        <v>0</v>
      </c>
      <c r="P59" s="19">
        <v>1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2</v>
      </c>
      <c r="Z59" s="15"/>
      <c r="AA59" s="19">
        <v>2</v>
      </c>
      <c r="AB59" s="15"/>
      <c r="AC59" s="14"/>
      <c r="AD59" s="14"/>
    </row>
    <row r="60" spans="1:30" x14ac:dyDescent="0.25">
      <c r="A60" s="8" t="s">
        <v>77</v>
      </c>
      <c r="B60" s="8"/>
      <c r="C60" s="8"/>
      <c r="D60" s="8"/>
      <c r="E60" s="8"/>
      <c r="F60" s="9">
        <f>SUM(F63+F64+F66+F61+F65+F62)</f>
        <v>0</v>
      </c>
      <c r="G60" s="9">
        <f>SUM(G63+G64+G66+G61+G65+G62)</f>
        <v>0</v>
      </c>
      <c r="H60" s="9">
        <f>SUM(H63+H64+H66+H61+H65+H62)</f>
        <v>0</v>
      </c>
      <c r="I60" s="9">
        <f>IFERROR((MIN(1,(H60/G60))*100),0)</f>
        <v>0</v>
      </c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>
        <v>100</v>
      </c>
      <c r="AA60" s="9"/>
      <c r="AB60" s="9">
        <v>30.3</v>
      </c>
      <c r="AC60" s="9"/>
      <c r="AD60" s="9"/>
    </row>
    <row r="61" spans="1:30" x14ac:dyDescent="0.25">
      <c r="A61" s="14" t="s">
        <v>78</v>
      </c>
      <c r="B61" s="14"/>
      <c r="C61" s="14"/>
      <c r="D61" s="14"/>
      <c r="E61" s="14"/>
      <c r="F61" s="15">
        <v>0</v>
      </c>
      <c r="G61" s="15">
        <v>0</v>
      </c>
      <c r="H61" s="15">
        <v>0</v>
      </c>
      <c r="I61" s="15">
        <f>IFERROR((MIN(1,(H61/G61))*100),0)</f>
        <v>0</v>
      </c>
      <c r="J61" s="16">
        <f>SUM(M61:X61)</f>
        <v>11</v>
      </c>
      <c r="K61" s="17" t="s">
        <v>59</v>
      </c>
      <c r="L61" s="18" t="s">
        <v>60</v>
      </c>
      <c r="M61" s="19">
        <v>0</v>
      </c>
      <c r="N61" s="19">
        <v>1</v>
      </c>
      <c r="O61" s="19">
        <v>1</v>
      </c>
      <c r="P61" s="19">
        <v>1</v>
      </c>
      <c r="Q61" s="19">
        <v>1</v>
      </c>
      <c r="R61" s="19">
        <v>1</v>
      </c>
      <c r="S61" s="19">
        <v>1</v>
      </c>
      <c r="T61" s="19">
        <v>1</v>
      </c>
      <c r="U61" s="19">
        <v>1</v>
      </c>
      <c r="V61" s="19">
        <v>1</v>
      </c>
      <c r="W61" s="19">
        <v>1</v>
      </c>
      <c r="X61" s="19">
        <v>1</v>
      </c>
      <c r="Y61" s="19">
        <v>4</v>
      </c>
      <c r="Z61" s="15">
        <v>100</v>
      </c>
      <c r="AA61" s="19">
        <v>11</v>
      </c>
      <c r="AB61" s="15">
        <v>45.45</v>
      </c>
      <c r="AC61" s="14"/>
      <c r="AD61" s="14" t="s">
        <v>69</v>
      </c>
    </row>
    <row r="62" spans="1:30" x14ac:dyDescent="0.25">
      <c r="A62" s="14"/>
      <c r="B62" s="14"/>
      <c r="C62" s="14"/>
      <c r="D62" s="14"/>
      <c r="E62" s="14"/>
      <c r="F62" s="15"/>
      <c r="G62" s="15"/>
      <c r="H62" s="15"/>
      <c r="I62" s="15"/>
      <c r="J62" s="16"/>
      <c r="K62" s="17"/>
      <c r="L62" s="18" t="s">
        <v>62</v>
      </c>
      <c r="M62" s="19">
        <v>1</v>
      </c>
      <c r="N62" s="19">
        <v>1</v>
      </c>
      <c r="O62" s="19">
        <v>1</v>
      </c>
      <c r="P62" s="19">
        <v>1</v>
      </c>
      <c r="Q62" s="19">
        <v>1</v>
      </c>
      <c r="R62" s="19">
        <v>0</v>
      </c>
      <c r="S62" s="19">
        <v>0</v>
      </c>
      <c r="T62" s="19">
        <v>0</v>
      </c>
      <c r="U62" s="19">
        <v>0</v>
      </c>
      <c r="V62" s="19">
        <v>0</v>
      </c>
      <c r="W62" s="19">
        <v>0</v>
      </c>
      <c r="X62" s="19">
        <v>0</v>
      </c>
      <c r="Y62" s="19">
        <v>5</v>
      </c>
      <c r="Z62" s="15"/>
      <c r="AA62" s="19">
        <v>5</v>
      </c>
      <c r="AB62" s="15"/>
      <c r="AC62" s="14"/>
      <c r="AD62" s="14"/>
    </row>
    <row r="63" spans="1:30" x14ac:dyDescent="0.25">
      <c r="A63" s="14" t="s">
        <v>79</v>
      </c>
      <c r="B63" s="14"/>
      <c r="C63" s="14"/>
      <c r="D63" s="14"/>
      <c r="E63" s="14"/>
      <c r="F63" s="15">
        <v>0</v>
      </c>
      <c r="G63" s="15">
        <v>0</v>
      </c>
      <c r="H63" s="15">
        <v>0</v>
      </c>
      <c r="I63" s="15">
        <f>IFERROR((MIN(1,(H63/G63))*100),0)</f>
        <v>0</v>
      </c>
      <c r="J63" s="16">
        <f>SUM(M63:X63)</f>
        <v>11</v>
      </c>
      <c r="K63" s="17" t="s">
        <v>59</v>
      </c>
      <c r="L63" s="18" t="s">
        <v>60</v>
      </c>
      <c r="M63" s="19">
        <v>0</v>
      </c>
      <c r="N63" s="19">
        <v>1</v>
      </c>
      <c r="O63" s="19">
        <v>1</v>
      </c>
      <c r="P63" s="19">
        <v>1</v>
      </c>
      <c r="Q63" s="19">
        <v>1</v>
      </c>
      <c r="R63" s="19">
        <v>1</v>
      </c>
      <c r="S63" s="19">
        <v>1</v>
      </c>
      <c r="T63" s="19">
        <v>1</v>
      </c>
      <c r="U63" s="19">
        <v>1</v>
      </c>
      <c r="V63" s="19">
        <v>1</v>
      </c>
      <c r="W63" s="19">
        <v>1</v>
      </c>
      <c r="X63" s="19">
        <v>1</v>
      </c>
      <c r="Y63" s="19">
        <v>4</v>
      </c>
      <c r="Z63" s="15">
        <v>100</v>
      </c>
      <c r="AA63" s="19">
        <v>11</v>
      </c>
      <c r="AB63" s="15">
        <v>45.45</v>
      </c>
      <c r="AC63" s="14"/>
      <c r="AD63" s="14" t="s">
        <v>69</v>
      </c>
    </row>
    <row r="64" spans="1:30" x14ac:dyDescent="0.25">
      <c r="A64" s="14"/>
      <c r="B64" s="14"/>
      <c r="C64" s="14"/>
      <c r="D64" s="14"/>
      <c r="E64" s="14"/>
      <c r="F64" s="15"/>
      <c r="G64" s="15"/>
      <c r="H64" s="15"/>
      <c r="I64" s="15"/>
      <c r="J64" s="16"/>
      <c r="K64" s="17"/>
      <c r="L64" s="18" t="s">
        <v>62</v>
      </c>
      <c r="M64" s="19">
        <v>1</v>
      </c>
      <c r="N64" s="19">
        <v>1</v>
      </c>
      <c r="O64" s="19">
        <v>1</v>
      </c>
      <c r="P64" s="19">
        <v>1</v>
      </c>
      <c r="Q64" s="19">
        <v>1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  <c r="W64" s="19">
        <v>0</v>
      </c>
      <c r="X64" s="19">
        <v>0</v>
      </c>
      <c r="Y64" s="19">
        <v>5</v>
      </c>
      <c r="Z64" s="15"/>
      <c r="AA64" s="19">
        <v>5</v>
      </c>
      <c r="AB64" s="15"/>
      <c r="AC64" s="14"/>
      <c r="AD64" s="14"/>
    </row>
    <row r="65" spans="1:30" x14ac:dyDescent="0.25">
      <c r="A65" s="14" t="s">
        <v>80</v>
      </c>
      <c r="B65" s="14"/>
      <c r="C65" s="14"/>
      <c r="D65" s="14"/>
      <c r="E65" s="14"/>
      <c r="F65" s="15">
        <v>0</v>
      </c>
      <c r="G65" s="15">
        <v>0</v>
      </c>
      <c r="H65" s="15">
        <v>0</v>
      </c>
      <c r="I65" s="15">
        <f>IFERROR((MIN(1,(H65/G65))*100),0)</f>
        <v>0</v>
      </c>
      <c r="J65" s="16">
        <f>SUM(M65:X65)</f>
        <v>1</v>
      </c>
      <c r="K65" s="17" t="s">
        <v>59</v>
      </c>
      <c r="L65" s="18" t="s">
        <v>60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1</v>
      </c>
      <c r="Y65" s="19">
        <v>0</v>
      </c>
      <c r="Z65" s="15">
        <v>0</v>
      </c>
      <c r="AA65" s="19">
        <v>1</v>
      </c>
      <c r="AB65" s="15">
        <v>0</v>
      </c>
      <c r="AC65" s="14"/>
      <c r="AD65" s="14" t="s">
        <v>69</v>
      </c>
    </row>
    <row r="66" spans="1:30" x14ac:dyDescent="0.25">
      <c r="A66" s="14"/>
      <c r="B66" s="14"/>
      <c r="C66" s="14"/>
      <c r="D66" s="14"/>
      <c r="E66" s="14"/>
      <c r="F66" s="15"/>
      <c r="G66" s="15"/>
      <c r="H66" s="15"/>
      <c r="I66" s="15"/>
      <c r="J66" s="16"/>
      <c r="K66" s="17"/>
      <c r="L66" s="18" t="s">
        <v>62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5"/>
      <c r="AA66" s="19">
        <v>0</v>
      </c>
      <c r="AB66" s="15"/>
      <c r="AC66" s="14"/>
      <c r="AD66" s="14"/>
    </row>
    <row r="67" spans="1:30" x14ac:dyDescent="0.25">
      <c r="A67" s="8" t="s">
        <v>81</v>
      </c>
      <c r="B67" s="8"/>
      <c r="C67" s="8"/>
      <c r="D67" s="8"/>
      <c r="E67" s="8"/>
      <c r="F67" s="9">
        <f>SUM(F69+F68)</f>
        <v>0</v>
      </c>
      <c r="G67" s="9">
        <f>SUM(G69+G68)</f>
        <v>0</v>
      </c>
      <c r="H67" s="9">
        <f>SUM(H69+H68)</f>
        <v>0</v>
      </c>
      <c r="I67" s="9">
        <f>IFERROR((MIN(1,(H67/G67))*100),0)</f>
        <v>0</v>
      </c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>
        <v>100</v>
      </c>
      <c r="AA67" s="9"/>
      <c r="AB67" s="9">
        <v>41.67</v>
      </c>
      <c r="AC67" s="9"/>
      <c r="AD67" s="9"/>
    </row>
    <row r="68" spans="1:30" x14ac:dyDescent="0.25">
      <c r="A68" s="14" t="s">
        <v>82</v>
      </c>
      <c r="B68" s="14"/>
      <c r="C68" s="14"/>
      <c r="D68" s="14"/>
      <c r="E68" s="14"/>
      <c r="F68" s="15">
        <v>0</v>
      </c>
      <c r="G68" s="15">
        <v>0</v>
      </c>
      <c r="H68" s="15">
        <v>0</v>
      </c>
      <c r="I68" s="15">
        <f>IFERROR((MIN(1,(H68/G68))*100),0)</f>
        <v>0</v>
      </c>
      <c r="J68" s="16">
        <f>SUM(M68:X68)</f>
        <v>12</v>
      </c>
      <c r="K68" s="17" t="s">
        <v>59</v>
      </c>
      <c r="L68" s="18" t="s">
        <v>60</v>
      </c>
      <c r="M68" s="19">
        <v>1</v>
      </c>
      <c r="N68" s="19">
        <v>1</v>
      </c>
      <c r="O68" s="19">
        <v>1</v>
      </c>
      <c r="P68" s="19">
        <v>1</v>
      </c>
      <c r="Q68" s="19">
        <v>1</v>
      </c>
      <c r="R68" s="19">
        <v>1</v>
      </c>
      <c r="S68" s="19">
        <v>1</v>
      </c>
      <c r="T68" s="19">
        <v>1</v>
      </c>
      <c r="U68" s="19">
        <v>1</v>
      </c>
      <c r="V68" s="19">
        <v>1</v>
      </c>
      <c r="W68" s="19">
        <v>1</v>
      </c>
      <c r="X68" s="19">
        <v>1</v>
      </c>
      <c r="Y68" s="19">
        <v>5</v>
      </c>
      <c r="Z68" s="15">
        <v>100</v>
      </c>
      <c r="AA68" s="19">
        <v>12</v>
      </c>
      <c r="AB68" s="15">
        <v>41.67</v>
      </c>
      <c r="AC68" s="14"/>
      <c r="AD68" s="14" t="s">
        <v>69</v>
      </c>
    </row>
    <row r="69" spans="1:30" x14ac:dyDescent="0.25">
      <c r="A69" s="14"/>
      <c r="B69" s="14"/>
      <c r="C69" s="14"/>
      <c r="D69" s="14"/>
      <c r="E69" s="14"/>
      <c r="F69" s="15"/>
      <c r="G69" s="15"/>
      <c r="H69" s="15"/>
      <c r="I69" s="15"/>
      <c r="J69" s="16"/>
      <c r="K69" s="17"/>
      <c r="L69" s="18" t="s">
        <v>62</v>
      </c>
      <c r="M69" s="19">
        <v>1</v>
      </c>
      <c r="N69" s="19">
        <v>1</v>
      </c>
      <c r="O69" s="19">
        <v>1</v>
      </c>
      <c r="P69" s="19">
        <v>1</v>
      </c>
      <c r="Q69" s="19">
        <v>1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5</v>
      </c>
      <c r="Z69" s="15"/>
      <c r="AA69" s="19">
        <v>5</v>
      </c>
      <c r="AB69" s="15"/>
      <c r="AC69" s="14"/>
      <c r="AD69" s="14"/>
    </row>
    <row r="70" spans="1:30" x14ac:dyDescent="0.25">
      <c r="A70" s="8" t="s">
        <v>83</v>
      </c>
      <c r="B70" s="8"/>
      <c r="C70" s="8"/>
      <c r="D70" s="8"/>
      <c r="E70" s="8"/>
      <c r="F70" s="9">
        <f>SUM(F74+F75+F72+F71+F73+F76)</f>
        <v>0</v>
      </c>
      <c r="G70" s="9">
        <f>SUM(G74+G75+G72+G71+G73+G76)</f>
        <v>0</v>
      </c>
      <c r="H70" s="9">
        <f>SUM(H74+H75+H72+H71+H73+H76)</f>
        <v>0</v>
      </c>
      <c r="I70" s="9">
        <f>IFERROR((MIN(1,(H70/G70))*100),0)</f>
        <v>0</v>
      </c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>
        <v>100</v>
      </c>
      <c r="AA70" s="9"/>
      <c r="AB70" s="9">
        <v>63.89</v>
      </c>
      <c r="AC70" s="9"/>
      <c r="AD70" s="9"/>
    </row>
    <row r="71" spans="1:30" x14ac:dyDescent="0.25">
      <c r="A71" s="14" t="s">
        <v>84</v>
      </c>
      <c r="B71" s="14"/>
      <c r="C71" s="14"/>
      <c r="D71" s="14"/>
      <c r="E71" s="14"/>
      <c r="F71" s="15">
        <v>0</v>
      </c>
      <c r="G71" s="15">
        <v>0</v>
      </c>
      <c r="H71" s="15">
        <v>0</v>
      </c>
      <c r="I71" s="15">
        <f>IFERROR((MIN(1,(H71/G71))*100),0)</f>
        <v>0</v>
      </c>
      <c r="J71" s="16">
        <f>SUM(M71:X71)</f>
        <v>2</v>
      </c>
      <c r="K71" s="17" t="s">
        <v>60</v>
      </c>
      <c r="L71" s="18" t="s">
        <v>60</v>
      </c>
      <c r="M71" s="19">
        <v>0</v>
      </c>
      <c r="N71" s="19">
        <v>0</v>
      </c>
      <c r="O71" s="19">
        <v>1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1</v>
      </c>
      <c r="W71" s="19">
        <v>0</v>
      </c>
      <c r="X71" s="19">
        <v>0</v>
      </c>
      <c r="Y71" s="19">
        <v>1</v>
      </c>
      <c r="Z71" s="15">
        <v>100</v>
      </c>
      <c r="AA71" s="19">
        <v>2</v>
      </c>
      <c r="AB71" s="15">
        <v>50</v>
      </c>
      <c r="AC71" s="14"/>
      <c r="AD71" s="14" t="s">
        <v>69</v>
      </c>
    </row>
    <row r="72" spans="1:30" x14ac:dyDescent="0.25">
      <c r="A72" s="14"/>
      <c r="B72" s="14"/>
      <c r="C72" s="14"/>
      <c r="D72" s="14"/>
      <c r="E72" s="14"/>
      <c r="F72" s="15"/>
      <c r="G72" s="15"/>
      <c r="H72" s="15"/>
      <c r="I72" s="15"/>
      <c r="J72" s="16"/>
      <c r="K72" s="17"/>
      <c r="L72" s="18" t="s">
        <v>62</v>
      </c>
      <c r="M72" s="19">
        <v>0</v>
      </c>
      <c r="N72" s="19">
        <v>0</v>
      </c>
      <c r="O72" s="19">
        <v>1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0</v>
      </c>
      <c r="V72" s="19">
        <v>0</v>
      </c>
      <c r="W72" s="19">
        <v>0</v>
      </c>
      <c r="X72" s="19">
        <v>0</v>
      </c>
      <c r="Y72" s="19">
        <v>1</v>
      </c>
      <c r="Z72" s="15"/>
      <c r="AA72" s="19">
        <v>1</v>
      </c>
      <c r="AB72" s="15"/>
      <c r="AC72" s="14"/>
      <c r="AD72" s="14"/>
    </row>
    <row r="73" spans="1:30" x14ac:dyDescent="0.25">
      <c r="A73" s="14" t="s">
        <v>85</v>
      </c>
      <c r="B73" s="14"/>
      <c r="C73" s="14"/>
      <c r="D73" s="14"/>
      <c r="E73" s="14"/>
      <c r="F73" s="15">
        <v>0</v>
      </c>
      <c r="G73" s="15">
        <v>0</v>
      </c>
      <c r="H73" s="15">
        <v>0</v>
      </c>
      <c r="I73" s="15">
        <f>IFERROR((MIN(1,(H73/G73))*100),0)</f>
        <v>0</v>
      </c>
      <c r="J73" s="16">
        <f>SUM(M73:X73)</f>
        <v>12</v>
      </c>
      <c r="K73" s="17" t="s">
        <v>59</v>
      </c>
      <c r="L73" s="18" t="s">
        <v>60</v>
      </c>
      <c r="M73" s="19">
        <v>1</v>
      </c>
      <c r="N73" s="19">
        <v>1</v>
      </c>
      <c r="O73" s="19">
        <v>1</v>
      </c>
      <c r="P73" s="19">
        <v>1</v>
      </c>
      <c r="Q73" s="19">
        <v>1</v>
      </c>
      <c r="R73" s="19">
        <v>1</v>
      </c>
      <c r="S73" s="19">
        <v>1</v>
      </c>
      <c r="T73" s="19">
        <v>1</v>
      </c>
      <c r="U73" s="19">
        <v>1</v>
      </c>
      <c r="V73" s="19">
        <v>1</v>
      </c>
      <c r="W73" s="19">
        <v>1</v>
      </c>
      <c r="X73" s="19">
        <v>1</v>
      </c>
      <c r="Y73" s="19">
        <v>5</v>
      </c>
      <c r="Z73" s="15">
        <v>100</v>
      </c>
      <c r="AA73" s="19">
        <v>12</v>
      </c>
      <c r="AB73" s="15">
        <v>41.67</v>
      </c>
      <c r="AC73" s="14"/>
      <c r="AD73" s="14" t="s">
        <v>69</v>
      </c>
    </row>
    <row r="74" spans="1:30" x14ac:dyDescent="0.25">
      <c r="A74" s="14"/>
      <c r="B74" s="14"/>
      <c r="C74" s="14"/>
      <c r="D74" s="14"/>
      <c r="E74" s="14"/>
      <c r="F74" s="15"/>
      <c r="G74" s="15"/>
      <c r="H74" s="15"/>
      <c r="I74" s="15"/>
      <c r="J74" s="16"/>
      <c r="K74" s="17"/>
      <c r="L74" s="18" t="s">
        <v>62</v>
      </c>
      <c r="M74" s="19">
        <v>1</v>
      </c>
      <c r="N74" s="19">
        <v>1</v>
      </c>
      <c r="O74" s="19">
        <v>1</v>
      </c>
      <c r="P74" s="19">
        <v>1</v>
      </c>
      <c r="Q74" s="19">
        <v>1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  <c r="Y74" s="19">
        <v>5</v>
      </c>
      <c r="Z74" s="15"/>
      <c r="AA74" s="19">
        <v>5</v>
      </c>
      <c r="AB74" s="15"/>
      <c r="AC74" s="14"/>
      <c r="AD74" s="14"/>
    </row>
    <row r="75" spans="1:30" x14ac:dyDescent="0.25">
      <c r="A75" s="14" t="s">
        <v>86</v>
      </c>
      <c r="B75" s="14"/>
      <c r="C75" s="14"/>
      <c r="D75" s="14"/>
      <c r="E75" s="14"/>
      <c r="F75" s="15">
        <v>0</v>
      </c>
      <c r="G75" s="15">
        <v>0</v>
      </c>
      <c r="H75" s="15">
        <v>0</v>
      </c>
      <c r="I75" s="15">
        <f>IFERROR((MIN(1,(H75/G75))*100),0)</f>
        <v>0</v>
      </c>
      <c r="J75" s="16">
        <f>SUM(M75:X75)</f>
        <v>12</v>
      </c>
      <c r="K75" s="17" t="s">
        <v>59</v>
      </c>
      <c r="L75" s="18" t="s">
        <v>60</v>
      </c>
      <c r="M75" s="19">
        <v>1</v>
      </c>
      <c r="N75" s="19">
        <v>1</v>
      </c>
      <c r="O75" s="19">
        <v>1</v>
      </c>
      <c r="P75" s="19">
        <v>1</v>
      </c>
      <c r="Q75" s="19">
        <v>1</v>
      </c>
      <c r="R75" s="19">
        <v>1</v>
      </c>
      <c r="S75" s="19">
        <v>1</v>
      </c>
      <c r="T75" s="19">
        <v>1</v>
      </c>
      <c r="U75" s="19">
        <v>1</v>
      </c>
      <c r="V75" s="19">
        <v>1</v>
      </c>
      <c r="W75" s="19">
        <v>1</v>
      </c>
      <c r="X75" s="19">
        <v>1</v>
      </c>
      <c r="Y75" s="19">
        <v>5</v>
      </c>
      <c r="Z75" s="15">
        <v>100</v>
      </c>
      <c r="AA75" s="19">
        <v>12</v>
      </c>
      <c r="AB75" s="15">
        <v>100</v>
      </c>
      <c r="AC75" s="14"/>
      <c r="AD75" s="14" t="s">
        <v>69</v>
      </c>
    </row>
    <row r="76" spans="1:30" x14ac:dyDescent="0.25">
      <c r="A76" s="14"/>
      <c r="B76" s="14"/>
      <c r="C76" s="14"/>
      <c r="D76" s="14"/>
      <c r="E76" s="14"/>
      <c r="F76" s="15"/>
      <c r="G76" s="15"/>
      <c r="H76" s="15"/>
      <c r="I76" s="15"/>
      <c r="J76" s="16"/>
      <c r="K76" s="17"/>
      <c r="L76" s="18" t="s">
        <v>62</v>
      </c>
      <c r="M76" s="19">
        <v>13</v>
      </c>
      <c r="N76" s="19">
        <v>1</v>
      </c>
      <c r="O76" s="19">
        <v>1</v>
      </c>
      <c r="P76" s="19">
        <v>1</v>
      </c>
      <c r="Q76" s="19">
        <v>1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  <c r="X76" s="19">
        <v>0</v>
      </c>
      <c r="Y76" s="19">
        <v>17</v>
      </c>
      <c r="Z76" s="15"/>
      <c r="AA76" s="19">
        <v>17</v>
      </c>
      <c r="AB76" s="15"/>
      <c r="AC76" s="14"/>
      <c r="AD76" s="14"/>
    </row>
    <row r="77" spans="1:30" x14ac:dyDescent="0.25">
      <c r="A77" s="8" t="s">
        <v>87</v>
      </c>
      <c r="B77" s="8"/>
      <c r="C77" s="8"/>
      <c r="D77" s="8"/>
      <c r="E77" s="8"/>
      <c r="F77" s="9">
        <f>SUM(F84+F83+F78)</f>
        <v>20800</v>
      </c>
      <c r="G77" s="9">
        <f>SUM(G84+G83+G78)</f>
        <v>20800</v>
      </c>
      <c r="H77" s="9">
        <f>SUM(H84+H83+H78)</f>
        <v>9765</v>
      </c>
      <c r="I77" s="9">
        <f>IFERROR((MIN(1,(H77/G77))*100),0)</f>
        <v>46.947115384615387</v>
      </c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>
        <v>100</v>
      </c>
      <c r="AA77" s="9"/>
      <c r="AB77" s="9">
        <v>100</v>
      </c>
      <c r="AC77" s="9"/>
      <c r="AD77" s="9"/>
    </row>
    <row r="78" spans="1:30" x14ac:dyDescent="0.25">
      <c r="A78" s="10" t="s">
        <v>88</v>
      </c>
      <c r="B78" s="10"/>
      <c r="C78" s="10"/>
      <c r="D78" s="10"/>
      <c r="E78" s="10"/>
      <c r="F78" s="11">
        <f>SUM(F81+F80+F82+F79)</f>
        <v>20800</v>
      </c>
      <c r="G78" s="11">
        <f>SUM(G81+G80+G82+G79)</f>
        <v>20800</v>
      </c>
      <c r="H78" s="11">
        <f>SUM(H81+H80+H82+H79)</f>
        <v>9765</v>
      </c>
      <c r="I78" s="11">
        <f>IFERROR((MIN(1,(H78/G78))*100),0)</f>
        <v>46.947115384615387</v>
      </c>
      <c r="J78" s="11"/>
      <c r="K78" s="12"/>
      <c r="L78" s="12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>
        <v>100</v>
      </c>
      <c r="AA78" s="11"/>
      <c r="AB78" s="11">
        <v>100</v>
      </c>
      <c r="AC78" s="11"/>
      <c r="AD78" s="11"/>
    </row>
    <row r="79" spans="1:30" x14ac:dyDescent="0.25">
      <c r="A79" s="13"/>
      <c r="B79" s="14" t="s">
        <v>58</v>
      </c>
      <c r="C79" s="14"/>
      <c r="D79" s="14"/>
      <c r="E79" s="14"/>
      <c r="F79" s="15">
        <v>6520</v>
      </c>
      <c r="G79" s="15">
        <v>6500</v>
      </c>
      <c r="H79" s="15">
        <v>5250</v>
      </c>
      <c r="I79" s="15">
        <f>IFERROR((MIN(1,(H79/G79))*100),0)</f>
        <v>80.769230769230774</v>
      </c>
      <c r="J79" s="16">
        <f>SUM(M79:X79)</f>
        <v>2</v>
      </c>
      <c r="K79" s="17" t="s">
        <v>59</v>
      </c>
      <c r="L79" s="18" t="s">
        <v>60</v>
      </c>
      <c r="M79" s="19">
        <v>0</v>
      </c>
      <c r="N79" s="19">
        <v>0</v>
      </c>
      <c r="O79" s="19">
        <v>0</v>
      </c>
      <c r="P79" s="19">
        <v>1</v>
      </c>
      <c r="Q79" s="19">
        <v>0</v>
      </c>
      <c r="R79" s="19">
        <v>0</v>
      </c>
      <c r="S79" s="19">
        <v>0</v>
      </c>
      <c r="T79" s="19">
        <v>0</v>
      </c>
      <c r="U79" s="19">
        <v>1</v>
      </c>
      <c r="V79" s="19">
        <v>0</v>
      </c>
      <c r="W79" s="19">
        <v>0</v>
      </c>
      <c r="X79" s="19">
        <v>0</v>
      </c>
      <c r="Y79" s="19">
        <v>1</v>
      </c>
      <c r="Z79" s="15">
        <v>100</v>
      </c>
      <c r="AA79" s="19">
        <v>2</v>
      </c>
      <c r="AB79" s="15">
        <v>100</v>
      </c>
      <c r="AC79" s="14"/>
      <c r="AD79" s="14" t="s">
        <v>69</v>
      </c>
    </row>
    <row r="80" spans="1:30" x14ac:dyDescent="0.25">
      <c r="A80" s="13"/>
      <c r="B80" s="14"/>
      <c r="C80" s="14"/>
      <c r="D80" s="14"/>
      <c r="E80" s="14"/>
      <c r="F80" s="15"/>
      <c r="G80" s="15"/>
      <c r="H80" s="15"/>
      <c r="I80" s="15"/>
      <c r="J80" s="16"/>
      <c r="K80" s="17"/>
      <c r="L80" s="18" t="s">
        <v>62</v>
      </c>
      <c r="M80" s="19">
        <v>1</v>
      </c>
      <c r="N80" s="19">
        <v>1</v>
      </c>
      <c r="O80" s="19">
        <v>1</v>
      </c>
      <c r="P80" s="19">
        <v>1</v>
      </c>
      <c r="Q80" s="19">
        <v>1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  <c r="W80" s="19">
        <v>0</v>
      </c>
      <c r="X80" s="19">
        <v>0</v>
      </c>
      <c r="Y80" s="19">
        <v>5</v>
      </c>
      <c r="Z80" s="15"/>
      <c r="AA80" s="19">
        <v>5</v>
      </c>
      <c r="AB80" s="15"/>
      <c r="AC80" s="14"/>
      <c r="AD80" s="14"/>
    </row>
    <row r="81" spans="1:30" x14ac:dyDescent="0.25">
      <c r="A81" s="13"/>
      <c r="B81" s="14" t="s">
        <v>63</v>
      </c>
      <c r="C81" s="14"/>
      <c r="D81" s="14"/>
      <c r="E81" s="14"/>
      <c r="F81" s="15">
        <v>14280</v>
      </c>
      <c r="G81" s="15">
        <v>14300</v>
      </c>
      <c r="H81" s="15">
        <v>4515</v>
      </c>
      <c r="I81" s="15">
        <f>IFERROR((MIN(1,(H81/G81))*100),0)</f>
        <v>31.573426573426573</v>
      </c>
      <c r="J81" s="16">
        <f>SUM(M81:X81)</f>
        <v>2</v>
      </c>
      <c r="K81" s="17" t="s">
        <v>59</v>
      </c>
      <c r="L81" s="18" t="s">
        <v>60</v>
      </c>
      <c r="M81" s="19">
        <v>0</v>
      </c>
      <c r="N81" s="19">
        <v>0</v>
      </c>
      <c r="O81" s="19">
        <v>0</v>
      </c>
      <c r="P81" s="19">
        <v>1</v>
      </c>
      <c r="Q81" s="19">
        <v>0</v>
      </c>
      <c r="R81" s="19">
        <v>0</v>
      </c>
      <c r="S81" s="19">
        <v>0</v>
      </c>
      <c r="T81" s="19">
        <v>0</v>
      </c>
      <c r="U81" s="19">
        <v>1</v>
      </c>
      <c r="V81" s="19">
        <v>0</v>
      </c>
      <c r="W81" s="19">
        <v>0</v>
      </c>
      <c r="X81" s="19">
        <v>0</v>
      </c>
      <c r="Y81" s="19">
        <v>1</v>
      </c>
      <c r="Z81" s="15">
        <v>100</v>
      </c>
      <c r="AA81" s="19">
        <v>2</v>
      </c>
      <c r="AB81" s="15">
        <v>100</v>
      </c>
      <c r="AC81" s="14"/>
      <c r="AD81" s="14" t="s">
        <v>69</v>
      </c>
    </row>
    <row r="82" spans="1:30" x14ac:dyDescent="0.25">
      <c r="A82" s="13"/>
      <c r="B82" s="14"/>
      <c r="C82" s="14"/>
      <c r="D82" s="14"/>
      <c r="E82" s="14"/>
      <c r="F82" s="15"/>
      <c r="G82" s="15"/>
      <c r="H82" s="15"/>
      <c r="I82" s="15"/>
      <c r="J82" s="16"/>
      <c r="K82" s="17"/>
      <c r="L82" s="18" t="s">
        <v>62</v>
      </c>
      <c r="M82" s="19">
        <v>1</v>
      </c>
      <c r="N82" s="19">
        <v>1</v>
      </c>
      <c r="O82" s="19">
        <v>0</v>
      </c>
      <c r="P82" s="19">
        <v>1</v>
      </c>
      <c r="Q82" s="19">
        <v>1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0</v>
      </c>
      <c r="X82" s="19">
        <v>0</v>
      </c>
      <c r="Y82" s="19">
        <v>4</v>
      </c>
      <c r="Z82" s="15"/>
      <c r="AA82" s="19">
        <v>4</v>
      </c>
      <c r="AB82" s="15"/>
      <c r="AC82" s="14"/>
      <c r="AD82" s="14"/>
    </row>
    <row r="83" spans="1:30" x14ac:dyDescent="0.25">
      <c r="A83" s="14" t="s">
        <v>89</v>
      </c>
      <c r="B83" s="14"/>
      <c r="C83" s="14"/>
      <c r="D83" s="14"/>
      <c r="E83" s="14"/>
      <c r="F83" s="15">
        <v>0</v>
      </c>
      <c r="G83" s="15">
        <v>0</v>
      </c>
      <c r="H83" s="15">
        <v>0</v>
      </c>
      <c r="I83" s="15">
        <f>IFERROR((MIN(1,(H83/G83))*100),0)</f>
        <v>0</v>
      </c>
      <c r="J83" s="16">
        <f>SUM(M83:X83)</f>
        <v>2</v>
      </c>
      <c r="K83" s="17" t="s">
        <v>59</v>
      </c>
      <c r="L83" s="18" t="s">
        <v>60</v>
      </c>
      <c r="M83" s="19">
        <v>0</v>
      </c>
      <c r="N83" s="19">
        <v>0</v>
      </c>
      <c r="O83" s="19">
        <v>0</v>
      </c>
      <c r="P83" s="19">
        <v>1</v>
      </c>
      <c r="Q83" s="19">
        <v>0</v>
      </c>
      <c r="R83" s="19">
        <v>0</v>
      </c>
      <c r="S83" s="19">
        <v>0</v>
      </c>
      <c r="T83" s="19">
        <v>0</v>
      </c>
      <c r="U83" s="19">
        <v>1</v>
      </c>
      <c r="V83" s="19">
        <v>0</v>
      </c>
      <c r="W83" s="19">
        <v>0</v>
      </c>
      <c r="X83" s="19">
        <v>0</v>
      </c>
      <c r="Y83" s="19">
        <v>1</v>
      </c>
      <c r="Z83" s="15">
        <v>100</v>
      </c>
      <c r="AA83" s="19">
        <v>2</v>
      </c>
      <c r="AB83" s="15">
        <v>100</v>
      </c>
      <c r="AC83" s="14"/>
      <c r="AD83" s="14" t="s">
        <v>69</v>
      </c>
    </row>
    <row r="84" spans="1:30" x14ac:dyDescent="0.25">
      <c r="A84" s="14"/>
      <c r="B84" s="14"/>
      <c r="C84" s="14"/>
      <c r="D84" s="14"/>
      <c r="E84" s="14"/>
      <c r="F84" s="15"/>
      <c r="G84" s="15"/>
      <c r="H84" s="15"/>
      <c r="I84" s="15"/>
      <c r="J84" s="16"/>
      <c r="K84" s="17"/>
      <c r="L84" s="18" t="s">
        <v>62</v>
      </c>
      <c r="M84" s="19">
        <v>0</v>
      </c>
      <c r="N84" s="19">
        <v>0</v>
      </c>
      <c r="O84" s="19">
        <v>0</v>
      </c>
      <c r="P84" s="19">
        <v>1</v>
      </c>
      <c r="Q84" s="19">
        <v>1</v>
      </c>
      <c r="R84" s="19">
        <v>0</v>
      </c>
      <c r="S84" s="19">
        <v>0</v>
      </c>
      <c r="T84" s="19">
        <v>0</v>
      </c>
      <c r="U84" s="19">
        <v>0</v>
      </c>
      <c r="V84" s="19">
        <v>0</v>
      </c>
      <c r="W84" s="19">
        <v>0</v>
      </c>
      <c r="X84" s="19">
        <v>0</v>
      </c>
      <c r="Y84" s="19">
        <v>2</v>
      </c>
      <c r="Z84" s="15"/>
      <c r="AA84" s="19">
        <v>2</v>
      </c>
      <c r="AB84" s="15"/>
      <c r="AC84" s="14"/>
      <c r="AD84" s="14"/>
    </row>
    <row r="85" spans="1:30" x14ac:dyDescent="0.25">
      <c r="A85" s="6" t="s">
        <v>90</v>
      </c>
      <c r="B85" s="6"/>
      <c r="C85" s="6"/>
      <c r="D85" s="6"/>
      <c r="E85" s="6"/>
      <c r="F85" s="7">
        <f t="shared" ref="F85:H87" si="0">SUM(F86)</f>
        <v>22000</v>
      </c>
      <c r="G85" s="7">
        <f t="shared" si="0"/>
        <v>15000</v>
      </c>
      <c r="H85" s="7">
        <f t="shared" si="0"/>
        <v>8280</v>
      </c>
      <c r="I85" s="7">
        <f>IFERROR((MIN(1,(H85/G85))*100),0)</f>
        <v>55.2</v>
      </c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>
        <v>100</v>
      </c>
      <c r="AA85" s="7"/>
      <c r="AB85" s="7">
        <v>41.37</v>
      </c>
      <c r="AC85" s="7"/>
      <c r="AD85" s="7"/>
    </row>
    <row r="86" spans="1:30" x14ac:dyDescent="0.25">
      <c r="A86" s="8" t="s">
        <v>91</v>
      </c>
      <c r="B86" s="8"/>
      <c r="C86" s="8"/>
      <c r="D86" s="8"/>
      <c r="E86" s="8"/>
      <c r="F86" s="9">
        <f t="shared" si="0"/>
        <v>22000</v>
      </c>
      <c r="G86" s="9">
        <f t="shared" si="0"/>
        <v>15000</v>
      </c>
      <c r="H86" s="9">
        <f t="shared" si="0"/>
        <v>8280</v>
      </c>
      <c r="I86" s="9">
        <f>IFERROR((MIN(1,(H86/G86))*100),0)</f>
        <v>55.2</v>
      </c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>
        <v>100</v>
      </c>
      <c r="AA86" s="9"/>
      <c r="AB86" s="9">
        <v>41.37</v>
      </c>
      <c r="AC86" s="9"/>
      <c r="AD86" s="9"/>
    </row>
    <row r="87" spans="1:30" x14ac:dyDescent="0.25">
      <c r="A87" s="10" t="s">
        <v>92</v>
      </c>
      <c r="B87" s="10"/>
      <c r="C87" s="10"/>
      <c r="D87" s="10"/>
      <c r="E87" s="10"/>
      <c r="F87" s="11">
        <f t="shared" si="0"/>
        <v>22000</v>
      </c>
      <c r="G87" s="11">
        <f t="shared" si="0"/>
        <v>15000</v>
      </c>
      <c r="H87" s="11">
        <f t="shared" si="0"/>
        <v>8280</v>
      </c>
      <c r="I87" s="11">
        <f>IFERROR((MIN(1,(H87/G87))*100),0)</f>
        <v>55.2</v>
      </c>
      <c r="J87" s="11"/>
      <c r="K87" s="12"/>
      <c r="L87" s="12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>
        <v>100</v>
      </c>
      <c r="AA87" s="11"/>
      <c r="AB87" s="11">
        <v>41.37</v>
      </c>
      <c r="AC87" s="11"/>
      <c r="AD87" s="11"/>
    </row>
    <row r="88" spans="1:30" x14ac:dyDescent="0.25">
      <c r="A88" s="20"/>
      <c r="B88" s="14" t="s">
        <v>93</v>
      </c>
      <c r="C88" s="14"/>
      <c r="D88" s="14"/>
      <c r="E88" s="14"/>
      <c r="F88" s="21">
        <f>SUM(F92+F90+F89+F91)</f>
        <v>22000</v>
      </c>
      <c r="G88" s="21">
        <f>SUM(G92+G90+G89+G91)</f>
        <v>15000</v>
      </c>
      <c r="H88" s="21">
        <f>SUM(H92+H90+H89+H91)</f>
        <v>8280</v>
      </c>
      <c r="I88" s="21">
        <f>IFERROR((MIN(1,(H88/G88))*100),0)</f>
        <v>55.2</v>
      </c>
      <c r="J88" s="21"/>
      <c r="K88" s="18"/>
      <c r="L88" s="18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21">
        <v>100</v>
      </c>
      <c r="AA88" s="19"/>
      <c r="AB88" s="21">
        <v>41.37</v>
      </c>
      <c r="AC88" s="21"/>
      <c r="AD88" s="21"/>
    </row>
    <row r="89" spans="1:30" x14ac:dyDescent="0.25">
      <c r="A89" s="13"/>
      <c r="B89" s="22"/>
      <c r="C89" s="14" t="s">
        <v>94</v>
      </c>
      <c r="D89" s="14"/>
      <c r="E89" s="14"/>
      <c r="F89" s="15">
        <v>5000</v>
      </c>
      <c r="G89" s="15">
        <v>4000</v>
      </c>
      <c r="H89" s="15">
        <v>1430</v>
      </c>
      <c r="I89" s="15">
        <f>IFERROR((MIN(1,(H89/G89))*100),0)</f>
        <v>35.75</v>
      </c>
      <c r="J89" s="16">
        <f>SUM(M89:X89)</f>
        <v>5</v>
      </c>
      <c r="K89" s="17" t="s">
        <v>59</v>
      </c>
      <c r="L89" s="18" t="s">
        <v>60</v>
      </c>
      <c r="M89" s="19">
        <v>1</v>
      </c>
      <c r="N89" s="19">
        <v>0</v>
      </c>
      <c r="O89" s="19">
        <v>0</v>
      </c>
      <c r="P89" s="19">
        <v>0</v>
      </c>
      <c r="Q89" s="19">
        <v>0</v>
      </c>
      <c r="R89" s="19">
        <v>2</v>
      </c>
      <c r="S89" s="19">
        <v>0</v>
      </c>
      <c r="T89" s="19">
        <v>0</v>
      </c>
      <c r="U89" s="19">
        <v>0</v>
      </c>
      <c r="V89" s="19">
        <v>0</v>
      </c>
      <c r="W89" s="19">
        <v>0</v>
      </c>
      <c r="X89" s="19">
        <v>2</v>
      </c>
      <c r="Y89" s="19">
        <v>1</v>
      </c>
      <c r="Z89" s="15">
        <v>100</v>
      </c>
      <c r="AA89" s="19">
        <v>5</v>
      </c>
      <c r="AB89" s="15">
        <v>60</v>
      </c>
      <c r="AC89" s="14"/>
      <c r="AD89" s="14" t="s">
        <v>95</v>
      </c>
    </row>
    <row r="90" spans="1:30" x14ac:dyDescent="0.25">
      <c r="A90" s="13"/>
      <c r="B90" s="22"/>
      <c r="C90" s="14"/>
      <c r="D90" s="14"/>
      <c r="E90" s="14"/>
      <c r="F90" s="15"/>
      <c r="G90" s="15"/>
      <c r="H90" s="15"/>
      <c r="I90" s="15"/>
      <c r="J90" s="16"/>
      <c r="K90" s="17"/>
      <c r="L90" s="18" t="s">
        <v>62</v>
      </c>
      <c r="M90" s="19">
        <v>0</v>
      </c>
      <c r="N90" s="19">
        <v>1</v>
      </c>
      <c r="O90" s="19">
        <v>0</v>
      </c>
      <c r="P90" s="19">
        <v>1</v>
      </c>
      <c r="Q90" s="19">
        <v>1</v>
      </c>
      <c r="R90" s="19">
        <v>0</v>
      </c>
      <c r="S90" s="19">
        <v>0</v>
      </c>
      <c r="T90" s="19">
        <v>0</v>
      </c>
      <c r="U90" s="19">
        <v>0</v>
      </c>
      <c r="V90" s="19">
        <v>0</v>
      </c>
      <c r="W90" s="19">
        <v>0</v>
      </c>
      <c r="X90" s="19">
        <v>0</v>
      </c>
      <c r="Y90" s="19">
        <v>3</v>
      </c>
      <c r="Z90" s="15"/>
      <c r="AA90" s="19">
        <v>3</v>
      </c>
      <c r="AB90" s="15"/>
      <c r="AC90" s="14"/>
      <c r="AD90" s="14"/>
    </row>
    <row r="91" spans="1:30" x14ac:dyDescent="0.25">
      <c r="A91" s="13"/>
      <c r="B91" s="22"/>
      <c r="C91" s="14" t="s">
        <v>96</v>
      </c>
      <c r="D91" s="14"/>
      <c r="E91" s="14"/>
      <c r="F91" s="15">
        <v>17000</v>
      </c>
      <c r="G91" s="15">
        <v>11000</v>
      </c>
      <c r="H91" s="15">
        <v>6850</v>
      </c>
      <c r="I91" s="15">
        <f>IFERROR((MIN(1,(H91/G91))*100),0)</f>
        <v>62.272727272727266</v>
      </c>
      <c r="J91" s="16">
        <f>SUM(M91:X91)</f>
        <v>22</v>
      </c>
      <c r="K91" s="17" t="s">
        <v>59</v>
      </c>
      <c r="L91" s="18" t="s">
        <v>60</v>
      </c>
      <c r="M91" s="19">
        <v>0</v>
      </c>
      <c r="N91" s="19">
        <v>0</v>
      </c>
      <c r="O91" s="19">
        <v>3</v>
      </c>
      <c r="P91" s="19">
        <v>0</v>
      </c>
      <c r="Q91" s="19">
        <v>0</v>
      </c>
      <c r="R91" s="19">
        <v>8</v>
      </c>
      <c r="S91" s="19">
        <v>0</v>
      </c>
      <c r="T91" s="19">
        <v>0</v>
      </c>
      <c r="U91" s="19">
        <v>3</v>
      </c>
      <c r="V91" s="19">
        <v>0</v>
      </c>
      <c r="W91" s="19">
        <v>0</v>
      </c>
      <c r="X91" s="19">
        <v>8</v>
      </c>
      <c r="Y91" s="19">
        <v>3</v>
      </c>
      <c r="Z91" s="15">
        <v>100</v>
      </c>
      <c r="AA91" s="19">
        <v>22</v>
      </c>
      <c r="AB91" s="15">
        <v>22.73</v>
      </c>
      <c r="AC91" s="14"/>
      <c r="AD91" s="14" t="s">
        <v>95</v>
      </c>
    </row>
    <row r="92" spans="1:30" x14ac:dyDescent="0.25">
      <c r="A92" s="13"/>
      <c r="B92" s="22"/>
      <c r="C92" s="14"/>
      <c r="D92" s="14"/>
      <c r="E92" s="14"/>
      <c r="F92" s="15"/>
      <c r="G92" s="15"/>
      <c r="H92" s="15"/>
      <c r="I92" s="15"/>
      <c r="J92" s="16"/>
      <c r="K92" s="17"/>
      <c r="L92" s="18" t="s">
        <v>62</v>
      </c>
      <c r="M92" s="19">
        <v>0</v>
      </c>
      <c r="N92" s="19">
        <v>1</v>
      </c>
      <c r="O92" s="19">
        <v>2</v>
      </c>
      <c r="P92" s="19">
        <v>1</v>
      </c>
      <c r="Q92" s="19">
        <v>1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  <c r="W92" s="19">
        <v>0</v>
      </c>
      <c r="X92" s="19">
        <v>0</v>
      </c>
      <c r="Y92" s="19">
        <v>5</v>
      </c>
      <c r="Z92" s="15"/>
      <c r="AA92" s="19">
        <v>5</v>
      </c>
      <c r="AB92" s="15"/>
      <c r="AC92" s="14"/>
      <c r="AD92" s="14"/>
    </row>
  </sheetData>
  <mergeCells count="266">
    <mergeCell ref="H89:H90"/>
    <mergeCell ref="I89:I90"/>
    <mergeCell ref="J89:J90"/>
    <mergeCell ref="K89:K90"/>
    <mergeCell ref="Z89:Z90"/>
    <mergeCell ref="AB89:AB90"/>
    <mergeCell ref="AC89:AC90"/>
    <mergeCell ref="AD89:AD90"/>
    <mergeCell ref="A91:A92"/>
    <mergeCell ref="B91:B92"/>
    <mergeCell ref="C91:E92"/>
    <mergeCell ref="F91:F92"/>
    <mergeCell ref="G91:G92"/>
    <mergeCell ref="H91:H92"/>
    <mergeCell ref="I91:I92"/>
    <mergeCell ref="J91:J92"/>
    <mergeCell ref="K91:K92"/>
    <mergeCell ref="Z91:Z92"/>
    <mergeCell ref="AB91:AB92"/>
    <mergeCell ref="AC91:AC92"/>
    <mergeCell ref="AD91:AD92"/>
    <mergeCell ref="A85:E85"/>
    <mergeCell ref="A86:E86"/>
    <mergeCell ref="A87:E87"/>
    <mergeCell ref="B88:E88"/>
    <mergeCell ref="A89:A90"/>
    <mergeCell ref="B89:B90"/>
    <mergeCell ref="C89:E90"/>
    <mergeCell ref="F89:F90"/>
    <mergeCell ref="G89:G90"/>
    <mergeCell ref="AB81:AB82"/>
    <mergeCell ref="AC81:AC82"/>
    <mergeCell ref="AD81:AD82"/>
    <mergeCell ref="A83:E84"/>
    <mergeCell ref="F83:F84"/>
    <mergeCell ref="G83:G84"/>
    <mergeCell ref="H83:H84"/>
    <mergeCell ref="I83:I84"/>
    <mergeCell ref="J83:J84"/>
    <mergeCell ref="K83:K84"/>
    <mergeCell ref="Z83:Z84"/>
    <mergeCell ref="AB83:AB84"/>
    <mergeCell ref="AC83:AC84"/>
    <mergeCell ref="AD83:AD84"/>
    <mergeCell ref="A81:A82"/>
    <mergeCell ref="B81:E82"/>
    <mergeCell ref="F81:F82"/>
    <mergeCell ref="G81:G82"/>
    <mergeCell ref="H81:H82"/>
    <mergeCell ref="I81:I82"/>
    <mergeCell ref="J81:J82"/>
    <mergeCell ref="K81:K82"/>
    <mergeCell ref="Z81:Z82"/>
    <mergeCell ref="AC75:AC76"/>
    <mergeCell ref="AD75:AD76"/>
    <mergeCell ref="A77:E77"/>
    <mergeCell ref="A78:E78"/>
    <mergeCell ref="A79:A80"/>
    <mergeCell ref="B79:E80"/>
    <mergeCell ref="F79:F80"/>
    <mergeCell ref="G79:G80"/>
    <mergeCell ref="H79:H80"/>
    <mergeCell ref="I79:I80"/>
    <mergeCell ref="J79:J80"/>
    <mergeCell ref="K79:K80"/>
    <mergeCell ref="Z79:Z80"/>
    <mergeCell ref="AB79:AB80"/>
    <mergeCell ref="AC79:AC80"/>
    <mergeCell ref="AD79:AD80"/>
    <mergeCell ref="A75:E76"/>
    <mergeCell ref="F75:F76"/>
    <mergeCell ref="G75:G76"/>
    <mergeCell ref="H75:H76"/>
    <mergeCell ref="I75:I76"/>
    <mergeCell ref="J75:J76"/>
    <mergeCell ref="K75:K76"/>
    <mergeCell ref="Z75:Z76"/>
    <mergeCell ref="AB75:AB76"/>
    <mergeCell ref="AB71:AB72"/>
    <mergeCell ref="AC71:AC72"/>
    <mergeCell ref="AD71:AD72"/>
    <mergeCell ref="A73:E74"/>
    <mergeCell ref="F73:F74"/>
    <mergeCell ref="G73:G74"/>
    <mergeCell ref="H73:H74"/>
    <mergeCell ref="I73:I74"/>
    <mergeCell ref="J73:J74"/>
    <mergeCell ref="K73:K74"/>
    <mergeCell ref="Z73:Z74"/>
    <mergeCell ref="AB73:AB74"/>
    <mergeCell ref="AC73:AC74"/>
    <mergeCell ref="AD73:AD74"/>
    <mergeCell ref="A70:E70"/>
    <mergeCell ref="A71:E72"/>
    <mergeCell ref="F71:F72"/>
    <mergeCell ref="G71:G72"/>
    <mergeCell ref="H71:H72"/>
    <mergeCell ref="I71:I72"/>
    <mergeCell ref="J71:J72"/>
    <mergeCell ref="K71:K72"/>
    <mergeCell ref="Z71:Z72"/>
    <mergeCell ref="AC65:AC66"/>
    <mergeCell ref="AD65:AD66"/>
    <mergeCell ref="A67:E67"/>
    <mergeCell ref="A68:E69"/>
    <mergeCell ref="F68:F69"/>
    <mergeCell ref="G68:G69"/>
    <mergeCell ref="H68:H69"/>
    <mergeCell ref="I68:I69"/>
    <mergeCell ref="J68:J69"/>
    <mergeCell ref="K68:K69"/>
    <mergeCell ref="Z68:Z69"/>
    <mergeCell ref="AB68:AB69"/>
    <mergeCell ref="AC68:AC69"/>
    <mergeCell ref="AD68:AD69"/>
    <mergeCell ref="A65:E66"/>
    <mergeCell ref="F65:F66"/>
    <mergeCell ref="G65:G66"/>
    <mergeCell ref="H65:H66"/>
    <mergeCell ref="I65:I66"/>
    <mergeCell ref="J65:J66"/>
    <mergeCell ref="K65:K66"/>
    <mergeCell ref="Z65:Z66"/>
    <mergeCell ref="AB65:AB66"/>
    <mergeCell ref="AB61:AB62"/>
    <mergeCell ref="AC61:AC62"/>
    <mergeCell ref="AD61:AD62"/>
    <mergeCell ref="A63:E64"/>
    <mergeCell ref="F63:F64"/>
    <mergeCell ref="G63:G64"/>
    <mergeCell ref="H63:H64"/>
    <mergeCell ref="I63:I64"/>
    <mergeCell ref="J63:J64"/>
    <mergeCell ref="K63:K64"/>
    <mergeCell ref="Z63:Z64"/>
    <mergeCell ref="AB63:AB64"/>
    <mergeCell ref="AC63:AC64"/>
    <mergeCell ref="AD63:AD64"/>
    <mergeCell ref="A60:E60"/>
    <mergeCell ref="A61:E62"/>
    <mergeCell ref="F61:F62"/>
    <mergeCell ref="G61:G62"/>
    <mergeCell ref="H61:H62"/>
    <mergeCell ref="I61:I62"/>
    <mergeCell ref="J61:J62"/>
    <mergeCell ref="K61:K62"/>
    <mergeCell ref="Z61:Z62"/>
    <mergeCell ref="AB55:AB56"/>
    <mergeCell ref="AC55:AC56"/>
    <mergeCell ref="AD55:AD56"/>
    <mergeCell ref="A57:E57"/>
    <mergeCell ref="A58:E59"/>
    <mergeCell ref="F58:F59"/>
    <mergeCell ref="G58:G59"/>
    <mergeCell ref="H58:H59"/>
    <mergeCell ref="I58:I59"/>
    <mergeCell ref="J58:J59"/>
    <mergeCell ref="K58:K59"/>
    <mergeCell ref="Z58:Z59"/>
    <mergeCell ref="AB58:AB59"/>
    <mergeCell ref="AC58:AC59"/>
    <mergeCell ref="AD58:AD59"/>
    <mergeCell ref="A54:E54"/>
    <mergeCell ref="A55:E56"/>
    <mergeCell ref="F55:F56"/>
    <mergeCell ref="G55:G56"/>
    <mergeCell ref="H55:H56"/>
    <mergeCell ref="I55:I56"/>
    <mergeCell ref="J55:J56"/>
    <mergeCell ref="K55:K56"/>
    <mergeCell ref="Z55:Z56"/>
    <mergeCell ref="Z49:Z50"/>
    <mergeCell ref="AB49:AB50"/>
    <mergeCell ref="AC49:AC50"/>
    <mergeCell ref="AD49:AD50"/>
    <mergeCell ref="A51:E51"/>
    <mergeCell ref="A52:E53"/>
    <mergeCell ref="F52:F53"/>
    <mergeCell ref="G52:G53"/>
    <mergeCell ref="H52:H53"/>
    <mergeCell ref="I52:I53"/>
    <mergeCell ref="J52:J53"/>
    <mergeCell ref="K52:K53"/>
    <mergeCell ref="Z52:Z53"/>
    <mergeCell ref="AB52:AB53"/>
    <mergeCell ref="AC52:AC53"/>
    <mergeCell ref="AD52:AD53"/>
    <mergeCell ref="A47:E47"/>
    <mergeCell ref="A48:E48"/>
    <mergeCell ref="A49:E50"/>
    <mergeCell ref="F49:F50"/>
    <mergeCell ref="G49:G50"/>
    <mergeCell ref="H49:H50"/>
    <mergeCell ref="I49:I50"/>
    <mergeCell ref="J49:J50"/>
    <mergeCell ref="K49:K50"/>
    <mergeCell ref="AC43:AC44"/>
    <mergeCell ref="AD43:AD44"/>
    <mergeCell ref="A45:E46"/>
    <mergeCell ref="F45:F46"/>
    <mergeCell ref="G45:G46"/>
    <mergeCell ref="H45:H46"/>
    <mergeCell ref="I45:I46"/>
    <mergeCell ref="J45:J46"/>
    <mergeCell ref="K45:K46"/>
    <mergeCell ref="Z45:Z46"/>
    <mergeCell ref="AB45:AB46"/>
    <mergeCell ref="AC45:AC46"/>
    <mergeCell ref="AD45:AD46"/>
    <mergeCell ref="A43:E44"/>
    <mergeCell ref="F43:F44"/>
    <mergeCell ref="G43:G44"/>
    <mergeCell ref="H43:H44"/>
    <mergeCell ref="I43:I44"/>
    <mergeCell ref="J43:J44"/>
    <mergeCell ref="K43:K44"/>
    <mergeCell ref="Z43:Z44"/>
    <mergeCell ref="AB43:AB44"/>
    <mergeCell ref="I39:I40"/>
    <mergeCell ref="J39:J40"/>
    <mergeCell ref="K39:K40"/>
    <mergeCell ref="Z39:Z40"/>
    <mergeCell ref="AB39:AB40"/>
    <mergeCell ref="AC39:AC40"/>
    <mergeCell ref="AD39:AD40"/>
    <mergeCell ref="A41:A42"/>
    <mergeCell ref="B41:E42"/>
    <mergeCell ref="F41:F42"/>
    <mergeCell ref="G41:G42"/>
    <mergeCell ref="H41:H42"/>
    <mergeCell ref="I41:I42"/>
    <mergeCell ref="J41:J42"/>
    <mergeCell ref="K41:K42"/>
    <mergeCell ref="Z41:Z42"/>
    <mergeCell ref="AB41:AB42"/>
    <mergeCell ref="AC41:AC42"/>
    <mergeCell ref="AD41:AD42"/>
    <mergeCell ref="A35:E35"/>
    <mergeCell ref="A36:E36"/>
    <mergeCell ref="A37:E37"/>
    <mergeCell ref="A38:E38"/>
    <mergeCell ref="A39:A40"/>
    <mergeCell ref="B39:E40"/>
    <mergeCell ref="F39:F40"/>
    <mergeCell ref="G39:G40"/>
    <mergeCell ref="H39:H40"/>
    <mergeCell ref="Q4:S4"/>
    <mergeCell ref="Q15:S15"/>
    <mergeCell ref="B29:AD29"/>
    <mergeCell ref="A32:E34"/>
    <mergeCell ref="F32:F34"/>
    <mergeCell ref="G32:G34"/>
    <mergeCell ref="H32:H34"/>
    <mergeCell ref="I32:I34"/>
    <mergeCell ref="J32:J34"/>
    <mergeCell ref="K32:K34"/>
    <mergeCell ref="L32:L34"/>
    <mergeCell ref="M32:X32"/>
    <mergeCell ref="M33:O33"/>
    <mergeCell ref="P33:R33"/>
    <mergeCell ref="S33:U33"/>
    <mergeCell ref="V33:X33"/>
    <mergeCell ref="Y32:Z33"/>
    <mergeCell ref="AA32:AB33"/>
    <mergeCell ref="AC32:AC34"/>
    <mergeCell ref="AD32:AD34"/>
  </mergeCells>
  <pageMargins left="0.7" right="0.7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รายงาน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cp:lastPrinted>2024-03-25T04:52:48Z</cp:lastPrinted>
  <dcterms:created xsi:type="dcterms:W3CDTF">2024-03-25T04:37:52Z</dcterms:created>
  <dcterms:modified xsi:type="dcterms:W3CDTF">2024-03-25T06:28:40Z</dcterms:modified>
</cp:coreProperties>
</file>