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5" windowWidth="20730" windowHeight="9855" activeTab="3"/>
  </bookViews>
  <sheets>
    <sheet name="แผนงานเงิน" sheetId="4" r:id="rId1"/>
    <sheet name="แผนการเบิกจ่ายเงิน" sheetId="5" r:id="rId2"/>
    <sheet name="ผลการเบิกจ่ายเงิน (2)" sheetId="6" r:id="rId3"/>
    <sheet name="คิดจำนวนคนในพื้นที่" sheetId="2" r:id="rId4"/>
    <sheet name="Sheet3" sheetId="3" r:id="rId5"/>
  </sheets>
  <definedNames>
    <definedName name="_xlnm.Print_Titles" localSheetId="2">'ผลการเบิกจ่ายเงิน (2)'!$1:$3</definedName>
    <definedName name="_xlnm.Print_Titles" localSheetId="1">แผนการเบิกจ่ายเงิน!$1:$3</definedName>
    <definedName name="_xlnm.Print_Titles" localSheetId="0">แผนงานเงิน!$1:$3</definedName>
  </definedNames>
  <calcPr calcId="144525"/>
</workbook>
</file>

<file path=xl/calcChain.xml><?xml version="1.0" encoding="utf-8"?>
<calcChain xmlns="http://schemas.openxmlformats.org/spreadsheetml/2006/main">
  <c r="N36" i="5" l="1"/>
  <c r="M36" i="5"/>
  <c r="L36" i="5"/>
  <c r="J36" i="5"/>
  <c r="Q36" i="5"/>
  <c r="Q27" i="5"/>
  <c r="D36" i="5"/>
  <c r="Q32" i="5"/>
  <c r="D52" i="4"/>
  <c r="R49" i="4"/>
  <c r="D9" i="5" l="1"/>
  <c r="D9" i="4" l="1"/>
  <c r="S26" i="6" l="1"/>
  <c r="R26" i="6"/>
  <c r="N26" i="6"/>
  <c r="M26" i="6"/>
  <c r="L26" i="6"/>
  <c r="K26" i="6"/>
  <c r="J26" i="6"/>
  <c r="I26" i="6"/>
  <c r="Q26" i="6" s="1"/>
  <c r="Q22" i="6"/>
  <c r="Q15" i="6"/>
  <c r="Q7" i="6"/>
  <c r="D7" i="6"/>
  <c r="D26" i="6" s="1"/>
  <c r="K36" i="5" l="1"/>
  <c r="Q23" i="5" l="1"/>
  <c r="Q17" i="5"/>
  <c r="Q9" i="5"/>
  <c r="R38" i="4" l="1"/>
  <c r="R11" i="4" l="1"/>
  <c r="R10" i="4"/>
  <c r="R29" i="4" l="1"/>
  <c r="AB21" i="2" l="1"/>
  <c r="AB17" i="2"/>
  <c r="AB16" i="2"/>
  <c r="AB15" i="2"/>
  <c r="AB18" i="2"/>
  <c r="AA13" i="2"/>
  <c r="Z13" i="2"/>
  <c r="Y13" i="2"/>
  <c r="X13" i="2"/>
  <c r="W13" i="2"/>
  <c r="V13" i="2"/>
  <c r="U13" i="2"/>
  <c r="T13" i="2"/>
  <c r="R13" i="2"/>
  <c r="S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B13" i="2" s="1"/>
  <c r="AB22" i="2" s="1"/>
</calcChain>
</file>

<file path=xl/sharedStrings.xml><?xml version="1.0" encoding="utf-8"?>
<sst xmlns="http://schemas.openxmlformats.org/spreadsheetml/2006/main" count="222" uniqueCount="152">
  <si>
    <t>ที่</t>
  </si>
  <si>
    <t>บาเจาะ</t>
  </si>
  <si>
    <t>ระแงะ</t>
  </si>
  <si>
    <t>รือเสาะ</t>
  </si>
  <si>
    <t>สุไหงโก-ลก</t>
  </si>
  <si>
    <t>สุไหงปาดี</t>
  </si>
  <si>
    <t>ตากใบ</t>
  </si>
  <si>
    <t>แว้ง</t>
  </si>
  <si>
    <t>ยี่งอ</t>
  </si>
  <si>
    <t>ศรีสาคร</t>
  </si>
  <si>
    <t>สุคิริน</t>
  </si>
  <si>
    <t>จะแนะ</t>
  </si>
  <si>
    <t>เจาะไอร้อง</t>
  </si>
  <si>
    <t>อาสาสมัครเกษตรและสหกรณ์ระดับตำบล</t>
  </si>
  <si>
    <t xml:space="preserve">เกษตรอำเภอ </t>
  </si>
  <si>
    <t>ปศุสัตว์อำเภอ</t>
  </si>
  <si>
    <t>ประมงอำเภอ</t>
  </si>
  <si>
    <t>เมือง</t>
  </si>
  <si>
    <t>งบประมาณ</t>
  </si>
  <si>
    <t>รวมเงินทั้งสิ้น</t>
  </si>
  <si>
    <t>ลำภู 1,2</t>
  </si>
  <si>
    <t>มะนังตายอ 1</t>
  </si>
  <si>
    <t>จะแนะ 1</t>
  </si>
  <si>
    <t>บูกิต1</t>
  </si>
  <si>
    <t>มะรือโบออก1,2</t>
  </si>
  <si>
    <t>เกาะสะท้อน1</t>
  </si>
  <si>
    <t>บาเระใต้1,2</t>
  </si>
  <si>
    <t>บาเระเหนือ1</t>
  </si>
  <si>
    <t>กาเยาะมาตี1</t>
  </si>
  <si>
    <t>ตะปอเยาะ1,2</t>
  </si>
  <si>
    <t>ลุโบะบือซา1</t>
  </si>
  <si>
    <t>ตันหยงลิมอ1</t>
  </si>
  <si>
    <t>บองอ1</t>
  </si>
  <si>
    <t>บาโงสะโต1</t>
  </si>
  <si>
    <t>สาวอ1,2</t>
  </si>
  <si>
    <t>เอราวัณ1</t>
  </si>
  <si>
    <t>เกียร์1</t>
  </si>
  <si>
    <t>เชิงคีรี1,2</t>
  </si>
  <si>
    <t>กาหลง1</t>
  </si>
  <si>
    <t>สามัคคี1</t>
  </si>
  <si>
    <t>ลาโล๊ะ1</t>
  </si>
  <si>
    <t>สุวารี1</t>
  </si>
  <si>
    <t>ปาเสมัส1,2</t>
  </si>
  <si>
    <t>ปะลุรู1</t>
  </si>
  <si>
    <t>กาวะ1,2</t>
  </si>
  <si>
    <t>ศาลาใหม่1,2</t>
  </si>
  <si>
    <t xml:space="preserve">นายกอบต. </t>
  </si>
  <si>
    <t>ผู้นำเกษตรกรในระดับตำบล</t>
  </si>
  <si>
    <t>ประธานกรรมการหมู่บ้าน</t>
  </si>
  <si>
    <t>เกษตรกรรุ่นใหม่</t>
  </si>
  <si>
    <t>กำนัน</t>
  </si>
  <si>
    <t>ประชุมชี้แจงแนวทางการขับเคลื่อนการพัฒนาการเกษตรระดับตำบล เพื่อชี้แจงและหารือแนวทางการขับเคลื่อนการพัฒนาการเกษตรระดับตำบล (วิเคราะห์ปัญหา ความต้องการ ศักยภาพของพื้นที่ และทบทวนแผนงาน/โครงการตามแผนพัฒนาตำบล</t>
  </si>
  <si>
    <t>ส่งแผนพัฒนาการเกษตรระดับตำบล ให้ สำนักแผนฯและหน่วยงานในสังกัด</t>
  </si>
  <si>
    <t>จัดประชุมเวทีแลกเปลี่ยนเรียนรู้ ระดมความคิดเห็นการจัดทำแผนพัมนาการเกษตรระดับตำบล(จัดตำบลละ 1 ครั้ง) ประกอบด้วย</t>
  </si>
  <si>
    <t>เกษตรกรต้นแบบผสมผสาน</t>
  </si>
  <si>
    <t>ชุด</t>
  </si>
  <si>
    <t>1.วัสดุประชุม</t>
  </si>
  <si>
    <t>1.2เกษตรอำเภอ</t>
  </si>
  <si>
    <t>1.3ปศุสัตว์อำเภอ</t>
  </si>
  <si>
    <t>1.4ประมงอำเภอ</t>
  </si>
  <si>
    <t>1.5เกษตรตำบล</t>
  </si>
  <si>
    <t>1.6หน่วยงานในสังกัด</t>
  </si>
  <si>
    <t>1.7เจ้าหน้าที่ กษ.</t>
  </si>
  <si>
    <t>1.8เจ้าหน้าที่ เกษตร อ.</t>
  </si>
  <si>
    <t>2.เอกสารประกอบการประชุม</t>
  </si>
  <si>
    <t xml:space="preserve"> 1.1 เกษตรกร</t>
  </si>
  <si>
    <t>เป้าหมาย</t>
  </si>
  <si>
    <t>ประชุมคณะอนุกรรมการขับเคลื่อนการดำเนินงานส่งเสริมอาชีพด้านการเกษตรในจังหวัดชายแดนภาคใต้ เพื่อพิจารณาเห็นความชอบแผนฯ จำนวน 1 ครั้ง</t>
  </si>
  <si>
    <t xml:space="preserve">รวบรวมแผนพัฒนาการเกษตรระดับตำบล ทั้ง 25 ตำบล </t>
  </si>
  <si>
    <t xml:space="preserve"> - ค่าอาหารว่างและเครื่องดื่ม จำนวน 35 คนๆละจำนวน 1 มื้อๆละ 35 บาท เป็นเงิน  1,225 บาท</t>
  </si>
  <si>
    <t xml:space="preserve"> - กรมชลประทานรับผิดชอบอำเภอ</t>
  </si>
  <si>
    <t xml:space="preserve"> - ศูนย์วิจัยและพัฒนาการเกษตรนราธิวาส/รือเสาะ</t>
  </si>
  <si>
    <t xml:space="preserve"> - สถานีพัฒนาที่ดิน</t>
  </si>
  <si>
    <t xml:space="preserve"> - สหกรณ์จังหวัด</t>
  </si>
  <si>
    <t xml:space="preserve"> - ค่าเอกสารประกอบการประชุม จำนวน 35 ชุดๆละ 40 บาท เป็นเงิน 1,750 บาท</t>
  </si>
  <si>
    <t xml:space="preserve"> - ค่าอาหารว่างและเครื่องดื่ม จำนวน 35 คนๆละ 1มื้อๆละ 35 บาท เป็นเงิน 1,225 บาท</t>
  </si>
  <si>
    <t xml:space="preserve"> -  ค่าไวนิล ขนาด สูง 1 เมตร *ยาว 2 เมตร </t>
  </si>
  <si>
    <t xml:space="preserve"> - ค่ากระดาษ A4 70 แกรน จำนวน 10  ริ้มๆ</t>
  </si>
  <si>
    <t>ละ 125 บาท   เป็นเงิน 1,250 บาท</t>
  </si>
  <si>
    <t>ผู้นำเกษตรกรในระดับตำบล (ด้านพืช,ประมง,ปศุสัตว์)</t>
  </si>
  <si>
    <t xml:space="preserve"> - การยางแห่งประเทศไทยจังหวัดนราธิวาส</t>
  </si>
  <si>
    <t>กิจกรรม</t>
  </si>
  <si>
    <t xml:space="preserve">อำเภอ/ตำบล </t>
  </si>
  <si>
    <t>เป้าหมายผู้เข้าร่วมประชุมฯ</t>
  </si>
  <si>
    <t xml:space="preserve"> - เจ้าหน้าที่ สำนักงานเกษตรและสหกรณ์จังหวัดนราธิวาส</t>
  </si>
  <si>
    <t>ห้วงเวลา</t>
  </si>
  <si>
    <t>เป้าหมายผู้เข้าร่วมประชุมแต่ละอำเภอ</t>
  </si>
  <si>
    <t xml:space="preserve"> - หน่วยงานจังหวัดที่รับผิดชอบอำเภอ</t>
  </si>
  <si>
    <t xml:space="preserve"> - หน่วยงานในพื้นที่</t>
  </si>
  <si>
    <t>ตรม.ละ 250 บาท  จำนวน 13 ผื่นๆละ 500 บาท</t>
  </si>
  <si>
    <t xml:space="preserve"> - ค่ากระดาษบรุฟ จำนวน 50 แผ่นๆละ 5 บาท</t>
  </si>
  <si>
    <t>ค่าอำนวยการจัดทำแผนจัดทำแผนพัฒนาตำบล</t>
  </si>
  <si>
    <t>ค่าอำนวยการสนับสนุนการขับเคลื่อนการพัฒนาการเกษตรระดับตำบล ปี 2564 และ ปี 2565 (ทบทวนแผนและสนันสนุนการขับเคลื่อนแผนพัฒนาการเกษตรระดับตำบล)</t>
  </si>
  <si>
    <t xml:space="preserve"> - ค่าอาหารว่างและเครื่องดื่ม จำนวน 13 อำเภอๆละ 20 คนๆละ 1 มื้อๆละ 30 บาท เป็นเงิน 1,225 บาท</t>
  </si>
  <si>
    <t xml:space="preserve"> - ค่าอาหารเที่ยง จำนวน 13 อำเภอๆละ 20 คนๆละ 1 มื้อๆละ 80  บาท เป็นเงิน 1,225 บาท</t>
  </si>
  <si>
    <t xml:space="preserve"> - ค่าน้ำมันเชื้อเพลิง ติดตามการขับเคลื่อนการพัฒนาการเกษตรระดับตำบล ปี 2564 และ ปี 2565 จำนวน 51 ตำบล</t>
  </si>
  <si>
    <t xml:space="preserve"> - ค่าอาหารว่างและเครื่องดื่ม จำนวน 2 มื้อๆละ 25บาท</t>
  </si>
  <si>
    <t xml:space="preserve"> - ค่าอาหารกลางวัน จำนวน 1 มื้อๆละ70 บาท</t>
  </si>
  <si>
    <t>20 พ.ย - 10 ธ.ค. 2565</t>
  </si>
  <si>
    <t>20 เม.ย 66</t>
  </si>
  <si>
    <t>14 ก.พ -31 มี.ค 2566</t>
  </si>
  <si>
    <t>ก.ค - ก.ย 2566</t>
  </si>
  <si>
    <t>มิ.ย 2566</t>
  </si>
  <si>
    <t>แผนการเบิกจ่ายเงิน</t>
  </si>
  <si>
    <t xml:space="preserve"> /</t>
  </si>
  <si>
    <t>/</t>
  </si>
  <si>
    <t xml:space="preserve"> - หมึกพิมพ์ brother TN-3250  จำนวน 1 ตลับๆละ 3,150 บาท</t>
  </si>
  <si>
    <t xml:space="preserve"> - ค่าจัดทำเล่มแผนพัฒนาตำบลฯ จำนวน 24 ตำบลๆละ 3 เล่มๆละ 150 บาท</t>
  </si>
  <si>
    <t>รวมเงิน</t>
  </si>
  <si>
    <t>เบิกจ่าย</t>
  </si>
  <si>
    <t>คงเหลือ</t>
  </si>
  <si>
    <t>แผนการดำเนินงานและแผนการใช้จ่ายเงิน โครงการตำบลมั่นคง มั่งคั่ง  ยั่งยืน ในจังหวัดชายแดนภาคใต้ กิจกรรมการพัฒนาการเกษตรระดับตำบลในจังหวัดชายแดนภาคใต้ ของจังหวัดนราธิวาส ประจำปีงบประมาณ พ.ศ. 2567</t>
  </si>
  <si>
    <t xml:space="preserve">รวบรวมแผนพัฒนาการเกษตรระดับตำบล ทั้ง 77 ตำบล </t>
  </si>
  <si>
    <t>จัดประชุมทบทวนแผนพัมนาการเกษตรระดับตำบล (จัดอำเภอละ 1 ครั้ง) ประกอบด้วย</t>
  </si>
  <si>
    <t>เกษตรตำบล/เกษตรตำบลที่รับผิดชอบแผน</t>
  </si>
  <si>
    <t>ตรม.ละ 250 บาท  จำนวน 1 ผื่นๆละ 500 บาท</t>
  </si>
  <si>
    <t xml:space="preserve"> - ค่าน้ำมันเชื้อเพลิง ติดตามการขับเคลื่อนการพัฒนาการเกษตรระดับตำบล ปี 2564 และ ปี 2566    และเกษตกรต้นแบบเกษตรผสมผสาน</t>
  </si>
  <si>
    <t xml:space="preserve"> - กระดาษ A4 70 แกรม จำนวน 5 ริ้มๆละ 150 บาท</t>
  </si>
  <si>
    <t xml:space="preserve"> - กระดาษ A4 80 แกรม จำนวน 5 ริ้มๆละ 170 บาท</t>
  </si>
  <si>
    <r>
      <t xml:space="preserve"> - ประชุมหน่วยงานที่เกี่ยวข้อง  ค่าอาหารว่างและเครื่องดื่ม จำนวน 15 หน่วยงานๆละ  2 คนๆละ 1 มื้อๆละ 25 บาท</t>
    </r>
    <r>
      <rPr>
        <u/>
        <sz val="15"/>
        <color theme="1"/>
        <rFont val="TH SarabunPSK"/>
        <family val="2"/>
      </rPr>
      <t xml:space="preserve"> เป็นเงิน 750 บาท</t>
    </r>
    <r>
      <rPr>
        <sz val="15"/>
        <color theme="1"/>
        <rFont val="TH SarabunPSK"/>
        <family val="2"/>
      </rPr>
      <t xml:space="preserve"> และเอกสาร จำนวน 30 ชุดๆละ 30 บาท</t>
    </r>
    <r>
      <rPr>
        <u/>
        <sz val="15"/>
        <color theme="1"/>
        <rFont val="TH SarabunPSK"/>
        <family val="2"/>
      </rPr>
      <t xml:space="preserve"> เป็นเงิน 900 บาท</t>
    </r>
  </si>
  <si>
    <t>ประชุมการจัดทำแผนพัฒนาการเกษตรระดับตำบล สู่ตำบลต้นแบบสินค้ามูลค่าสูง จำนวน 2 ตำบล เป้าหมาย จำนวน 30 คน</t>
  </si>
  <si>
    <t xml:space="preserve"> - ค่าอาหารว่างและเครื่องดื่ม จำนวน 2 มื้อๆละ 35บาท จำนวน 30 คน</t>
  </si>
  <si>
    <t xml:space="preserve"> - ค่าอาหารกลางวัน จำนวน 1 มื้อๆละ 100 บาท จำนวน 30 คน</t>
  </si>
  <si>
    <t xml:space="preserve"> - ค่าเอกสารประกอบการประชุม จำนวน 30 ชุดๆละ 40 บาท เป็นเงิน 1,200 บาท</t>
  </si>
  <si>
    <t xml:space="preserve"> -  ค่าไวนิล ขนาด สูง 1.5 เมตร *ยาว 3 เมตร </t>
  </si>
  <si>
    <t>7 ตำบล</t>
  </si>
  <si>
    <t>6 ตำบล</t>
  </si>
  <si>
    <t>9 ตำบล</t>
  </si>
  <si>
    <t>4 ตำบล</t>
  </si>
  <si>
    <t>8 ตำบล</t>
  </si>
  <si>
    <t>5 ตำบล</t>
  </si>
  <si>
    <t>3 ตำบล</t>
  </si>
  <si>
    <t xml:space="preserve"> - ค่าเอกสารประกอบการประชุม จำนวน 35 ชุดๆละ 40 บาท      เป็นเงิน 1,750 บาท</t>
  </si>
  <si>
    <t>20 พ.ย - 10 ธ.ค. 2566</t>
  </si>
  <si>
    <t>1 มี.ค -30 เม.ย. 2567</t>
  </si>
  <si>
    <t>2 ม.ค. - 29 ก.พ. 2567</t>
  </si>
  <si>
    <t>มิ.ย 2567</t>
  </si>
  <si>
    <t>ก.ค - ก.ย 2567</t>
  </si>
  <si>
    <t xml:space="preserve"> - ค่าอาหารเที่ยง สำหรับลงพื้นที่ติดตามและตรวจเยี่ยมเกษตรกรต้นแบบให้กับเจ้าหน้าที่หน่วยงานในสังกัด จำนวน 10 คนๆละ 7 วันๆละ 80 บาท/คน</t>
  </si>
  <si>
    <t xml:space="preserve"> - หมึกพิมพ์ brother TN-3250  จำนวน 2 ตลับๆละ 4,000 บาท</t>
  </si>
  <si>
    <t>77 ตำบล</t>
  </si>
  <si>
    <t>5 มี.ค. -30 เม.ย.2567</t>
  </si>
  <si>
    <t>ตรม.ละ 250 บาท  จำนวน 13 ผื่นๆละ 500 บาท จำนวน 1 ผื่น</t>
  </si>
  <si>
    <t>2 ม.ค. - 29 กพ. 2567</t>
  </si>
  <si>
    <t xml:space="preserve"> - ค่ากระดาษ A4 70 แกรม จำนวน 5 ริ้มๆละ 150 บาท</t>
  </si>
  <si>
    <t xml:space="preserve"> - ค่ากระดาษ A4 80 แกรม จำนวน 5 ริ้มๆละ 170 บาท</t>
  </si>
  <si>
    <t>ค่าอำนวยการสนับสนุนการขับเคลื่อนการพัฒนาการเกษตรระดับตำบล ปี 2564 และ ปี 2566 (ทบทวนแผนและสนันสนุนการขับเคลื่อนแผนพัฒนาการเกษตรระดับตำบล)</t>
  </si>
  <si>
    <t>ค่าอำนวยการสนับสนุนการขับเคลื่อนการพัฒนาการเกษตรระดับตำบล ปี 2564 และ ปี 2566 (ทบทวนแผนพัฒนาฯและสนันสนุนการพัฒนาเกษตรกรต้นแบบเกษตรผสมผสาน)</t>
  </si>
  <si>
    <t xml:space="preserve"> - ค่าน้ำมันเชื้อเพลิง ติดตามการขับเคลื่อนการพัฒนาการเกษตรระดับตำบล ปี 2564 และ ปี 2566  และเกษตกรต้นแบบเกษตรผสมผสาน</t>
  </si>
  <si>
    <t>ประชุมประชุมหารือหน่วยงานในจังหวัด เพื่อสรุปผลการดำเนินงาน และติดตามผล  จำนวน 1 ครั้ง</t>
  </si>
  <si>
    <t>ปรับปรุงฐานข้อมูลเครือข่ายด้านการเกษตรในจังหวัดนราธิวาส</t>
  </si>
  <si>
    <t>ผลการดำเนินงานและผลการใช้จ่ายเงิน โครงการตำบลมั่นคง มั่งคั่ง  ยั่งยืน ในจังหวัดชายแดนภาคใต้ กิจกรรมการพัฒนาการเกษตรระดับตำบลในจังหวัดชายแดนภาคใต้ ของจังหวัดนราธิวาส ประจำปีงบประมาณ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</si>
</sst>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sz val="15"/>
      <color theme="1"/>
      <name val="TH SarabunPSK"/>
      <family val="2"/>
    </font>
    <font>
      <sz val="12"/>
      <color theme="1"/>
      <name val="TH SarabunPSK"/>
      <family val="2"/>
    </font>
    <font>
      <sz val="16"/>
      <color rgb="FFFF0000"/>
      <name val="TH SarabunPSK"/>
      <family val="2"/>
    </font>
    <font>
      <sz val="16"/>
      <color rgb="FFC00000"/>
      <name val="TH SarabunPSK"/>
      <family val="2"/>
    </font>
    <font>
      <b/>
      <sz val="20"/>
      <color theme="1"/>
      <name val="TH SarabunPSK"/>
      <family val="2"/>
    </font>
    <font>
      <sz val="16"/>
      <name val="TH SarabunPSK"/>
      <family val="2"/>
    </font>
    <font>
      <b/>
      <sz val="18"/>
      <color theme="1"/>
      <name val="TH SarabunPSK"/>
      <family val="2"/>
    </font>
    <font>
      <b/>
      <sz val="12"/>
      <color theme="1"/>
      <name val="TH SarabunPSK"/>
      <family val="2"/>
    </font>
    <font>
      <b/>
      <sz val="16"/>
      <name val="TH SarabunPSK"/>
      <family val="2"/>
    </font>
    <font>
      <u/>
      <sz val="15"/>
      <color theme="1"/>
      <name val="TH SarabunPSK"/>
      <family val="2"/>
    </font>
    <font>
      <b/>
      <sz val="15"/>
      <color theme="1"/>
      <name val="TH SarabunPSK"/>
      <family val="2"/>
    </font>
    <font>
      <b/>
      <sz val="16"/>
      <color rgb="FFFF0000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8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1" xfId="0" applyFont="1" applyBorder="1"/>
    <xf numFmtId="0" fontId="2" fillId="0" borderId="4" xfId="0" applyFont="1" applyBorder="1"/>
    <xf numFmtId="0" fontId="2" fillId="0" borderId="5" xfId="0" applyFont="1" applyBorder="1" applyAlignment="1">
      <alignment vertical="top"/>
    </xf>
    <xf numFmtId="0" fontId="2" fillId="0" borderId="5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/>
    <xf numFmtId="187" fontId="3" fillId="0" borderId="4" xfId="1" applyNumberFormat="1" applyFont="1" applyBorder="1"/>
    <xf numFmtId="0" fontId="2" fillId="0" borderId="6" xfId="0" applyFont="1" applyBorder="1" applyAlignment="1">
      <alignment vertical="top" wrapText="1"/>
    </xf>
    <xf numFmtId="187" fontId="2" fillId="0" borderId="6" xfId="1" applyNumberFormat="1" applyFont="1" applyBorder="1" applyAlignment="1">
      <alignment vertical="top"/>
    </xf>
    <xf numFmtId="187" fontId="2" fillId="0" borderId="5" xfId="1" applyNumberFormat="1" applyFont="1" applyBorder="1"/>
    <xf numFmtId="0" fontId="2" fillId="0" borderId="5" xfId="0" applyFont="1" applyBorder="1" applyAlignment="1">
      <alignment horizontal="center"/>
    </xf>
    <xf numFmtId="187" fontId="2" fillId="0" borderId="6" xfId="1" applyNumberFormat="1" applyFont="1" applyBorder="1"/>
    <xf numFmtId="0" fontId="2" fillId="0" borderId="5" xfId="0" applyFont="1" applyBorder="1" applyAlignment="1">
      <alignment vertical="top" wrapText="1"/>
    </xf>
    <xf numFmtId="0" fontId="2" fillId="0" borderId="8" xfId="0" applyFont="1" applyBorder="1"/>
    <xf numFmtId="0" fontId="3" fillId="0" borderId="8" xfId="0" applyFont="1" applyBorder="1" applyAlignment="1">
      <alignment horizontal="center"/>
    </xf>
    <xf numFmtId="187" fontId="3" fillId="0" borderId="8" xfId="1" applyNumberFormat="1" applyFont="1" applyBorder="1"/>
    <xf numFmtId="187" fontId="2" fillId="0" borderId="5" xfId="0" applyNumberFormat="1" applyFont="1" applyBorder="1"/>
    <xf numFmtId="3" fontId="2" fillId="0" borderId="5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horizontal="center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 wrapText="1"/>
    </xf>
    <xf numFmtId="0" fontId="2" fillId="0" borderId="6" xfId="0" applyFont="1" applyBorder="1" applyAlignment="1">
      <alignment vertical="top"/>
    </xf>
    <xf numFmtId="0" fontId="3" fillId="0" borderId="6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right" vertical="top"/>
    </xf>
    <xf numFmtId="0" fontId="5" fillId="0" borderId="6" xfId="0" applyFont="1" applyBorder="1" applyAlignment="1">
      <alignment vertical="top" wrapText="1"/>
    </xf>
    <xf numFmtId="187" fontId="3" fillId="0" borderId="4" xfId="1" applyNumberFormat="1" applyFont="1" applyBorder="1" applyAlignment="1">
      <alignment horizontal="right" vertical="top"/>
    </xf>
    <xf numFmtId="15" fontId="2" fillId="0" borderId="4" xfId="0" applyNumberFormat="1" applyFont="1" applyBorder="1" applyAlignment="1">
      <alignment vertical="top" wrapText="1"/>
    </xf>
    <xf numFmtId="0" fontId="2" fillId="0" borderId="6" xfId="0" applyFont="1" applyBorder="1" applyAlignment="1">
      <alignment shrinkToFit="1"/>
    </xf>
    <xf numFmtId="0" fontId="5" fillId="0" borderId="9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vertical="top" wrapText="1"/>
    </xf>
    <xf numFmtId="187" fontId="2" fillId="0" borderId="9" xfId="1" applyNumberFormat="1" applyFont="1" applyBorder="1" applyAlignment="1">
      <alignment horizontal="right" vertical="top"/>
    </xf>
    <xf numFmtId="187" fontId="2" fillId="0" borderId="5" xfId="1" applyNumberFormat="1" applyFont="1" applyBorder="1" applyAlignment="1">
      <alignment vertical="top" wrapText="1"/>
    </xf>
    <xf numFmtId="187" fontId="2" fillId="0" borderId="6" xfId="1" applyNumberFormat="1" applyFont="1" applyBorder="1" applyAlignment="1">
      <alignment vertical="top" wrapText="1"/>
    </xf>
    <xf numFmtId="0" fontId="7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/>
    <xf numFmtId="0" fontId="9" fillId="0" borderId="0" xfId="0" applyFont="1" applyAlignment="1">
      <alignment horizontal="center"/>
    </xf>
    <xf numFmtId="0" fontId="10" fillId="2" borderId="5" xfId="0" applyFont="1" applyFill="1" applyBorder="1" applyAlignment="1">
      <alignment shrinkToFit="1"/>
    </xf>
    <xf numFmtId="187" fontId="10" fillId="2" borderId="5" xfId="1" applyNumberFormat="1" applyFont="1" applyFill="1" applyBorder="1"/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shrinkToFi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187" fontId="2" fillId="0" borderId="1" xfId="0" applyNumberFormat="1" applyFont="1" applyBorder="1"/>
    <xf numFmtId="187" fontId="2" fillId="0" borderId="9" xfId="0" applyNumberFormat="1" applyFont="1" applyBorder="1"/>
    <xf numFmtId="0" fontId="2" fillId="0" borderId="5" xfId="0" applyFont="1" applyBorder="1" applyAlignment="1">
      <alignment horizontal="left" vertical="top" wrapText="1"/>
    </xf>
    <xf numFmtId="0" fontId="2" fillId="3" borderId="14" xfId="0" applyFont="1" applyFill="1" applyBorder="1" applyAlignment="1">
      <alignment horizontal="right" vertical="top" wrapText="1"/>
    </xf>
    <xf numFmtId="187" fontId="2" fillId="3" borderId="15" xfId="1" applyNumberFormat="1" applyFont="1" applyFill="1" applyBorder="1" applyAlignment="1">
      <alignment vertical="top" wrapText="1"/>
    </xf>
    <xf numFmtId="187" fontId="2" fillId="3" borderId="16" xfId="1" applyNumberFormat="1" applyFont="1" applyFill="1" applyBorder="1" applyAlignment="1">
      <alignment vertical="top" wrapText="1"/>
    </xf>
    <xf numFmtId="187" fontId="3" fillId="3" borderId="17" xfId="1" applyNumberFormat="1" applyFont="1" applyFill="1" applyBorder="1"/>
    <xf numFmtId="3" fontId="2" fillId="3" borderId="15" xfId="0" applyNumberFormat="1" applyFont="1" applyFill="1" applyBorder="1"/>
    <xf numFmtId="0" fontId="2" fillId="3" borderId="15" xfId="0" applyFont="1" applyFill="1" applyBorder="1"/>
    <xf numFmtId="187" fontId="10" fillId="3" borderId="15" xfId="1" applyNumberFormat="1" applyFont="1" applyFill="1" applyBorder="1"/>
    <xf numFmtId="187" fontId="2" fillId="3" borderId="16" xfId="1" applyNumberFormat="1" applyFont="1" applyFill="1" applyBorder="1"/>
    <xf numFmtId="187" fontId="2" fillId="3" borderId="16" xfId="1" applyNumberFormat="1" applyFont="1" applyFill="1" applyBorder="1" applyAlignment="1">
      <alignment vertical="top"/>
    </xf>
    <xf numFmtId="0" fontId="2" fillId="3" borderId="18" xfId="0" applyFont="1" applyFill="1" applyBorder="1" applyAlignment="1">
      <alignment horizontal="right" vertical="top"/>
    </xf>
    <xf numFmtId="187" fontId="3" fillId="3" borderId="17" xfId="1" applyNumberFormat="1" applyFont="1" applyFill="1" applyBorder="1" applyAlignment="1">
      <alignment horizontal="right" vertical="top"/>
    </xf>
    <xf numFmtId="187" fontId="2" fillId="3" borderId="19" xfId="1" applyNumberFormat="1" applyFont="1" applyFill="1" applyBorder="1" applyAlignment="1">
      <alignment horizontal="right" vertical="top"/>
    </xf>
    <xf numFmtId="187" fontId="3" fillId="3" borderId="20" xfId="1" applyNumberFormat="1" applyFont="1" applyFill="1" applyBorder="1"/>
    <xf numFmtId="0" fontId="6" fillId="4" borderId="2" xfId="0" applyFont="1" applyFill="1" applyBorder="1" applyAlignment="1">
      <alignment horizontal="center" vertical="center" wrapText="1"/>
    </xf>
    <xf numFmtId="15" fontId="6" fillId="6" borderId="14" xfId="0" applyNumberFormat="1" applyFont="1" applyFill="1" applyBorder="1" applyAlignment="1">
      <alignment vertical="top" wrapText="1"/>
    </xf>
    <xf numFmtId="15" fontId="6" fillId="6" borderId="15" xfId="0" applyNumberFormat="1" applyFont="1" applyFill="1" applyBorder="1" applyAlignment="1">
      <alignment vertical="top" wrapText="1"/>
    </xf>
    <xf numFmtId="15" fontId="6" fillId="6" borderId="16" xfId="0" applyNumberFormat="1" applyFont="1" applyFill="1" applyBorder="1" applyAlignment="1">
      <alignment vertical="top" wrapText="1"/>
    </xf>
    <xf numFmtId="187" fontId="3" fillId="6" borderId="17" xfId="1" applyNumberFormat="1" applyFont="1" applyFill="1" applyBorder="1"/>
    <xf numFmtId="187" fontId="2" fillId="6" borderId="15" xfId="0" applyNumberFormat="1" applyFont="1" applyFill="1" applyBorder="1"/>
    <xf numFmtId="0" fontId="2" fillId="6" borderId="15" xfId="0" applyFont="1" applyFill="1" applyBorder="1"/>
    <xf numFmtId="187" fontId="10" fillId="6" borderId="15" xfId="1" applyNumberFormat="1" applyFont="1" applyFill="1" applyBorder="1"/>
    <xf numFmtId="187" fontId="2" fillId="6" borderId="16" xfId="1" applyNumberFormat="1" applyFont="1" applyFill="1" applyBorder="1"/>
    <xf numFmtId="0" fontId="2" fillId="6" borderId="16" xfId="0" applyFont="1" applyFill="1" applyBorder="1" applyAlignment="1">
      <alignment vertical="top"/>
    </xf>
    <xf numFmtId="0" fontId="2" fillId="6" borderId="18" xfId="0" applyFont="1" applyFill="1" applyBorder="1"/>
    <xf numFmtId="0" fontId="2" fillId="6" borderId="17" xfId="0" applyFont="1" applyFill="1" applyBorder="1"/>
    <xf numFmtId="0" fontId="2" fillId="6" borderId="19" xfId="0" applyFont="1" applyFill="1" applyBorder="1"/>
    <xf numFmtId="187" fontId="3" fillId="6" borderId="20" xfId="1" applyNumberFormat="1" applyFont="1" applyFill="1" applyBorder="1"/>
    <xf numFmtId="0" fontId="3" fillId="5" borderId="10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15" fontId="6" fillId="5" borderId="2" xfId="0" applyNumberFormat="1" applyFont="1" applyFill="1" applyBorder="1" applyAlignment="1">
      <alignment vertical="top" wrapText="1"/>
    </xf>
    <xf numFmtId="15" fontId="6" fillId="5" borderId="5" xfId="0" applyNumberFormat="1" applyFont="1" applyFill="1" applyBorder="1" applyAlignment="1">
      <alignment vertical="top" wrapText="1"/>
    </xf>
    <xf numFmtId="15" fontId="6" fillId="5" borderId="6" xfId="0" applyNumberFormat="1" applyFont="1" applyFill="1" applyBorder="1" applyAlignment="1">
      <alignment vertical="top" wrapText="1"/>
    </xf>
    <xf numFmtId="187" fontId="3" fillId="5" borderId="4" xfId="1" applyNumberFormat="1" applyFont="1" applyFill="1" applyBorder="1"/>
    <xf numFmtId="187" fontId="2" fillId="5" borderId="5" xfId="0" applyNumberFormat="1" applyFont="1" applyFill="1" applyBorder="1"/>
    <xf numFmtId="0" fontId="2" fillId="5" borderId="5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187" fontId="2" fillId="5" borderId="6" xfId="1" applyNumberFormat="1" applyFont="1" applyFill="1" applyBorder="1" applyAlignment="1">
      <alignment vertical="top"/>
    </xf>
    <xf numFmtId="187" fontId="2" fillId="5" borderId="3" xfId="1" applyNumberFormat="1" applyFont="1" applyFill="1" applyBorder="1"/>
    <xf numFmtId="187" fontId="2" fillId="5" borderId="4" xfId="1" applyNumberFormat="1" applyFont="1" applyFill="1" applyBorder="1"/>
    <xf numFmtId="187" fontId="2" fillId="5" borderId="9" xfId="1" applyNumberFormat="1" applyFont="1" applyFill="1" applyBorder="1"/>
    <xf numFmtId="187" fontId="3" fillId="5" borderId="8" xfId="1" applyNumberFormat="1" applyFont="1" applyFill="1" applyBorder="1"/>
    <xf numFmtId="0" fontId="3" fillId="4" borderId="10" xfId="0" applyFont="1" applyFill="1" applyBorder="1" applyAlignment="1">
      <alignment horizontal="center" vertical="center" wrapText="1"/>
    </xf>
    <xf numFmtId="15" fontId="6" fillId="4" borderId="2" xfId="0" applyNumberFormat="1" applyFont="1" applyFill="1" applyBorder="1" applyAlignment="1">
      <alignment vertical="top" wrapText="1"/>
    </xf>
    <xf numFmtId="15" fontId="6" fillId="4" borderId="5" xfId="0" applyNumberFormat="1" applyFont="1" applyFill="1" applyBorder="1" applyAlignment="1">
      <alignment vertical="top" wrapText="1"/>
    </xf>
    <xf numFmtId="15" fontId="6" fillId="4" borderId="6" xfId="0" applyNumberFormat="1" applyFont="1" applyFill="1" applyBorder="1" applyAlignment="1">
      <alignment vertical="top" wrapText="1"/>
    </xf>
    <xf numFmtId="187" fontId="3" fillId="4" borderId="4" xfId="1" applyNumberFormat="1" applyFont="1" applyFill="1" applyBorder="1"/>
    <xf numFmtId="187" fontId="2" fillId="4" borderId="5" xfId="0" applyNumberFormat="1" applyFont="1" applyFill="1" applyBorder="1"/>
    <xf numFmtId="0" fontId="2" fillId="4" borderId="5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87" fontId="2" fillId="4" borderId="6" xfId="1" applyNumberFormat="1" applyFont="1" applyFill="1" applyBorder="1" applyAlignment="1">
      <alignment vertical="top"/>
    </xf>
    <xf numFmtId="187" fontId="2" fillId="4" borderId="3" xfId="1" applyNumberFormat="1" applyFont="1" applyFill="1" applyBorder="1"/>
    <xf numFmtId="187" fontId="2" fillId="4" borderId="4" xfId="1" applyNumberFormat="1" applyFont="1" applyFill="1" applyBorder="1"/>
    <xf numFmtId="187" fontId="2" fillId="4" borderId="9" xfId="1" applyNumberFormat="1" applyFont="1" applyFill="1" applyBorder="1"/>
    <xf numFmtId="187" fontId="3" fillId="4" borderId="8" xfId="1" applyNumberFormat="1" applyFont="1" applyFill="1" applyBorder="1"/>
    <xf numFmtId="0" fontId="3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5" fontId="6" fillId="7" borderId="2" xfId="0" applyNumberFormat="1" applyFont="1" applyFill="1" applyBorder="1" applyAlignment="1">
      <alignment vertical="top" wrapText="1"/>
    </xf>
    <xf numFmtId="15" fontId="6" fillId="7" borderId="5" xfId="0" applyNumberFormat="1" applyFont="1" applyFill="1" applyBorder="1" applyAlignment="1">
      <alignment vertical="top" wrapText="1"/>
    </xf>
    <xf numFmtId="15" fontId="6" fillId="7" borderId="6" xfId="0" applyNumberFormat="1" applyFont="1" applyFill="1" applyBorder="1" applyAlignment="1">
      <alignment vertical="top" wrapText="1"/>
    </xf>
    <xf numFmtId="187" fontId="3" fillId="7" borderId="4" xfId="1" applyNumberFormat="1" applyFont="1" applyFill="1" applyBorder="1"/>
    <xf numFmtId="187" fontId="2" fillId="7" borderId="5" xfId="0" applyNumberFormat="1" applyFont="1" applyFill="1" applyBorder="1"/>
    <xf numFmtId="0" fontId="2" fillId="7" borderId="5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187" fontId="2" fillId="7" borderId="6" xfId="1" applyNumberFormat="1" applyFont="1" applyFill="1" applyBorder="1" applyAlignment="1">
      <alignment vertical="top"/>
    </xf>
    <xf numFmtId="187" fontId="2" fillId="7" borderId="3" xfId="1" applyNumberFormat="1" applyFont="1" applyFill="1" applyBorder="1"/>
    <xf numFmtId="187" fontId="2" fillId="7" borderId="4" xfId="1" applyNumberFormat="1" applyFont="1" applyFill="1" applyBorder="1"/>
    <xf numFmtId="187" fontId="2" fillId="7" borderId="9" xfId="1" applyNumberFormat="1" applyFont="1" applyFill="1" applyBorder="1"/>
    <xf numFmtId="187" fontId="3" fillId="7" borderId="8" xfId="1" applyNumberFormat="1" applyFont="1" applyFill="1" applyBorder="1"/>
    <xf numFmtId="0" fontId="2" fillId="8" borderId="15" xfId="0" applyFont="1" applyFill="1" applyBorder="1"/>
    <xf numFmtId="187" fontId="2" fillId="8" borderId="15" xfId="1" applyNumberFormat="1" applyFont="1" applyFill="1" applyBorder="1"/>
    <xf numFmtId="0" fontId="3" fillId="9" borderId="10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15" fontId="6" fillId="9" borderId="2" xfId="0" applyNumberFormat="1" applyFont="1" applyFill="1" applyBorder="1" applyAlignment="1">
      <alignment vertical="top" wrapText="1"/>
    </xf>
    <xf numFmtId="15" fontId="6" fillId="9" borderId="5" xfId="0" applyNumberFormat="1" applyFont="1" applyFill="1" applyBorder="1" applyAlignment="1">
      <alignment vertical="top" wrapText="1"/>
    </xf>
    <xf numFmtId="15" fontId="6" fillId="9" borderId="6" xfId="0" applyNumberFormat="1" applyFont="1" applyFill="1" applyBorder="1" applyAlignment="1">
      <alignment vertical="top" wrapText="1"/>
    </xf>
    <xf numFmtId="187" fontId="3" fillId="9" borderId="4" xfId="1" applyNumberFormat="1" applyFont="1" applyFill="1" applyBorder="1"/>
    <xf numFmtId="187" fontId="2" fillId="9" borderId="5" xfId="0" applyNumberFormat="1" applyFont="1" applyFill="1" applyBorder="1"/>
    <xf numFmtId="0" fontId="2" fillId="9" borderId="5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187" fontId="2" fillId="9" borderId="6" xfId="1" applyNumberFormat="1" applyFont="1" applyFill="1" applyBorder="1" applyAlignment="1">
      <alignment vertical="top"/>
    </xf>
    <xf numFmtId="187" fontId="2" fillId="9" borderId="3" xfId="1" applyNumberFormat="1" applyFont="1" applyFill="1" applyBorder="1"/>
    <xf numFmtId="187" fontId="2" fillId="9" borderId="4" xfId="1" applyNumberFormat="1" applyFont="1" applyFill="1" applyBorder="1"/>
    <xf numFmtId="187" fontId="2" fillId="9" borderId="9" xfId="1" applyNumberFormat="1" applyFont="1" applyFill="1" applyBorder="1"/>
    <xf numFmtId="187" fontId="3" fillId="9" borderId="8" xfId="1" applyNumberFormat="1" applyFont="1" applyFill="1" applyBorder="1"/>
    <xf numFmtId="15" fontId="6" fillId="10" borderId="14" xfId="0" applyNumberFormat="1" applyFont="1" applyFill="1" applyBorder="1" applyAlignment="1">
      <alignment vertical="top" wrapText="1"/>
    </xf>
    <xf numFmtId="15" fontId="6" fillId="10" borderId="15" xfId="0" applyNumberFormat="1" applyFont="1" applyFill="1" applyBorder="1" applyAlignment="1">
      <alignment vertical="top" wrapText="1"/>
    </xf>
    <xf numFmtId="15" fontId="6" fillId="10" borderId="16" xfId="0" applyNumberFormat="1" applyFont="1" applyFill="1" applyBorder="1" applyAlignment="1">
      <alignment vertical="top" wrapText="1"/>
    </xf>
    <xf numFmtId="187" fontId="3" fillId="10" borderId="17" xfId="1" applyNumberFormat="1" applyFont="1" applyFill="1" applyBorder="1"/>
    <xf numFmtId="187" fontId="2" fillId="10" borderId="15" xfId="0" applyNumberFormat="1" applyFont="1" applyFill="1" applyBorder="1"/>
    <xf numFmtId="0" fontId="2" fillId="10" borderId="15" xfId="0" applyFont="1" applyFill="1" applyBorder="1"/>
    <xf numFmtId="187" fontId="2" fillId="10" borderId="15" xfId="1" applyNumberFormat="1" applyFont="1" applyFill="1" applyBorder="1"/>
    <xf numFmtId="0" fontId="10" fillId="10" borderId="15" xfId="0" applyFont="1" applyFill="1" applyBorder="1" applyAlignment="1">
      <alignment horizontal="center"/>
    </xf>
    <xf numFmtId="0" fontId="2" fillId="10" borderId="15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/>
    </xf>
    <xf numFmtId="187" fontId="2" fillId="10" borderId="16" xfId="1" applyNumberFormat="1" applyFont="1" applyFill="1" applyBorder="1" applyAlignment="1">
      <alignment vertical="top"/>
    </xf>
    <xf numFmtId="187" fontId="2" fillId="10" borderId="18" xfId="1" applyNumberFormat="1" applyFont="1" applyFill="1" applyBorder="1"/>
    <xf numFmtId="187" fontId="2" fillId="10" borderId="17" xfId="1" applyNumberFormat="1" applyFont="1" applyFill="1" applyBorder="1"/>
    <xf numFmtId="187" fontId="2" fillId="10" borderId="19" xfId="1" applyNumberFormat="1" applyFont="1" applyFill="1" applyBorder="1"/>
    <xf numFmtId="187" fontId="3" fillId="10" borderId="20" xfId="1" applyNumberFormat="1" applyFont="1" applyFill="1" applyBorder="1"/>
    <xf numFmtId="0" fontId="2" fillId="11" borderId="15" xfId="0" applyFont="1" applyFill="1" applyBorder="1"/>
    <xf numFmtId="187" fontId="2" fillId="11" borderId="15" xfId="1" applyNumberFormat="1" applyFont="1" applyFill="1" applyBorder="1"/>
    <xf numFmtId="0" fontId="6" fillId="12" borderId="2" xfId="0" applyFont="1" applyFill="1" applyBorder="1" applyAlignment="1">
      <alignment horizontal="center" vertical="center" wrapText="1"/>
    </xf>
    <xf numFmtId="15" fontId="6" fillId="12" borderId="2" xfId="0" applyNumberFormat="1" applyFont="1" applyFill="1" applyBorder="1" applyAlignment="1">
      <alignment vertical="top" wrapText="1"/>
    </xf>
    <xf numFmtId="15" fontId="6" fillId="12" borderId="5" xfId="0" applyNumberFormat="1" applyFont="1" applyFill="1" applyBorder="1" applyAlignment="1">
      <alignment vertical="top" wrapText="1"/>
    </xf>
    <xf numFmtId="15" fontId="6" fillId="12" borderId="6" xfId="0" applyNumberFormat="1" applyFont="1" applyFill="1" applyBorder="1" applyAlignment="1">
      <alignment vertical="top" wrapText="1"/>
    </xf>
    <xf numFmtId="187" fontId="3" fillId="12" borderId="4" xfId="1" applyNumberFormat="1" applyFont="1" applyFill="1" applyBorder="1"/>
    <xf numFmtId="187" fontId="2" fillId="12" borderId="5" xfId="0" applyNumberFormat="1" applyFont="1" applyFill="1" applyBorder="1"/>
    <xf numFmtId="0" fontId="2" fillId="12" borderId="5" xfId="0" applyFont="1" applyFill="1" applyBorder="1" applyAlignment="1">
      <alignment horizontal="center"/>
    </xf>
    <xf numFmtId="0" fontId="10" fillId="12" borderId="5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187" fontId="2" fillId="12" borderId="6" xfId="1" applyNumberFormat="1" applyFont="1" applyFill="1" applyBorder="1" applyAlignment="1">
      <alignment vertical="top"/>
    </xf>
    <xf numFmtId="187" fontId="2" fillId="12" borderId="3" xfId="1" applyNumberFormat="1" applyFont="1" applyFill="1" applyBorder="1"/>
    <xf numFmtId="187" fontId="2" fillId="12" borderId="4" xfId="1" applyNumberFormat="1" applyFont="1" applyFill="1" applyBorder="1"/>
    <xf numFmtId="187" fontId="2" fillId="12" borderId="9" xfId="1" applyNumberFormat="1" applyFont="1" applyFill="1" applyBorder="1"/>
    <xf numFmtId="187" fontId="3" fillId="12" borderId="8" xfId="1" applyNumberFormat="1" applyFont="1" applyFill="1" applyBorder="1"/>
    <xf numFmtId="0" fontId="3" fillId="13" borderId="10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15" fontId="6" fillId="13" borderId="2" xfId="0" applyNumberFormat="1" applyFont="1" applyFill="1" applyBorder="1" applyAlignment="1">
      <alignment vertical="top" wrapText="1"/>
    </xf>
    <xf numFmtId="15" fontId="6" fillId="13" borderId="5" xfId="0" applyNumberFormat="1" applyFont="1" applyFill="1" applyBorder="1" applyAlignment="1">
      <alignment vertical="top" wrapText="1"/>
    </xf>
    <xf numFmtId="15" fontId="6" fillId="13" borderId="6" xfId="0" applyNumberFormat="1" applyFont="1" applyFill="1" applyBorder="1" applyAlignment="1">
      <alignment vertical="top" wrapText="1"/>
    </xf>
    <xf numFmtId="187" fontId="3" fillId="13" borderId="4" xfId="1" applyNumberFormat="1" applyFont="1" applyFill="1" applyBorder="1"/>
    <xf numFmtId="187" fontId="2" fillId="13" borderId="5" xfId="0" applyNumberFormat="1" applyFont="1" applyFill="1" applyBorder="1"/>
    <xf numFmtId="0" fontId="2" fillId="13" borderId="5" xfId="0" applyFont="1" applyFill="1" applyBorder="1" applyAlignment="1">
      <alignment horizontal="center"/>
    </xf>
    <xf numFmtId="0" fontId="10" fillId="13" borderId="5" xfId="0" applyFont="1" applyFill="1" applyBorder="1" applyAlignment="1">
      <alignment horizontal="center"/>
    </xf>
    <xf numFmtId="0" fontId="2" fillId="13" borderId="6" xfId="0" applyFont="1" applyFill="1" applyBorder="1" applyAlignment="1">
      <alignment horizontal="center"/>
    </xf>
    <xf numFmtId="187" fontId="2" fillId="13" borderId="6" xfId="1" applyNumberFormat="1" applyFont="1" applyFill="1" applyBorder="1" applyAlignment="1">
      <alignment vertical="top"/>
    </xf>
    <xf numFmtId="187" fontId="2" fillId="13" borderId="3" xfId="1" applyNumberFormat="1" applyFont="1" applyFill="1" applyBorder="1"/>
    <xf numFmtId="187" fontId="2" fillId="13" borderId="4" xfId="1" applyNumberFormat="1" applyFont="1" applyFill="1" applyBorder="1"/>
    <xf numFmtId="187" fontId="2" fillId="13" borderId="9" xfId="1" applyNumberFormat="1" applyFont="1" applyFill="1" applyBorder="1"/>
    <xf numFmtId="187" fontId="3" fillId="13" borderId="8" xfId="1" applyNumberFormat="1" applyFont="1" applyFill="1" applyBorder="1"/>
    <xf numFmtId="15" fontId="6" fillId="14" borderId="14" xfId="0" applyNumberFormat="1" applyFont="1" applyFill="1" applyBorder="1" applyAlignment="1">
      <alignment vertical="top" wrapText="1"/>
    </xf>
    <xf numFmtId="15" fontId="6" fillId="14" borderId="15" xfId="0" applyNumberFormat="1" applyFont="1" applyFill="1" applyBorder="1" applyAlignment="1">
      <alignment vertical="top" wrapText="1"/>
    </xf>
    <xf numFmtId="15" fontId="6" fillId="14" borderId="16" xfId="0" applyNumberFormat="1" applyFont="1" applyFill="1" applyBorder="1" applyAlignment="1">
      <alignment vertical="top" wrapText="1"/>
    </xf>
    <xf numFmtId="187" fontId="3" fillId="14" borderId="17" xfId="1" applyNumberFormat="1" applyFont="1" applyFill="1" applyBorder="1"/>
    <xf numFmtId="187" fontId="2" fillId="14" borderId="15" xfId="0" applyNumberFormat="1" applyFont="1" applyFill="1" applyBorder="1"/>
    <xf numFmtId="0" fontId="2" fillId="14" borderId="15" xfId="0" applyFont="1" applyFill="1" applyBorder="1"/>
    <xf numFmtId="187" fontId="2" fillId="14" borderId="15" xfId="1" applyNumberFormat="1" applyFont="1" applyFill="1" applyBorder="1"/>
    <xf numFmtId="0" fontId="10" fillId="14" borderId="15" xfId="0" applyFont="1" applyFill="1" applyBorder="1" applyAlignment="1">
      <alignment horizontal="center"/>
    </xf>
    <xf numFmtId="0" fontId="2" fillId="14" borderId="15" xfId="0" applyFont="1" applyFill="1" applyBorder="1" applyAlignment="1">
      <alignment horizontal="center"/>
    </xf>
    <xf numFmtId="0" fontId="2" fillId="14" borderId="16" xfId="0" applyFont="1" applyFill="1" applyBorder="1" applyAlignment="1">
      <alignment horizontal="center"/>
    </xf>
    <xf numFmtId="187" fontId="2" fillId="14" borderId="16" xfId="1" applyNumberFormat="1" applyFont="1" applyFill="1" applyBorder="1" applyAlignment="1">
      <alignment vertical="top"/>
    </xf>
    <xf numFmtId="187" fontId="2" fillId="14" borderId="18" xfId="1" applyNumberFormat="1" applyFont="1" applyFill="1" applyBorder="1"/>
    <xf numFmtId="187" fontId="2" fillId="14" borderId="17" xfId="1" applyNumberFormat="1" applyFont="1" applyFill="1" applyBorder="1"/>
    <xf numFmtId="187" fontId="2" fillId="14" borderId="19" xfId="1" applyNumberFormat="1" applyFont="1" applyFill="1" applyBorder="1"/>
    <xf numFmtId="187" fontId="3" fillId="14" borderId="20" xfId="1" applyNumberFormat="1" applyFont="1" applyFill="1" applyBorder="1"/>
    <xf numFmtId="15" fontId="6" fillId="8" borderId="14" xfId="0" applyNumberFormat="1" applyFont="1" applyFill="1" applyBorder="1" applyAlignment="1">
      <alignment vertical="top" wrapText="1"/>
    </xf>
    <xf numFmtId="15" fontId="6" fillId="8" borderId="17" xfId="0" applyNumberFormat="1" applyFont="1" applyFill="1" applyBorder="1" applyAlignment="1">
      <alignment vertical="top" wrapText="1"/>
    </xf>
    <xf numFmtId="15" fontId="6" fillId="8" borderId="15" xfId="0" applyNumberFormat="1" applyFont="1" applyFill="1" applyBorder="1" applyAlignment="1">
      <alignment vertical="top" wrapText="1"/>
    </xf>
    <xf numFmtId="15" fontId="6" fillId="8" borderId="16" xfId="0" applyNumberFormat="1" applyFont="1" applyFill="1" applyBorder="1" applyAlignment="1">
      <alignment vertical="top" wrapText="1"/>
    </xf>
    <xf numFmtId="187" fontId="3" fillId="8" borderId="17" xfId="1" applyNumberFormat="1" applyFont="1" applyFill="1" applyBorder="1"/>
    <xf numFmtId="187" fontId="2" fillId="8" borderId="15" xfId="0" applyNumberFormat="1" applyFont="1" applyFill="1" applyBorder="1"/>
    <xf numFmtId="0" fontId="10" fillId="8" borderId="15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/>
    </xf>
    <xf numFmtId="187" fontId="2" fillId="8" borderId="16" xfId="1" applyNumberFormat="1" applyFont="1" applyFill="1" applyBorder="1" applyAlignment="1">
      <alignment vertical="top"/>
    </xf>
    <xf numFmtId="187" fontId="2" fillId="8" borderId="18" xfId="1" applyNumberFormat="1" applyFont="1" applyFill="1" applyBorder="1"/>
    <xf numFmtId="187" fontId="2" fillId="8" borderId="17" xfId="1" applyNumberFormat="1" applyFont="1" applyFill="1" applyBorder="1"/>
    <xf numFmtId="187" fontId="2" fillId="8" borderId="19" xfId="1" applyNumberFormat="1" applyFont="1" applyFill="1" applyBorder="1"/>
    <xf numFmtId="187" fontId="3" fillId="8" borderId="20" xfId="1" applyNumberFormat="1" applyFont="1" applyFill="1" applyBorder="1"/>
    <xf numFmtId="15" fontId="6" fillId="15" borderId="14" xfId="0" applyNumberFormat="1" applyFont="1" applyFill="1" applyBorder="1" applyAlignment="1">
      <alignment vertical="top" wrapText="1"/>
    </xf>
    <xf numFmtId="15" fontId="6" fillId="15" borderId="17" xfId="0" applyNumberFormat="1" applyFont="1" applyFill="1" applyBorder="1" applyAlignment="1">
      <alignment vertical="top" wrapText="1"/>
    </xf>
    <xf numFmtId="15" fontId="6" fillId="15" borderId="15" xfId="0" applyNumberFormat="1" applyFont="1" applyFill="1" applyBorder="1" applyAlignment="1">
      <alignment vertical="top" wrapText="1"/>
    </xf>
    <xf numFmtId="15" fontId="6" fillId="15" borderId="16" xfId="0" applyNumberFormat="1" applyFont="1" applyFill="1" applyBorder="1" applyAlignment="1">
      <alignment vertical="top" wrapText="1"/>
    </xf>
    <xf numFmtId="0" fontId="2" fillId="15" borderId="15" xfId="0" applyFont="1" applyFill="1" applyBorder="1"/>
    <xf numFmtId="187" fontId="2" fillId="15" borderId="15" xfId="1" applyNumberFormat="1" applyFont="1" applyFill="1" applyBorder="1"/>
    <xf numFmtId="187" fontId="2" fillId="15" borderId="18" xfId="1" applyNumberFormat="1" applyFont="1" applyFill="1" applyBorder="1"/>
    <xf numFmtId="187" fontId="2" fillId="15" borderId="19" xfId="1" applyNumberFormat="1" applyFont="1" applyFill="1" applyBorder="1"/>
    <xf numFmtId="187" fontId="3" fillId="15" borderId="20" xfId="1" applyNumberFormat="1" applyFont="1" applyFill="1" applyBorder="1"/>
    <xf numFmtId="15" fontId="6" fillId="11" borderId="14" xfId="0" applyNumberFormat="1" applyFont="1" applyFill="1" applyBorder="1" applyAlignment="1">
      <alignment vertical="top" wrapText="1"/>
    </xf>
    <xf numFmtId="15" fontId="6" fillId="11" borderId="17" xfId="0" applyNumberFormat="1" applyFont="1" applyFill="1" applyBorder="1" applyAlignment="1">
      <alignment vertical="top" wrapText="1"/>
    </xf>
    <xf numFmtId="15" fontId="6" fillId="11" borderId="15" xfId="0" applyNumberFormat="1" applyFont="1" applyFill="1" applyBorder="1" applyAlignment="1">
      <alignment vertical="top" wrapText="1"/>
    </xf>
    <xf numFmtId="15" fontId="6" fillId="11" borderId="16" xfId="0" applyNumberFormat="1" applyFont="1" applyFill="1" applyBorder="1" applyAlignment="1">
      <alignment vertical="top" wrapText="1"/>
    </xf>
    <xf numFmtId="187" fontId="2" fillId="11" borderId="18" xfId="1" applyNumberFormat="1" applyFont="1" applyFill="1" applyBorder="1"/>
    <xf numFmtId="187" fontId="2" fillId="11" borderId="19" xfId="1" applyNumberFormat="1" applyFont="1" applyFill="1" applyBorder="1"/>
    <xf numFmtId="187" fontId="3" fillId="11" borderId="20" xfId="1" applyNumberFormat="1" applyFont="1" applyFill="1" applyBorder="1"/>
    <xf numFmtId="0" fontId="3" fillId="12" borderId="11" xfId="0" applyFont="1" applyFill="1" applyBorder="1" applyAlignment="1">
      <alignment horizontal="center" vertical="center" wrapText="1"/>
    </xf>
    <xf numFmtId="15" fontId="6" fillId="12" borderId="4" xfId="0" applyNumberFormat="1" applyFont="1" applyFill="1" applyBorder="1" applyAlignment="1">
      <alignment vertical="top" wrapText="1"/>
    </xf>
    <xf numFmtId="187" fontId="3" fillId="15" borderId="17" xfId="1" applyNumberFormat="1" applyFont="1" applyFill="1" applyBorder="1"/>
    <xf numFmtId="187" fontId="2" fillId="15" borderId="15" xfId="0" applyNumberFormat="1" applyFont="1" applyFill="1" applyBorder="1"/>
    <xf numFmtId="187" fontId="3" fillId="11" borderId="17" xfId="1" applyNumberFormat="1" applyFont="1" applyFill="1" applyBorder="1"/>
    <xf numFmtId="187" fontId="2" fillId="11" borderId="15" xfId="0" applyNumberFormat="1" applyFont="1" applyFill="1" applyBorder="1"/>
    <xf numFmtId="3" fontId="2" fillId="10" borderId="15" xfId="0" applyNumberFormat="1" applyFont="1" applyFill="1" applyBorder="1"/>
    <xf numFmtId="187" fontId="2" fillId="10" borderId="16" xfId="1" applyNumberFormat="1" applyFont="1" applyFill="1" applyBorder="1"/>
    <xf numFmtId="187" fontId="2" fillId="14" borderId="16" xfId="1" applyNumberFormat="1" applyFont="1" applyFill="1" applyBorder="1"/>
    <xf numFmtId="187" fontId="2" fillId="8" borderId="16" xfId="1" applyNumberFormat="1" applyFont="1" applyFill="1" applyBorder="1"/>
    <xf numFmtId="187" fontId="2" fillId="15" borderId="16" xfId="1" applyNumberFormat="1" applyFont="1" applyFill="1" applyBorder="1"/>
    <xf numFmtId="187" fontId="2" fillId="11" borderId="16" xfId="1" applyNumberFormat="1" applyFont="1" applyFill="1" applyBorder="1"/>
    <xf numFmtId="0" fontId="2" fillId="11" borderId="15" xfId="0" applyFont="1" applyFill="1" applyBorder="1" applyAlignment="1">
      <alignment horizontal="center"/>
    </xf>
    <xf numFmtId="0" fontId="10" fillId="15" borderId="15" xfId="0" applyFont="1" applyFill="1" applyBorder="1" applyAlignment="1">
      <alignment horizontal="center"/>
    </xf>
    <xf numFmtId="0" fontId="10" fillId="11" borderId="15" xfId="0" applyFont="1" applyFill="1" applyBorder="1" applyAlignment="1">
      <alignment horizontal="center"/>
    </xf>
    <xf numFmtId="0" fontId="2" fillId="15" borderId="15" xfId="0" applyFont="1" applyFill="1" applyBorder="1" applyAlignment="1">
      <alignment horizontal="center"/>
    </xf>
    <xf numFmtId="0" fontId="2" fillId="15" borderId="16" xfId="0" applyFont="1" applyFill="1" applyBorder="1" applyAlignment="1">
      <alignment horizontal="center"/>
    </xf>
    <xf numFmtId="0" fontId="2" fillId="11" borderId="16" xfId="0" applyFont="1" applyFill="1" applyBorder="1" applyAlignment="1">
      <alignment horizontal="center"/>
    </xf>
    <xf numFmtId="187" fontId="2" fillId="0" borderId="6" xfId="0" applyNumberFormat="1" applyFont="1" applyBorder="1"/>
    <xf numFmtId="187" fontId="3" fillId="0" borderId="4" xfId="0" applyNumberFormat="1" applyFont="1" applyBorder="1" applyAlignment="1">
      <alignment vertical="top" wrapText="1"/>
    </xf>
    <xf numFmtId="187" fontId="3" fillId="3" borderId="17" xfId="0" applyNumberFormat="1" applyFont="1" applyFill="1" applyBorder="1" applyAlignment="1">
      <alignment vertical="top" wrapText="1"/>
    </xf>
    <xf numFmtId="15" fontId="6" fillId="6" borderId="17" xfId="0" applyNumberFormat="1" applyFont="1" applyFill="1" applyBorder="1" applyAlignment="1">
      <alignment vertical="top" wrapText="1"/>
    </xf>
    <xf numFmtId="15" fontId="6" fillId="5" borderId="4" xfId="0" applyNumberFormat="1" applyFont="1" applyFill="1" applyBorder="1" applyAlignment="1">
      <alignment vertical="top" wrapText="1"/>
    </xf>
    <xf numFmtId="15" fontId="6" fillId="4" borderId="4" xfId="0" applyNumberFormat="1" applyFont="1" applyFill="1" applyBorder="1" applyAlignment="1">
      <alignment vertical="top" wrapText="1"/>
    </xf>
    <xf numFmtId="15" fontId="6" fillId="7" borderId="4" xfId="0" applyNumberFormat="1" applyFont="1" applyFill="1" applyBorder="1" applyAlignment="1">
      <alignment vertical="top" wrapText="1"/>
    </xf>
    <xf numFmtId="15" fontId="6" fillId="9" borderId="4" xfId="0" applyNumberFormat="1" applyFont="1" applyFill="1" applyBorder="1" applyAlignment="1">
      <alignment vertical="top" wrapText="1"/>
    </xf>
    <xf numFmtId="15" fontId="6" fillId="10" borderId="17" xfId="0" applyNumberFormat="1" applyFont="1" applyFill="1" applyBorder="1" applyAlignment="1">
      <alignment vertical="top" wrapText="1"/>
    </xf>
    <xf numFmtId="15" fontId="6" fillId="13" borderId="4" xfId="0" applyNumberFormat="1" applyFont="1" applyFill="1" applyBorder="1" applyAlignment="1">
      <alignment vertical="top" wrapText="1"/>
    </xf>
    <xf numFmtId="15" fontId="6" fillId="14" borderId="17" xfId="0" applyNumberFormat="1" applyFont="1" applyFill="1" applyBorder="1" applyAlignment="1">
      <alignment vertical="top" wrapText="1"/>
    </xf>
    <xf numFmtId="187" fontId="2" fillId="15" borderId="17" xfId="1" applyNumberFormat="1" applyFont="1" applyFill="1" applyBorder="1"/>
    <xf numFmtId="187" fontId="2" fillId="11" borderId="17" xfId="1" applyNumberFormat="1" applyFont="1" applyFill="1" applyBorder="1"/>
    <xf numFmtId="187" fontId="2" fillId="0" borderId="4" xfId="0" applyNumberFormat="1" applyFont="1" applyBorder="1"/>
    <xf numFmtId="0" fontId="10" fillId="0" borderId="5" xfId="0" applyFont="1" applyBorder="1" applyAlignment="1">
      <alignment vertical="top" wrapText="1"/>
    </xf>
    <xf numFmtId="187" fontId="2" fillId="0" borderId="5" xfId="1" applyNumberFormat="1" applyFont="1" applyBorder="1" applyAlignment="1">
      <alignment horizontal="right" vertical="top"/>
    </xf>
    <xf numFmtId="187" fontId="2" fillId="3" borderId="15" xfId="1" applyNumberFormat="1" applyFont="1" applyFill="1" applyBorder="1" applyAlignment="1">
      <alignment horizontal="right" vertical="top"/>
    </xf>
    <xf numFmtId="187" fontId="2" fillId="5" borderId="5" xfId="1" applyNumberFormat="1" applyFont="1" applyFill="1" applyBorder="1"/>
    <xf numFmtId="187" fontId="2" fillId="4" borderId="5" xfId="1" applyNumberFormat="1" applyFont="1" applyFill="1" applyBorder="1"/>
    <xf numFmtId="187" fontId="2" fillId="7" borderId="5" xfId="1" applyNumberFormat="1" applyFont="1" applyFill="1" applyBorder="1"/>
    <xf numFmtId="187" fontId="2" fillId="9" borderId="5" xfId="1" applyNumberFormat="1" applyFont="1" applyFill="1" applyBorder="1"/>
    <xf numFmtId="187" fontId="2" fillId="13" borderId="5" xfId="1" applyNumberFormat="1" applyFont="1" applyFill="1" applyBorder="1"/>
    <xf numFmtId="187" fontId="2" fillId="12" borderId="5" xfId="1" applyNumberFormat="1" applyFont="1" applyFill="1" applyBorder="1"/>
    <xf numFmtId="0" fontId="10" fillId="0" borderId="6" xfId="0" applyFont="1" applyBorder="1" applyAlignment="1">
      <alignment vertical="top" wrapText="1"/>
    </xf>
    <xf numFmtId="187" fontId="2" fillId="0" borderId="6" xfId="1" applyNumberFormat="1" applyFont="1" applyBorder="1" applyAlignment="1">
      <alignment horizontal="right" vertical="top"/>
    </xf>
    <xf numFmtId="187" fontId="2" fillId="3" borderId="16" xfId="1" applyNumberFormat="1" applyFont="1" applyFill="1" applyBorder="1" applyAlignment="1">
      <alignment horizontal="right" vertical="top"/>
    </xf>
    <xf numFmtId="0" fontId="2" fillId="6" borderId="16" xfId="0" applyFont="1" applyFill="1" applyBorder="1"/>
    <xf numFmtId="187" fontId="2" fillId="5" borderId="6" xfId="1" applyNumberFormat="1" applyFont="1" applyFill="1" applyBorder="1"/>
    <xf numFmtId="187" fontId="2" fillId="4" borderId="6" xfId="1" applyNumberFormat="1" applyFont="1" applyFill="1" applyBorder="1"/>
    <xf numFmtId="187" fontId="2" fillId="7" borderId="6" xfId="1" applyNumberFormat="1" applyFont="1" applyFill="1" applyBorder="1"/>
    <xf numFmtId="187" fontId="2" fillId="9" borderId="6" xfId="1" applyNumberFormat="1" applyFont="1" applyFill="1" applyBorder="1"/>
    <xf numFmtId="187" fontId="2" fillId="13" borderId="6" xfId="1" applyNumberFormat="1" applyFont="1" applyFill="1" applyBorder="1"/>
    <xf numFmtId="187" fontId="2" fillId="12" borderId="6" xfId="1" applyNumberFormat="1" applyFont="1" applyFill="1" applyBorder="1"/>
    <xf numFmtId="187" fontId="2" fillId="3" borderId="17" xfId="1" applyNumberFormat="1" applyFont="1" applyFill="1" applyBorder="1" applyAlignment="1">
      <alignment horizontal="right" vertical="top"/>
    </xf>
    <xf numFmtId="0" fontId="5" fillId="0" borderId="5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187" fontId="3" fillId="0" borderId="4" xfId="1" applyNumberFormat="1" applyFont="1" applyBorder="1" applyAlignment="1">
      <alignment vertical="top"/>
    </xf>
    <xf numFmtId="187" fontId="3" fillId="3" borderId="17" xfId="1" applyNumberFormat="1" applyFont="1" applyFill="1" applyBorder="1" applyAlignment="1">
      <alignment vertical="top"/>
    </xf>
    <xf numFmtId="187" fontId="3" fillId="6" borderId="17" xfId="1" applyNumberFormat="1" applyFont="1" applyFill="1" applyBorder="1" applyAlignment="1">
      <alignment vertical="top"/>
    </xf>
    <xf numFmtId="0" fontId="2" fillId="5" borderId="4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2" fillId="7" borderId="4" xfId="0" applyFont="1" applyFill="1" applyBorder="1" applyAlignment="1">
      <alignment vertical="top"/>
    </xf>
    <xf numFmtId="0" fontId="2" fillId="9" borderId="4" xfId="0" applyFont="1" applyFill="1" applyBorder="1" applyAlignment="1">
      <alignment vertical="top"/>
    </xf>
    <xf numFmtId="0" fontId="2" fillId="10" borderId="17" xfId="0" applyFont="1" applyFill="1" applyBorder="1" applyAlignment="1">
      <alignment vertical="top"/>
    </xf>
    <xf numFmtId="0" fontId="2" fillId="13" borderId="4" xfId="0" applyFont="1" applyFill="1" applyBorder="1" applyAlignment="1">
      <alignment vertical="top"/>
    </xf>
    <xf numFmtId="0" fontId="2" fillId="14" borderId="17" xfId="0" applyFont="1" applyFill="1" applyBorder="1" applyAlignment="1">
      <alignment vertical="top"/>
    </xf>
    <xf numFmtId="0" fontId="2" fillId="8" borderId="17" xfId="0" applyFont="1" applyFill="1" applyBorder="1" applyAlignment="1">
      <alignment vertical="top"/>
    </xf>
    <xf numFmtId="0" fontId="2" fillId="15" borderId="17" xfId="0" applyFont="1" applyFill="1" applyBorder="1" applyAlignment="1">
      <alignment vertical="top"/>
    </xf>
    <xf numFmtId="0" fontId="2" fillId="11" borderId="17" xfId="0" applyFont="1" applyFill="1" applyBorder="1" applyAlignment="1">
      <alignment vertical="top"/>
    </xf>
    <xf numFmtId="0" fontId="2" fillId="12" borderId="4" xfId="0" applyFont="1" applyFill="1" applyBorder="1" applyAlignment="1">
      <alignment vertical="top"/>
    </xf>
    <xf numFmtId="187" fontId="2" fillId="0" borderId="5" xfId="1" applyNumberFormat="1" applyFont="1" applyBorder="1" applyAlignment="1">
      <alignment vertical="top"/>
    </xf>
    <xf numFmtId="187" fontId="2" fillId="3" borderId="15" xfId="1" applyNumberFormat="1" applyFont="1" applyFill="1" applyBorder="1" applyAlignment="1">
      <alignment vertical="top"/>
    </xf>
    <xf numFmtId="0" fontId="2" fillId="6" borderId="15" xfId="0" applyFont="1" applyFill="1" applyBorder="1" applyAlignment="1">
      <alignment vertical="top"/>
    </xf>
    <xf numFmtId="187" fontId="2" fillId="5" borderId="5" xfId="1" applyNumberFormat="1" applyFont="1" applyFill="1" applyBorder="1" applyAlignment="1">
      <alignment vertical="top"/>
    </xf>
    <xf numFmtId="187" fontId="2" fillId="4" borderId="5" xfId="1" applyNumberFormat="1" applyFont="1" applyFill="1" applyBorder="1" applyAlignment="1">
      <alignment vertical="top"/>
    </xf>
    <xf numFmtId="187" fontId="2" fillId="7" borderId="5" xfId="1" applyNumberFormat="1" applyFont="1" applyFill="1" applyBorder="1" applyAlignment="1">
      <alignment vertical="top"/>
    </xf>
    <xf numFmtId="187" fontId="2" fillId="9" borderId="5" xfId="1" applyNumberFormat="1" applyFont="1" applyFill="1" applyBorder="1" applyAlignment="1">
      <alignment vertical="top"/>
    </xf>
    <xf numFmtId="187" fontId="2" fillId="10" borderId="15" xfId="1" applyNumberFormat="1" applyFont="1" applyFill="1" applyBorder="1" applyAlignment="1">
      <alignment vertical="top"/>
    </xf>
    <xf numFmtId="187" fontId="2" fillId="13" borderId="5" xfId="1" applyNumberFormat="1" applyFont="1" applyFill="1" applyBorder="1" applyAlignment="1">
      <alignment vertical="top"/>
    </xf>
    <xf numFmtId="187" fontId="2" fillId="14" borderId="15" xfId="1" applyNumberFormat="1" applyFont="1" applyFill="1" applyBorder="1" applyAlignment="1">
      <alignment vertical="top"/>
    </xf>
    <xf numFmtId="187" fontId="2" fillId="8" borderId="15" xfId="1" applyNumberFormat="1" applyFont="1" applyFill="1" applyBorder="1" applyAlignment="1">
      <alignment vertical="top"/>
    </xf>
    <xf numFmtId="187" fontId="2" fillId="15" borderId="15" xfId="1" applyNumberFormat="1" applyFont="1" applyFill="1" applyBorder="1" applyAlignment="1">
      <alignment vertical="top"/>
    </xf>
    <xf numFmtId="187" fontId="2" fillId="11" borderId="15" xfId="1" applyNumberFormat="1" applyFont="1" applyFill="1" applyBorder="1" applyAlignment="1">
      <alignment vertical="top"/>
    </xf>
    <xf numFmtId="187" fontId="2" fillId="12" borderId="5" xfId="1" applyNumberFormat="1" applyFont="1" applyFill="1" applyBorder="1" applyAlignment="1">
      <alignment vertical="top"/>
    </xf>
    <xf numFmtId="187" fontId="2" fillId="15" borderId="16" xfId="1" applyNumberFormat="1" applyFont="1" applyFill="1" applyBorder="1" applyAlignment="1">
      <alignment vertical="top"/>
    </xf>
    <xf numFmtId="187" fontId="2" fillId="11" borderId="16" xfId="1" applyNumberFormat="1" applyFont="1" applyFill="1" applyBorder="1" applyAlignment="1">
      <alignment vertical="top"/>
    </xf>
    <xf numFmtId="0" fontId="12" fillId="3" borderId="21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6" fillId="14" borderId="21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6" fillId="15" borderId="21" xfId="0" applyFont="1" applyFill="1" applyBorder="1" applyAlignment="1">
      <alignment horizontal="center" vertical="center" wrapText="1"/>
    </xf>
    <xf numFmtId="0" fontId="6" fillId="11" borderId="21" xfId="0" applyFont="1" applyFill="1" applyBorder="1" applyAlignment="1">
      <alignment horizontal="center" vertical="center" wrapText="1"/>
    </xf>
    <xf numFmtId="15" fontId="2" fillId="0" borderId="4" xfId="0" applyNumberFormat="1" applyFont="1" applyBorder="1" applyAlignment="1">
      <alignment horizontal="center" vertical="top" wrapText="1"/>
    </xf>
    <xf numFmtId="0" fontId="2" fillId="6" borderId="15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3" fontId="2" fillId="3" borderId="15" xfId="0" applyNumberFormat="1" applyFont="1" applyFill="1" applyBorder="1" applyAlignment="1">
      <alignment horizontal="center"/>
    </xf>
    <xf numFmtId="187" fontId="2" fillId="0" borderId="5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/>
    <xf numFmtId="0" fontId="2" fillId="0" borderId="4" xfId="0" applyFont="1" applyBorder="1" applyAlignment="1">
      <alignment horizontal="center" vertical="top"/>
    </xf>
    <xf numFmtId="0" fontId="13" fillId="0" borderId="4" xfId="0" applyFont="1" applyBorder="1" applyAlignment="1">
      <alignment vertical="top" wrapText="1"/>
    </xf>
    <xf numFmtId="3" fontId="2" fillId="0" borderId="1" xfId="0" applyNumberFormat="1" applyFont="1" applyBorder="1"/>
    <xf numFmtId="43" fontId="2" fillId="0" borderId="1" xfId="0" applyNumberFormat="1" applyFont="1" applyBorder="1"/>
    <xf numFmtId="43" fontId="2" fillId="0" borderId="8" xfId="0" applyNumberFormat="1" applyFont="1" applyBorder="1"/>
    <xf numFmtId="17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43" fontId="2" fillId="0" borderId="8" xfId="1" applyFont="1" applyBorder="1"/>
    <xf numFmtId="0" fontId="2" fillId="0" borderId="1" xfId="0" applyFont="1" applyBorder="1" applyAlignment="1">
      <alignment vertical="top"/>
    </xf>
    <xf numFmtId="0" fontId="15" fillId="0" borderId="9" xfId="0" applyFont="1" applyBorder="1" applyAlignment="1">
      <alignment vertical="top" wrapText="1"/>
    </xf>
    <xf numFmtId="0" fontId="10" fillId="2" borderId="5" xfId="0" applyFont="1" applyFill="1" applyBorder="1" applyAlignment="1">
      <alignment vertical="top" shrinkToFit="1"/>
    </xf>
    <xf numFmtId="187" fontId="3" fillId="0" borderId="9" xfId="1" applyNumberFormat="1" applyFont="1" applyBorder="1" applyAlignment="1">
      <alignment horizontal="right" vertical="top"/>
    </xf>
    <xf numFmtId="0" fontId="2" fillId="2" borderId="12" xfId="0" applyFont="1" applyFill="1" applyBorder="1"/>
    <xf numFmtId="0" fontId="2" fillId="2" borderId="12" xfId="0" applyFont="1" applyFill="1" applyBorder="1" applyAlignment="1">
      <alignment shrinkToFit="1"/>
    </xf>
    <xf numFmtId="187" fontId="2" fillId="2" borderId="12" xfId="1" applyNumberFormat="1" applyFont="1" applyFill="1" applyBorder="1"/>
    <xf numFmtId="0" fontId="2" fillId="2" borderId="12" xfId="0" applyFont="1" applyFill="1" applyBorder="1" applyAlignment="1">
      <alignment horizontal="center"/>
    </xf>
    <xf numFmtId="187" fontId="2" fillId="2" borderId="12" xfId="0" applyNumberFormat="1" applyFont="1" applyFill="1" applyBorder="1"/>
    <xf numFmtId="0" fontId="2" fillId="12" borderId="5" xfId="0" applyFont="1" applyFill="1" applyBorder="1" applyAlignment="1">
      <alignment horizontal="right"/>
    </xf>
    <xf numFmtId="0" fontId="2" fillId="13" borderId="5" xfId="0" applyFont="1" applyFill="1" applyBorder="1" applyAlignment="1">
      <alignment horizontal="right"/>
    </xf>
    <xf numFmtId="1" fontId="2" fillId="6" borderId="15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1" fontId="2" fillId="4" borderId="5" xfId="0" applyNumberFormat="1" applyFont="1" applyFill="1" applyBorder="1" applyAlignment="1">
      <alignment vertical="center"/>
    </xf>
    <xf numFmtId="1" fontId="2" fillId="7" borderId="5" xfId="0" applyNumberFormat="1" applyFont="1" applyFill="1" applyBorder="1" applyAlignment="1">
      <alignment horizontal="center" vertical="center"/>
    </xf>
    <xf numFmtId="1" fontId="2" fillId="9" borderId="5" xfId="0" applyNumberFormat="1" applyFont="1" applyFill="1" applyBorder="1" applyAlignment="1">
      <alignment horizontal="center" vertical="center"/>
    </xf>
    <xf numFmtId="1" fontId="2" fillId="10" borderId="15" xfId="0" applyNumberFormat="1" applyFont="1" applyFill="1" applyBorder="1" applyAlignment="1">
      <alignment horizontal="center" vertical="center"/>
    </xf>
    <xf numFmtId="1" fontId="2" fillId="13" borderId="5" xfId="0" applyNumberFormat="1" applyFont="1" applyFill="1" applyBorder="1" applyAlignment="1">
      <alignment horizontal="center" vertical="center"/>
    </xf>
    <xf numFmtId="1" fontId="2" fillId="14" borderId="15" xfId="0" applyNumberFormat="1" applyFont="1" applyFill="1" applyBorder="1" applyAlignment="1">
      <alignment horizontal="center" vertical="center"/>
    </xf>
    <xf numFmtId="1" fontId="2" fillId="8" borderId="15" xfId="0" applyNumberFormat="1" applyFont="1" applyFill="1" applyBorder="1" applyAlignment="1">
      <alignment horizontal="center" vertical="center"/>
    </xf>
    <xf numFmtId="1" fontId="2" fillId="15" borderId="15" xfId="0" applyNumberFormat="1" applyFont="1" applyFill="1" applyBorder="1" applyAlignment="1">
      <alignment vertical="center"/>
    </xf>
    <xf numFmtId="1" fontId="2" fillId="11" borderId="15" xfId="0" applyNumberFormat="1" applyFont="1" applyFill="1" applyBorder="1" applyAlignment="1">
      <alignment horizontal="center"/>
    </xf>
    <xf numFmtId="1" fontId="2" fillId="12" borderId="5" xfId="0" applyNumberFormat="1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right"/>
    </xf>
    <xf numFmtId="0" fontId="2" fillId="5" borderId="5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/>
    </xf>
    <xf numFmtId="0" fontId="2" fillId="7" borderId="5" xfId="0" applyFont="1" applyFill="1" applyBorder="1" applyAlignment="1">
      <alignment horizontal="right"/>
    </xf>
    <xf numFmtId="0" fontId="2" fillId="9" borderId="5" xfId="0" applyFont="1" applyFill="1" applyBorder="1" applyAlignment="1">
      <alignment horizontal="right"/>
    </xf>
    <xf numFmtId="0" fontId="2" fillId="10" borderId="15" xfId="0" applyFont="1" applyFill="1" applyBorder="1" applyAlignment="1">
      <alignment horizontal="right"/>
    </xf>
    <xf numFmtId="0" fontId="2" fillId="14" borderId="15" xfId="0" applyFont="1" applyFill="1" applyBorder="1" applyAlignment="1">
      <alignment horizontal="right"/>
    </xf>
    <xf numFmtId="0" fontId="2" fillId="8" borderId="15" xfId="0" applyFont="1" applyFill="1" applyBorder="1" applyAlignment="1">
      <alignment horizontal="right"/>
    </xf>
    <xf numFmtId="0" fontId="2" fillId="15" borderId="15" xfId="0" applyFont="1" applyFill="1" applyBorder="1" applyAlignment="1">
      <alignment horizontal="right"/>
    </xf>
    <xf numFmtId="0" fontId="2" fillId="11" borderId="15" xfId="0" applyFont="1" applyFill="1" applyBorder="1" applyAlignment="1">
      <alignment horizontal="right"/>
    </xf>
    <xf numFmtId="0" fontId="7" fillId="5" borderId="5" xfId="0" applyFont="1" applyFill="1" applyBorder="1" applyAlignment="1">
      <alignment horizontal="right"/>
    </xf>
    <xf numFmtId="0" fontId="7" fillId="7" borderId="5" xfId="0" applyFont="1" applyFill="1" applyBorder="1" applyAlignment="1">
      <alignment horizontal="right"/>
    </xf>
    <xf numFmtId="0" fontId="7" fillId="9" borderId="5" xfId="0" applyFont="1" applyFill="1" applyBorder="1" applyAlignment="1">
      <alignment horizontal="right"/>
    </xf>
    <xf numFmtId="0" fontId="2" fillId="3" borderId="15" xfId="0" applyFont="1" applyFill="1" applyBorder="1" applyAlignment="1">
      <alignment horizontal="right"/>
    </xf>
    <xf numFmtId="1" fontId="2" fillId="3" borderId="15" xfId="1" applyNumberFormat="1" applyFont="1" applyFill="1" applyBorder="1" applyAlignment="1">
      <alignment horizontal="center"/>
    </xf>
    <xf numFmtId="1" fontId="2" fillId="6" borderId="15" xfId="1" applyNumberFormat="1" applyFont="1" applyFill="1" applyBorder="1" applyAlignment="1">
      <alignment horizontal="center"/>
    </xf>
    <xf numFmtId="1" fontId="2" fillId="5" borderId="15" xfId="1" applyNumberFormat="1" applyFont="1" applyFill="1" applyBorder="1" applyAlignment="1">
      <alignment horizontal="center"/>
    </xf>
    <xf numFmtId="1" fontId="2" fillId="4" borderId="15" xfId="1" applyNumberFormat="1" applyFont="1" applyFill="1" applyBorder="1" applyAlignment="1">
      <alignment horizontal="center"/>
    </xf>
    <xf numFmtId="1" fontId="2" fillId="7" borderId="15" xfId="1" applyNumberFormat="1" applyFont="1" applyFill="1" applyBorder="1" applyAlignment="1">
      <alignment horizontal="center"/>
    </xf>
    <xf numFmtId="1" fontId="2" fillId="9" borderId="15" xfId="1" applyNumberFormat="1" applyFont="1" applyFill="1" applyBorder="1" applyAlignment="1">
      <alignment horizontal="center"/>
    </xf>
    <xf numFmtId="1" fontId="2" fillId="10" borderId="15" xfId="1" applyNumberFormat="1" applyFont="1" applyFill="1" applyBorder="1" applyAlignment="1">
      <alignment horizontal="center"/>
    </xf>
    <xf numFmtId="1" fontId="2" fillId="13" borderId="15" xfId="1" applyNumberFormat="1" applyFont="1" applyFill="1" applyBorder="1" applyAlignment="1">
      <alignment horizontal="center"/>
    </xf>
    <xf numFmtId="1" fontId="2" fillId="14" borderId="15" xfId="1" applyNumberFormat="1" applyFont="1" applyFill="1" applyBorder="1" applyAlignment="1">
      <alignment horizontal="center"/>
    </xf>
    <xf numFmtId="1" fontId="2" fillId="8" borderId="15" xfId="1" applyNumberFormat="1" applyFont="1" applyFill="1" applyBorder="1" applyAlignment="1">
      <alignment horizontal="center"/>
    </xf>
    <xf numFmtId="1" fontId="2" fillId="15" borderId="15" xfId="1" applyNumberFormat="1" applyFont="1" applyFill="1" applyBorder="1" applyAlignment="1">
      <alignment horizontal="center"/>
    </xf>
    <xf numFmtId="1" fontId="2" fillId="11" borderId="15" xfId="1" applyNumberFormat="1" applyFont="1" applyFill="1" applyBorder="1" applyAlignment="1">
      <alignment horizontal="center"/>
    </xf>
    <xf numFmtId="1" fontId="2" fillId="12" borderId="15" xfId="1" applyNumberFormat="1" applyFont="1" applyFill="1" applyBorder="1" applyAlignment="1">
      <alignment horizontal="center"/>
    </xf>
    <xf numFmtId="0" fontId="3" fillId="0" borderId="13" xfId="0" applyFont="1" applyBorder="1" applyAlignment="1">
      <alignment horizontal="center" vertical="top"/>
    </xf>
    <xf numFmtId="0" fontId="5" fillId="0" borderId="13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187" fontId="2" fillId="0" borderId="13" xfId="1" applyNumberFormat="1" applyFont="1" applyBorder="1" applyAlignment="1">
      <alignment horizontal="right" vertical="top"/>
    </xf>
    <xf numFmtId="187" fontId="2" fillId="3" borderId="22" xfId="1" applyNumberFormat="1" applyFont="1" applyFill="1" applyBorder="1" applyAlignment="1">
      <alignment horizontal="right" vertical="top"/>
    </xf>
    <xf numFmtId="0" fontId="2" fillId="6" borderId="22" xfId="0" applyFont="1" applyFill="1" applyBorder="1"/>
    <xf numFmtId="187" fontId="2" fillId="5" borderId="13" xfId="1" applyNumberFormat="1" applyFont="1" applyFill="1" applyBorder="1"/>
    <xf numFmtId="187" fontId="2" fillId="4" borderId="13" xfId="1" applyNumberFormat="1" applyFont="1" applyFill="1" applyBorder="1"/>
    <xf numFmtId="187" fontId="2" fillId="7" borderId="13" xfId="1" applyNumberFormat="1" applyFont="1" applyFill="1" applyBorder="1"/>
    <xf numFmtId="187" fontId="2" fillId="9" borderId="13" xfId="1" applyNumberFormat="1" applyFont="1" applyFill="1" applyBorder="1"/>
    <xf numFmtId="187" fontId="2" fillId="10" borderId="22" xfId="1" applyNumberFormat="1" applyFont="1" applyFill="1" applyBorder="1"/>
    <xf numFmtId="187" fontId="2" fillId="13" borderId="13" xfId="1" applyNumberFormat="1" applyFont="1" applyFill="1" applyBorder="1"/>
    <xf numFmtId="187" fontId="2" fillId="14" borderId="22" xfId="1" applyNumberFormat="1" applyFont="1" applyFill="1" applyBorder="1"/>
    <xf numFmtId="187" fontId="2" fillId="8" borderId="22" xfId="1" applyNumberFormat="1" applyFont="1" applyFill="1" applyBorder="1"/>
    <xf numFmtId="187" fontId="2" fillId="15" borderId="22" xfId="1" applyNumberFormat="1" applyFont="1" applyFill="1" applyBorder="1"/>
    <xf numFmtId="187" fontId="2" fillId="11" borderId="22" xfId="1" applyNumberFormat="1" applyFont="1" applyFill="1" applyBorder="1"/>
    <xf numFmtId="187" fontId="2" fillId="12" borderId="13" xfId="1" applyNumberFormat="1" applyFont="1" applyFill="1" applyBorder="1"/>
    <xf numFmtId="187" fontId="2" fillId="0" borderId="13" xfId="0" applyNumberFormat="1" applyFont="1" applyBorder="1"/>
    <xf numFmtId="0" fontId="2" fillId="0" borderId="1" xfId="0" applyFont="1" applyBorder="1" applyAlignment="1">
      <alignment vertical="center"/>
    </xf>
    <xf numFmtId="0" fontId="16" fillId="0" borderId="4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9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187" fontId="16" fillId="0" borderId="4" xfId="1" applyNumberFormat="1" applyFont="1" applyBorder="1" applyAlignment="1">
      <alignment horizontal="right" vertical="top"/>
    </xf>
    <xf numFmtId="0" fontId="7" fillId="0" borderId="1" xfId="0" applyFont="1" applyBorder="1" applyAlignment="1">
      <alignment vertical="top"/>
    </xf>
    <xf numFmtId="0" fontId="16" fillId="0" borderId="4" xfId="0" applyFont="1" applyBorder="1" applyAlignment="1">
      <alignment horizontal="center" vertical="top"/>
    </xf>
    <xf numFmtId="0" fontId="16" fillId="0" borderId="4" xfId="0" applyFont="1" applyBorder="1" applyAlignment="1">
      <alignment horizontal="left" vertical="top" wrapText="1"/>
    </xf>
    <xf numFmtId="187" fontId="16" fillId="0" borderId="4" xfId="1" applyNumberFormat="1" applyFont="1" applyBorder="1" applyAlignment="1">
      <alignment vertical="top"/>
    </xf>
    <xf numFmtId="187" fontId="16" fillId="0" borderId="4" xfId="0" applyNumberFormat="1" applyFont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center" vertical="top"/>
    </xf>
    <xf numFmtId="0" fontId="16" fillId="0" borderId="4" xfId="0" applyFont="1" applyBorder="1" applyAlignment="1">
      <alignment vertical="top"/>
    </xf>
    <xf numFmtId="43" fontId="16" fillId="0" borderId="4" xfId="1" applyFont="1" applyBorder="1" applyAlignment="1">
      <alignment vertical="top"/>
    </xf>
    <xf numFmtId="0" fontId="16" fillId="0" borderId="4" xfId="0" applyFont="1" applyBorder="1" applyAlignment="1">
      <alignment horizontal="center" vertical="top" wrapText="1"/>
    </xf>
    <xf numFmtId="43" fontId="16" fillId="0" borderId="4" xfId="0" applyNumberFormat="1" applyFont="1" applyBorder="1" applyAlignment="1">
      <alignment vertical="top"/>
    </xf>
    <xf numFmtId="43" fontId="16" fillId="0" borderId="4" xfId="1" applyFont="1" applyBorder="1" applyAlignment="1">
      <alignment horizontal="center" vertical="top"/>
    </xf>
    <xf numFmtId="43" fontId="2" fillId="0" borderId="5" xfId="1" applyFont="1" applyBorder="1"/>
    <xf numFmtId="43" fontId="2" fillId="0" borderId="6" xfId="1" applyFont="1" applyBorder="1"/>
    <xf numFmtId="0" fontId="7" fillId="0" borderId="5" xfId="0" applyFont="1" applyBorder="1"/>
    <xf numFmtId="0" fontId="7" fillId="0" borderId="6" xfId="0" applyFont="1" applyBorder="1"/>
    <xf numFmtId="0" fontId="16" fillId="0" borderId="4" xfId="0" applyFont="1" applyBorder="1"/>
    <xf numFmtId="0" fontId="7" fillId="0" borderId="9" xfId="0" applyFont="1" applyBorder="1"/>
    <xf numFmtId="0" fontId="3" fillId="0" borderId="9" xfId="0" applyFont="1" applyBorder="1" applyAlignment="1">
      <alignment vertical="top" wrapText="1"/>
    </xf>
    <xf numFmtId="187" fontId="3" fillId="3" borderId="19" xfId="1" applyNumberFormat="1" applyFont="1" applyFill="1" applyBorder="1" applyAlignment="1">
      <alignment horizontal="right" vertical="top"/>
    </xf>
    <xf numFmtId="0" fontId="3" fillId="6" borderId="19" xfId="0" applyFont="1" applyFill="1" applyBorder="1"/>
    <xf numFmtId="187" fontId="3" fillId="5" borderId="9" xfId="1" applyNumberFormat="1" applyFont="1" applyFill="1" applyBorder="1"/>
    <xf numFmtId="187" fontId="3" fillId="4" borderId="9" xfId="1" applyNumberFormat="1" applyFont="1" applyFill="1" applyBorder="1"/>
    <xf numFmtId="187" fontId="3" fillId="7" borderId="9" xfId="1" applyNumberFormat="1" applyFont="1" applyFill="1" applyBorder="1"/>
    <xf numFmtId="187" fontId="3" fillId="9" borderId="9" xfId="1" applyNumberFormat="1" applyFont="1" applyFill="1" applyBorder="1"/>
    <xf numFmtId="187" fontId="3" fillId="10" borderId="19" xfId="1" applyNumberFormat="1" applyFont="1" applyFill="1" applyBorder="1"/>
    <xf numFmtId="187" fontId="3" fillId="13" borderId="9" xfId="1" applyNumberFormat="1" applyFont="1" applyFill="1" applyBorder="1"/>
    <xf numFmtId="187" fontId="3" fillId="14" borderId="19" xfId="1" applyNumberFormat="1" applyFont="1" applyFill="1" applyBorder="1"/>
    <xf numFmtId="187" fontId="3" fillId="8" borderId="19" xfId="1" applyNumberFormat="1" applyFont="1" applyFill="1" applyBorder="1"/>
    <xf numFmtId="187" fontId="3" fillId="15" borderId="19" xfId="1" applyNumberFormat="1" applyFont="1" applyFill="1" applyBorder="1"/>
    <xf numFmtId="187" fontId="3" fillId="11" borderId="19" xfId="1" applyNumberFormat="1" applyFont="1" applyFill="1" applyBorder="1"/>
    <xf numFmtId="187" fontId="3" fillId="12" borderId="9" xfId="1" applyNumberFormat="1" applyFont="1" applyFill="1" applyBorder="1"/>
    <xf numFmtId="187" fontId="3" fillId="0" borderId="9" xfId="0" applyNumberFormat="1" applyFont="1" applyBorder="1"/>
    <xf numFmtId="15" fontId="3" fillId="0" borderId="9" xfId="0" applyNumberFormat="1" applyFont="1" applyBorder="1" applyAlignment="1">
      <alignment vertical="top" wrapText="1"/>
    </xf>
    <xf numFmtId="15" fontId="3" fillId="0" borderId="4" xfId="0" applyNumberFormat="1" applyFont="1" applyBorder="1" applyAlignment="1">
      <alignment vertical="top" wrapText="1"/>
    </xf>
    <xf numFmtId="0" fontId="16" fillId="0" borderId="3" xfId="0" applyFont="1" applyBorder="1" applyAlignment="1">
      <alignment horizontal="center" vertical="top"/>
    </xf>
    <xf numFmtId="0" fontId="16" fillId="0" borderId="3" xfId="0" applyFont="1" applyBorder="1" applyAlignment="1">
      <alignment vertical="top" wrapText="1"/>
    </xf>
    <xf numFmtId="15" fontId="7" fillId="0" borderId="2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/>
    <xf numFmtId="0" fontId="16" fillId="0" borderId="9" xfId="0" applyFont="1" applyBorder="1" applyAlignment="1">
      <alignment vertical="top" wrapText="1"/>
    </xf>
    <xf numFmtId="187" fontId="16" fillId="0" borderId="9" xfId="1" applyNumberFormat="1" applyFont="1" applyBorder="1" applyAlignment="1">
      <alignment horizontal="right" vertical="top"/>
    </xf>
    <xf numFmtId="0" fontId="13" fillId="0" borderId="8" xfId="0" applyFont="1" applyBorder="1" applyAlignment="1">
      <alignment horizontal="center"/>
    </xf>
    <xf numFmtId="187" fontId="13" fillId="0" borderId="8" xfId="1" applyNumberFormat="1" applyFont="1" applyBorder="1"/>
    <xf numFmtId="0" fontId="13" fillId="0" borderId="8" xfId="0" applyFont="1" applyBorder="1"/>
    <xf numFmtId="43" fontId="13" fillId="0" borderId="8" xfId="0" applyNumberFormat="1" applyFont="1" applyBorder="1"/>
    <xf numFmtId="43" fontId="13" fillId="0" borderId="8" xfId="1" applyFont="1" applyBorder="1" applyAlignment="1">
      <alignment horizontal="center" vertical="top"/>
    </xf>
    <xf numFmtId="43" fontId="13" fillId="0" borderId="8" xfId="1" applyFont="1" applyBorder="1" applyAlignment="1">
      <alignment vertical="top"/>
    </xf>
    <xf numFmtId="15" fontId="16" fillId="0" borderId="4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187" fontId="10" fillId="2" borderId="5" xfId="1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15" fontId="16" fillId="0" borderId="9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53"/>
  <sheetViews>
    <sheetView zoomScale="75" zoomScaleNormal="75" workbookViewId="0">
      <selection activeCell="B6" sqref="B6"/>
    </sheetView>
  </sheetViews>
  <sheetFormatPr defaultRowHeight="21" x14ac:dyDescent="0.35"/>
  <cols>
    <col min="1" max="1" width="4" style="2" customWidth="1"/>
    <col min="2" max="2" width="50" style="2" customWidth="1"/>
    <col min="3" max="3" width="12.875" style="2" customWidth="1"/>
    <col min="4" max="4" width="12.5" style="2" customWidth="1"/>
    <col min="5" max="17" width="11.375" style="2" customWidth="1"/>
    <col min="18" max="18" width="11" style="2" customWidth="1"/>
    <col min="19" max="16384" width="9" style="2"/>
  </cols>
  <sheetData>
    <row r="1" spans="1:18" ht="23.25" x14ac:dyDescent="0.35">
      <c r="A1" s="489" t="s">
        <v>111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</row>
    <row r="2" spans="1:18" ht="23.25" x14ac:dyDescent="0.35">
      <c r="A2" s="496" t="s">
        <v>0</v>
      </c>
      <c r="B2" s="493" t="s">
        <v>81</v>
      </c>
      <c r="C2" s="493" t="s">
        <v>85</v>
      </c>
      <c r="D2" s="493" t="s">
        <v>18</v>
      </c>
      <c r="E2" s="490" t="s">
        <v>82</v>
      </c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2"/>
      <c r="R2" s="50"/>
    </row>
    <row r="3" spans="1:18" ht="112.5" customHeight="1" x14ac:dyDescent="0.35">
      <c r="A3" s="497"/>
      <c r="B3" s="494"/>
      <c r="C3" s="494"/>
      <c r="D3" s="494"/>
      <c r="E3" s="352" t="s">
        <v>17</v>
      </c>
      <c r="F3" s="347" t="s">
        <v>1</v>
      </c>
      <c r="G3" s="89" t="s">
        <v>2</v>
      </c>
      <c r="H3" s="104" t="s">
        <v>3</v>
      </c>
      <c r="I3" s="118" t="s">
        <v>4</v>
      </c>
      <c r="J3" s="135" t="s">
        <v>5</v>
      </c>
      <c r="K3" s="350" t="s">
        <v>6</v>
      </c>
      <c r="L3" s="181" t="s">
        <v>7</v>
      </c>
      <c r="M3" s="351" t="s">
        <v>8</v>
      </c>
      <c r="N3" s="346" t="s">
        <v>11</v>
      </c>
      <c r="O3" s="349" t="s">
        <v>9</v>
      </c>
      <c r="P3" s="348" t="s">
        <v>10</v>
      </c>
      <c r="Q3" s="241" t="s">
        <v>12</v>
      </c>
      <c r="R3" s="50"/>
    </row>
    <row r="4" spans="1:18" ht="41.25" customHeight="1" x14ac:dyDescent="0.35">
      <c r="A4" s="498"/>
      <c r="B4" s="495"/>
      <c r="C4" s="495"/>
      <c r="D4" s="495"/>
      <c r="E4" s="325" t="s">
        <v>125</v>
      </c>
      <c r="F4" s="326" t="s">
        <v>126</v>
      </c>
      <c r="G4" s="90" t="s">
        <v>125</v>
      </c>
      <c r="H4" s="75" t="s">
        <v>127</v>
      </c>
      <c r="I4" s="119" t="s">
        <v>128</v>
      </c>
      <c r="J4" s="136" t="s">
        <v>126</v>
      </c>
      <c r="K4" s="327" t="s">
        <v>129</v>
      </c>
      <c r="L4" s="182" t="s">
        <v>126</v>
      </c>
      <c r="M4" s="328" t="s">
        <v>126</v>
      </c>
      <c r="N4" s="329" t="s">
        <v>128</v>
      </c>
      <c r="O4" s="330" t="s">
        <v>126</v>
      </c>
      <c r="P4" s="331" t="s">
        <v>130</v>
      </c>
      <c r="Q4" s="167" t="s">
        <v>131</v>
      </c>
      <c r="R4" s="422" t="s">
        <v>140</v>
      </c>
    </row>
    <row r="5" spans="1:18" ht="61.5" customHeight="1" x14ac:dyDescent="0.35">
      <c r="A5" s="28">
        <v>1</v>
      </c>
      <c r="B5" s="23" t="s">
        <v>112</v>
      </c>
      <c r="C5" s="54" t="s">
        <v>133</v>
      </c>
      <c r="D5" s="57">
        <v>0</v>
      </c>
      <c r="E5" s="62"/>
      <c r="F5" s="76"/>
      <c r="G5" s="91"/>
      <c r="H5" s="105"/>
      <c r="I5" s="120"/>
      <c r="J5" s="137"/>
      <c r="K5" s="150"/>
      <c r="L5" s="183"/>
      <c r="M5" s="196"/>
      <c r="N5" s="211"/>
      <c r="O5" s="225"/>
      <c r="P5" s="234"/>
      <c r="Q5" s="168"/>
      <c r="R5" s="50"/>
    </row>
    <row r="6" spans="1:18" ht="91.5" customHeight="1" x14ac:dyDescent="0.35">
      <c r="A6" s="24">
        <v>2</v>
      </c>
      <c r="B6" s="25" t="s">
        <v>51</v>
      </c>
      <c r="C6" s="35">
        <v>243676</v>
      </c>
      <c r="D6" s="260">
        <v>2975</v>
      </c>
      <c r="E6" s="261"/>
      <c r="F6" s="262"/>
      <c r="G6" s="263"/>
      <c r="H6" s="264"/>
      <c r="I6" s="265"/>
      <c r="J6" s="266"/>
      <c r="K6" s="267"/>
      <c r="L6" s="268"/>
      <c r="M6" s="269"/>
      <c r="N6" s="212"/>
      <c r="O6" s="226"/>
      <c r="P6" s="235"/>
      <c r="Q6" s="242"/>
      <c r="R6" s="4"/>
    </row>
    <row r="7" spans="1:18" ht="48.75" customHeight="1" x14ac:dyDescent="0.35">
      <c r="A7" s="30"/>
      <c r="B7" s="15" t="s">
        <v>69</v>
      </c>
      <c r="C7" s="15"/>
      <c r="D7" s="41">
        <v>1225</v>
      </c>
      <c r="E7" s="63"/>
      <c r="F7" s="77"/>
      <c r="G7" s="92"/>
      <c r="H7" s="106"/>
      <c r="I7" s="121"/>
      <c r="J7" s="138"/>
      <c r="K7" s="151"/>
      <c r="L7" s="184"/>
      <c r="M7" s="197"/>
      <c r="N7" s="213"/>
      <c r="O7" s="227"/>
      <c r="P7" s="236"/>
      <c r="Q7" s="169"/>
      <c r="R7" s="6"/>
    </row>
    <row r="8" spans="1:18" ht="50.25" customHeight="1" x14ac:dyDescent="0.35">
      <c r="A8" s="27"/>
      <c r="B8" s="10" t="s">
        <v>132</v>
      </c>
      <c r="C8" s="10"/>
      <c r="D8" s="42">
        <v>1750</v>
      </c>
      <c r="E8" s="64"/>
      <c r="F8" s="78"/>
      <c r="G8" s="93"/>
      <c r="H8" s="107"/>
      <c r="I8" s="122"/>
      <c r="J8" s="139"/>
      <c r="K8" s="152"/>
      <c r="L8" s="185"/>
      <c r="M8" s="198"/>
      <c r="N8" s="214"/>
      <c r="O8" s="228"/>
      <c r="P8" s="237"/>
      <c r="Q8" s="170"/>
      <c r="R8" s="8"/>
    </row>
    <row r="9" spans="1:18" ht="42" x14ac:dyDescent="0.35">
      <c r="A9" s="24">
        <v>3</v>
      </c>
      <c r="B9" s="25" t="s">
        <v>113</v>
      </c>
      <c r="C9" s="56" t="s">
        <v>134</v>
      </c>
      <c r="D9" s="9">
        <f>D10+D11+D30+D32+D33</f>
        <v>33140</v>
      </c>
      <c r="E9" s="65"/>
      <c r="F9" s="79"/>
      <c r="G9" s="94"/>
      <c r="H9" s="108"/>
      <c r="I9" s="123"/>
      <c r="J9" s="140"/>
      <c r="K9" s="153"/>
      <c r="L9" s="186"/>
      <c r="M9" s="199"/>
      <c r="N9" s="215"/>
      <c r="O9" s="243"/>
      <c r="P9" s="245"/>
      <c r="Q9" s="171"/>
      <c r="R9" s="4"/>
    </row>
    <row r="10" spans="1:18" ht="24" customHeight="1" x14ac:dyDescent="0.35">
      <c r="A10" s="5"/>
      <c r="B10" s="15" t="s">
        <v>96</v>
      </c>
      <c r="C10" s="15"/>
      <c r="D10" s="20">
        <v>13600</v>
      </c>
      <c r="E10" s="66">
        <v>1100</v>
      </c>
      <c r="F10" s="80">
        <v>1050</v>
      </c>
      <c r="G10" s="95">
        <v>1100</v>
      </c>
      <c r="H10" s="109">
        <v>1200</v>
      </c>
      <c r="I10" s="124">
        <v>950</v>
      </c>
      <c r="J10" s="141">
        <v>1050</v>
      </c>
      <c r="K10" s="247">
        <v>1150</v>
      </c>
      <c r="L10" s="187">
        <v>1050</v>
      </c>
      <c r="M10" s="200">
        <v>1050</v>
      </c>
      <c r="N10" s="216">
        <v>950</v>
      </c>
      <c r="O10" s="244">
        <v>1050</v>
      </c>
      <c r="P10" s="246">
        <v>1000</v>
      </c>
      <c r="Q10" s="172">
        <v>900</v>
      </c>
      <c r="R10" s="19">
        <f>SUM(E10:Q10)</f>
        <v>13600</v>
      </c>
    </row>
    <row r="11" spans="1:18" x14ac:dyDescent="0.35">
      <c r="A11" s="5"/>
      <c r="B11" s="15" t="s">
        <v>97</v>
      </c>
      <c r="C11" s="15"/>
      <c r="D11" s="20">
        <v>19040</v>
      </c>
      <c r="E11" s="66">
        <v>1540</v>
      </c>
      <c r="F11" s="80">
        <v>1470</v>
      </c>
      <c r="G11" s="95">
        <v>1540</v>
      </c>
      <c r="H11" s="109">
        <v>1680</v>
      </c>
      <c r="I11" s="124">
        <v>1330</v>
      </c>
      <c r="J11" s="141">
        <v>1470</v>
      </c>
      <c r="K11" s="247">
        <v>1610</v>
      </c>
      <c r="L11" s="187">
        <v>1470</v>
      </c>
      <c r="M11" s="200">
        <v>1470</v>
      </c>
      <c r="N11" s="216">
        <v>1330</v>
      </c>
      <c r="O11" s="244">
        <v>1470</v>
      </c>
      <c r="P11" s="246">
        <v>1400</v>
      </c>
      <c r="Q11" s="172">
        <v>1260</v>
      </c>
      <c r="R11" s="19">
        <f>SUM(E11:Q11)</f>
        <v>19040</v>
      </c>
    </row>
    <row r="12" spans="1:18" x14ac:dyDescent="0.35">
      <c r="A12" s="5"/>
      <c r="B12" s="58" t="s">
        <v>83</v>
      </c>
      <c r="C12" s="15"/>
      <c r="D12" s="20"/>
      <c r="E12" s="66"/>
      <c r="F12" s="80"/>
      <c r="G12" s="95"/>
      <c r="H12" s="109"/>
      <c r="I12" s="124"/>
      <c r="J12" s="141"/>
      <c r="K12" s="154"/>
      <c r="L12" s="187"/>
      <c r="M12" s="200"/>
      <c r="N12" s="216"/>
      <c r="O12" s="244"/>
      <c r="P12" s="246"/>
      <c r="Q12" s="172"/>
      <c r="R12" s="19"/>
    </row>
    <row r="13" spans="1:18" x14ac:dyDescent="0.35">
      <c r="A13" s="5"/>
      <c r="B13" s="61" t="s">
        <v>88</v>
      </c>
      <c r="C13" s="15"/>
      <c r="D13" s="20"/>
      <c r="E13" s="335">
        <v>15</v>
      </c>
      <c r="F13" s="365">
        <v>14</v>
      </c>
      <c r="G13" s="366">
        <v>15</v>
      </c>
      <c r="H13" s="367">
        <v>17</v>
      </c>
      <c r="I13" s="368">
        <v>12</v>
      </c>
      <c r="J13" s="369">
        <v>14</v>
      </c>
      <c r="K13" s="370">
        <v>16</v>
      </c>
      <c r="L13" s="371">
        <v>14</v>
      </c>
      <c r="M13" s="372">
        <v>14</v>
      </c>
      <c r="N13" s="373">
        <v>12</v>
      </c>
      <c r="O13" s="374">
        <v>14</v>
      </c>
      <c r="P13" s="375">
        <v>13</v>
      </c>
      <c r="Q13" s="376">
        <v>11</v>
      </c>
      <c r="R13" s="336"/>
    </row>
    <row r="14" spans="1:18" x14ac:dyDescent="0.35">
      <c r="A14" s="6"/>
      <c r="B14" s="6" t="s">
        <v>14</v>
      </c>
      <c r="C14" s="6"/>
      <c r="D14" s="6"/>
      <c r="E14" s="67">
        <v>1</v>
      </c>
      <c r="F14" s="377">
        <v>1</v>
      </c>
      <c r="G14" s="378">
        <v>1</v>
      </c>
      <c r="H14" s="379">
        <v>1</v>
      </c>
      <c r="I14" s="380">
        <v>1</v>
      </c>
      <c r="J14" s="381">
        <v>1</v>
      </c>
      <c r="K14" s="382">
        <v>1</v>
      </c>
      <c r="L14" s="364">
        <v>1</v>
      </c>
      <c r="M14" s="383">
        <v>1</v>
      </c>
      <c r="N14" s="384">
        <v>1</v>
      </c>
      <c r="O14" s="385">
        <v>1</v>
      </c>
      <c r="P14" s="386">
        <v>1</v>
      </c>
      <c r="Q14" s="363">
        <v>1</v>
      </c>
      <c r="R14" s="6"/>
    </row>
    <row r="15" spans="1:18" x14ac:dyDescent="0.35">
      <c r="A15" s="6"/>
      <c r="B15" s="6" t="s">
        <v>15</v>
      </c>
      <c r="C15" s="6"/>
      <c r="D15" s="6"/>
      <c r="E15" s="67">
        <v>1</v>
      </c>
      <c r="F15" s="377">
        <v>1</v>
      </c>
      <c r="G15" s="378">
        <v>1</v>
      </c>
      <c r="H15" s="379">
        <v>1</v>
      </c>
      <c r="I15" s="380">
        <v>1</v>
      </c>
      <c r="J15" s="381">
        <v>1</v>
      </c>
      <c r="K15" s="382">
        <v>1</v>
      </c>
      <c r="L15" s="364">
        <v>1</v>
      </c>
      <c r="M15" s="383">
        <v>1</v>
      </c>
      <c r="N15" s="384">
        <v>1</v>
      </c>
      <c r="O15" s="385">
        <v>1</v>
      </c>
      <c r="P15" s="386">
        <v>1</v>
      </c>
      <c r="Q15" s="363">
        <v>1</v>
      </c>
      <c r="R15" s="6"/>
    </row>
    <row r="16" spans="1:18" x14ac:dyDescent="0.35">
      <c r="A16" s="6"/>
      <c r="B16" s="6" t="s">
        <v>16</v>
      </c>
      <c r="C16" s="6"/>
      <c r="D16" s="6"/>
      <c r="E16" s="67">
        <v>1</v>
      </c>
      <c r="F16" s="377">
        <v>1</v>
      </c>
      <c r="G16" s="378">
        <v>1</v>
      </c>
      <c r="H16" s="379">
        <v>1</v>
      </c>
      <c r="I16" s="380">
        <v>1</v>
      </c>
      <c r="J16" s="381">
        <v>1</v>
      </c>
      <c r="K16" s="382">
        <v>1</v>
      </c>
      <c r="L16" s="364">
        <v>1</v>
      </c>
      <c r="M16" s="383">
        <v>1</v>
      </c>
      <c r="N16" s="384">
        <v>1</v>
      </c>
      <c r="O16" s="385">
        <v>1</v>
      </c>
      <c r="P16" s="386">
        <v>1</v>
      </c>
      <c r="Q16" s="363">
        <v>1</v>
      </c>
      <c r="R16" s="6"/>
    </row>
    <row r="17" spans="1:18" x14ac:dyDescent="0.35">
      <c r="A17" s="6"/>
      <c r="B17" s="6" t="s">
        <v>114</v>
      </c>
      <c r="C17" s="6"/>
      <c r="D17" s="6"/>
      <c r="E17" s="67">
        <v>2</v>
      </c>
      <c r="F17" s="377">
        <v>2</v>
      </c>
      <c r="G17" s="378">
        <v>2</v>
      </c>
      <c r="H17" s="379">
        <v>2</v>
      </c>
      <c r="I17" s="380">
        <v>2</v>
      </c>
      <c r="J17" s="381">
        <v>2</v>
      </c>
      <c r="K17" s="382">
        <v>2</v>
      </c>
      <c r="L17" s="364">
        <v>2</v>
      </c>
      <c r="M17" s="383">
        <v>2</v>
      </c>
      <c r="N17" s="384">
        <v>2</v>
      </c>
      <c r="O17" s="385">
        <v>2</v>
      </c>
      <c r="P17" s="386">
        <v>2</v>
      </c>
      <c r="Q17" s="363">
        <v>2</v>
      </c>
      <c r="R17" s="6"/>
    </row>
    <row r="18" spans="1:18" x14ac:dyDescent="0.35">
      <c r="A18" s="6"/>
      <c r="B18" s="6" t="s">
        <v>13</v>
      </c>
      <c r="C18" s="6"/>
      <c r="D18" s="6"/>
      <c r="E18" s="67">
        <v>7</v>
      </c>
      <c r="F18" s="377">
        <v>6</v>
      </c>
      <c r="G18" s="378">
        <v>7</v>
      </c>
      <c r="H18" s="379">
        <v>9</v>
      </c>
      <c r="I18" s="380">
        <v>4</v>
      </c>
      <c r="J18" s="381">
        <v>6</v>
      </c>
      <c r="K18" s="382">
        <v>8</v>
      </c>
      <c r="L18" s="364">
        <v>6</v>
      </c>
      <c r="M18" s="383">
        <v>6</v>
      </c>
      <c r="N18" s="384">
        <v>4</v>
      </c>
      <c r="O18" s="385">
        <v>6</v>
      </c>
      <c r="P18" s="386">
        <v>5</v>
      </c>
      <c r="Q18" s="363">
        <v>3</v>
      </c>
      <c r="R18" s="6"/>
    </row>
    <row r="19" spans="1:18" x14ac:dyDescent="0.35">
      <c r="A19" s="6"/>
      <c r="B19" s="55" t="s">
        <v>79</v>
      </c>
      <c r="C19" s="6"/>
      <c r="D19" s="6"/>
      <c r="E19" s="67">
        <v>1</v>
      </c>
      <c r="F19" s="377">
        <v>1</v>
      </c>
      <c r="G19" s="378">
        <v>1</v>
      </c>
      <c r="H19" s="379">
        <v>1</v>
      </c>
      <c r="I19" s="380">
        <v>1</v>
      </c>
      <c r="J19" s="381">
        <v>1</v>
      </c>
      <c r="K19" s="382">
        <v>1</v>
      </c>
      <c r="L19" s="364">
        <v>1</v>
      </c>
      <c r="M19" s="383">
        <v>1</v>
      </c>
      <c r="N19" s="384">
        <v>1</v>
      </c>
      <c r="O19" s="385">
        <v>1</v>
      </c>
      <c r="P19" s="386">
        <v>1</v>
      </c>
      <c r="Q19" s="363">
        <v>1</v>
      </c>
      <c r="R19" s="6"/>
    </row>
    <row r="20" spans="1:18" x14ac:dyDescent="0.35">
      <c r="A20" s="6"/>
      <c r="B20" s="6" t="s">
        <v>49</v>
      </c>
      <c r="C20" s="6"/>
      <c r="D20" s="6"/>
      <c r="E20" s="67">
        <v>1</v>
      </c>
      <c r="F20" s="377">
        <v>1</v>
      </c>
      <c r="G20" s="378">
        <v>1</v>
      </c>
      <c r="H20" s="379">
        <v>1</v>
      </c>
      <c r="I20" s="380">
        <v>1</v>
      </c>
      <c r="J20" s="381">
        <v>1</v>
      </c>
      <c r="K20" s="382">
        <v>1</v>
      </c>
      <c r="L20" s="364">
        <v>1</v>
      </c>
      <c r="M20" s="383">
        <v>1</v>
      </c>
      <c r="N20" s="384">
        <v>1</v>
      </c>
      <c r="O20" s="385">
        <v>1</v>
      </c>
      <c r="P20" s="386">
        <v>1</v>
      </c>
      <c r="Q20" s="363">
        <v>1</v>
      </c>
      <c r="R20" s="6"/>
    </row>
    <row r="21" spans="1:18" x14ac:dyDescent="0.35">
      <c r="A21" s="6"/>
      <c r="B21" s="6" t="s">
        <v>54</v>
      </c>
      <c r="C21" s="6"/>
      <c r="D21" s="6"/>
      <c r="E21" s="67">
        <v>1</v>
      </c>
      <c r="F21" s="377">
        <v>1</v>
      </c>
      <c r="G21" s="387">
        <v>1</v>
      </c>
      <c r="H21" s="379">
        <v>1</v>
      </c>
      <c r="I21" s="388">
        <v>1</v>
      </c>
      <c r="J21" s="389">
        <v>1</v>
      </c>
      <c r="K21" s="382">
        <v>1</v>
      </c>
      <c r="L21" s="364">
        <v>1</v>
      </c>
      <c r="M21" s="383">
        <v>1</v>
      </c>
      <c r="N21" s="384">
        <v>1</v>
      </c>
      <c r="O21" s="385">
        <v>1</v>
      </c>
      <c r="P21" s="386">
        <v>1</v>
      </c>
      <c r="Q21" s="363">
        <v>1</v>
      </c>
      <c r="R21" s="6"/>
    </row>
    <row r="22" spans="1:18" x14ac:dyDescent="0.35">
      <c r="A22" s="6"/>
      <c r="B22" s="6" t="s">
        <v>87</v>
      </c>
      <c r="C22" s="6"/>
      <c r="D22" s="6"/>
      <c r="E22" s="334">
        <v>7</v>
      </c>
      <c r="F22" s="333">
        <v>7</v>
      </c>
      <c r="G22" s="96">
        <v>7</v>
      </c>
      <c r="H22" s="110">
        <v>7</v>
      </c>
      <c r="I22" s="125">
        <v>7</v>
      </c>
      <c r="J22" s="142">
        <v>7</v>
      </c>
      <c r="K22" s="158">
        <v>7</v>
      </c>
      <c r="L22" s="188">
        <v>7</v>
      </c>
      <c r="M22" s="204">
        <v>7</v>
      </c>
      <c r="N22" s="218">
        <v>7</v>
      </c>
      <c r="O22" s="256">
        <v>7</v>
      </c>
      <c r="P22" s="253">
        <v>7</v>
      </c>
      <c r="Q22" s="173">
        <v>7</v>
      </c>
      <c r="R22" s="13"/>
    </row>
    <row r="23" spans="1:18" x14ac:dyDescent="0.35">
      <c r="A23" s="6"/>
      <c r="B23" s="6" t="s">
        <v>73</v>
      </c>
      <c r="C23" s="6"/>
      <c r="D23" s="6"/>
      <c r="E23" s="67">
        <v>1</v>
      </c>
      <c r="F23" s="81">
        <v>1</v>
      </c>
      <c r="G23" s="96">
        <v>1</v>
      </c>
      <c r="H23" s="110">
        <v>1</v>
      </c>
      <c r="I23" s="125">
        <v>1</v>
      </c>
      <c r="J23" s="142">
        <v>1</v>
      </c>
      <c r="K23" s="155">
        <v>1</v>
      </c>
      <c r="L23" s="364">
        <v>1</v>
      </c>
      <c r="M23" s="201">
        <v>1</v>
      </c>
      <c r="N23" s="133">
        <v>1</v>
      </c>
      <c r="O23" s="229">
        <v>1</v>
      </c>
      <c r="P23" s="165">
        <v>1</v>
      </c>
      <c r="Q23" s="363">
        <v>1</v>
      </c>
      <c r="R23" s="6"/>
    </row>
    <row r="24" spans="1:18" x14ac:dyDescent="0.35">
      <c r="A24" s="6"/>
      <c r="B24" s="6" t="s">
        <v>70</v>
      </c>
      <c r="C24" s="6"/>
      <c r="D24" s="6"/>
      <c r="E24" s="67">
        <v>1</v>
      </c>
      <c r="F24" s="81">
        <v>1</v>
      </c>
      <c r="G24" s="96">
        <v>1</v>
      </c>
      <c r="H24" s="110">
        <v>1</v>
      </c>
      <c r="I24" s="125">
        <v>1</v>
      </c>
      <c r="J24" s="142">
        <v>1</v>
      </c>
      <c r="K24" s="155">
        <v>1</v>
      </c>
      <c r="L24" s="364">
        <v>1</v>
      </c>
      <c r="M24" s="201">
        <v>1</v>
      </c>
      <c r="N24" s="133">
        <v>1</v>
      </c>
      <c r="O24" s="229">
        <v>1</v>
      </c>
      <c r="P24" s="165">
        <v>1</v>
      </c>
      <c r="Q24" s="363">
        <v>1</v>
      </c>
      <c r="R24" s="6"/>
    </row>
    <row r="25" spans="1:18" x14ac:dyDescent="0.35">
      <c r="A25" s="6"/>
      <c r="B25" s="6" t="s">
        <v>71</v>
      </c>
      <c r="C25" s="6"/>
      <c r="D25" s="6"/>
      <c r="E25" s="67">
        <v>1</v>
      </c>
      <c r="F25" s="81">
        <v>1</v>
      </c>
      <c r="G25" s="96">
        <v>1</v>
      </c>
      <c r="H25" s="110">
        <v>1</v>
      </c>
      <c r="I25" s="125">
        <v>1</v>
      </c>
      <c r="J25" s="142">
        <v>1</v>
      </c>
      <c r="K25" s="155">
        <v>1</v>
      </c>
      <c r="L25" s="364">
        <v>1</v>
      </c>
      <c r="M25" s="201">
        <v>1</v>
      </c>
      <c r="N25" s="133">
        <v>1</v>
      </c>
      <c r="O25" s="229">
        <v>1</v>
      </c>
      <c r="P25" s="165">
        <v>1</v>
      </c>
      <c r="Q25" s="363">
        <v>1</v>
      </c>
      <c r="R25" s="6"/>
    </row>
    <row r="26" spans="1:18" x14ac:dyDescent="0.35">
      <c r="A26" s="6"/>
      <c r="B26" s="6" t="s">
        <v>72</v>
      </c>
      <c r="C26" s="6"/>
      <c r="D26" s="6"/>
      <c r="E26" s="67">
        <v>1</v>
      </c>
      <c r="F26" s="81">
        <v>1</v>
      </c>
      <c r="G26" s="96">
        <v>1</v>
      </c>
      <c r="H26" s="110">
        <v>1</v>
      </c>
      <c r="I26" s="125">
        <v>1</v>
      </c>
      <c r="J26" s="142">
        <v>1</v>
      </c>
      <c r="K26" s="155">
        <v>1</v>
      </c>
      <c r="L26" s="364">
        <v>1</v>
      </c>
      <c r="M26" s="201">
        <v>1</v>
      </c>
      <c r="N26" s="133">
        <v>1</v>
      </c>
      <c r="O26" s="229">
        <v>1</v>
      </c>
      <c r="P26" s="165">
        <v>1</v>
      </c>
      <c r="Q26" s="363">
        <v>1</v>
      </c>
      <c r="R26" s="6"/>
    </row>
    <row r="27" spans="1:18" x14ac:dyDescent="0.35">
      <c r="A27" s="6"/>
      <c r="B27" s="6" t="s">
        <v>80</v>
      </c>
      <c r="C27" s="6"/>
      <c r="D27" s="6"/>
      <c r="E27" s="67">
        <v>1</v>
      </c>
      <c r="F27" s="81">
        <v>1</v>
      </c>
      <c r="G27" s="96">
        <v>1</v>
      </c>
      <c r="H27" s="110">
        <v>1</v>
      </c>
      <c r="I27" s="125">
        <v>1</v>
      </c>
      <c r="J27" s="142">
        <v>1</v>
      </c>
      <c r="K27" s="155">
        <v>1</v>
      </c>
      <c r="L27" s="364">
        <v>1</v>
      </c>
      <c r="M27" s="201">
        <v>1</v>
      </c>
      <c r="N27" s="133">
        <v>1</v>
      </c>
      <c r="O27" s="229">
        <v>1</v>
      </c>
      <c r="P27" s="165">
        <v>1</v>
      </c>
      <c r="Q27" s="363">
        <v>1</v>
      </c>
      <c r="R27" s="6"/>
    </row>
    <row r="28" spans="1:18" x14ac:dyDescent="0.35">
      <c r="A28" s="6"/>
      <c r="B28" s="55" t="s">
        <v>84</v>
      </c>
      <c r="C28" s="6"/>
      <c r="D28" s="6"/>
      <c r="E28" s="390">
        <v>2</v>
      </c>
      <c r="F28" s="377">
        <v>2</v>
      </c>
      <c r="G28" s="378">
        <v>2</v>
      </c>
      <c r="H28" s="379">
        <v>2</v>
      </c>
      <c r="I28" s="380">
        <v>2</v>
      </c>
      <c r="J28" s="381">
        <v>2</v>
      </c>
      <c r="K28" s="382">
        <v>2</v>
      </c>
      <c r="L28" s="364">
        <v>2</v>
      </c>
      <c r="M28" s="383">
        <v>2</v>
      </c>
      <c r="N28" s="384">
        <v>2</v>
      </c>
      <c r="O28" s="385">
        <v>2</v>
      </c>
      <c r="P28" s="386">
        <v>2</v>
      </c>
      <c r="Q28" s="363">
        <v>2</v>
      </c>
      <c r="R28" s="6"/>
    </row>
    <row r="29" spans="1:18" x14ac:dyDescent="0.35">
      <c r="A29" s="6"/>
      <c r="B29" s="13" t="s">
        <v>86</v>
      </c>
      <c r="C29" s="6"/>
      <c r="D29" s="12"/>
      <c r="E29" s="391">
        <v>22</v>
      </c>
      <c r="F29" s="392">
        <v>21</v>
      </c>
      <c r="G29" s="393">
        <v>22</v>
      </c>
      <c r="H29" s="394">
        <v>24</v>
      </c>
      <c r="I29" s="395">
        <v>19</v>
      </c>
      <c r="J29" s="396">
        <v>21</v>
      </c>
      <c r="K29" s="397">
        <v>23</v>
      </c>
      <c r="L29" s="398">
        <v>21</v>
      </c>
      <c r="M29" s="399">
        <v>21</v>
      </c>
      <c r="N29" s="400">
        <v>19</v>
      </c>
      <c r="O29" s="401">
        <v>21</v>
      </c>
      <c r="P29" s="402">
        <v>20</v>
      </c>
      <c r="Q29" s="403">
        <v>18</v>
      </c>
      <c r="R29" s="19">
        <f>E29+F29+G29+H29+I29+J29+K29+L29+M29+N29+O29+P29+Q29</f>
        <v>272</v>
      </c>
    </row>
    <row r="30" spans="1:18" x14ac:dyDescent="0.35">
      <c r="A30" s="6"/>
      <c r="B30" s="52" t="s">
        <v>76</v>
      </c>
      <c r="C30" s="53"/>
      <c r="D30" s="53">
        <v>500</v>
      </c>
      <c r="E30" s="68"/>
      <c r="F30" s="82"/>
      <c r="G30" s="97"/>
      <c r="H30" s="111"/>
      <c r="I30" s="126"/>
      <c r="J30" s="143"/>
      <c r="K30" s="157"/>
      <c r="L30" s="189"/>
      <c r="M30" s="203"/>
      <c r="N30" s="217"/>
      <c r="O30" s="254"/>
      <c r="P30" s="255"/>
      <c r="Q30" s="174"/>
      <c r="R30" s="19"/>
    </row>
    <row r="31" spans="1:18" x14ac:dyDescent="0.35">
      <c r="A31" s="6"/>
      <c r="B31" s="52" t="s">
        <v>115</v>
      </c>
      <c r="C31" s="53"/>
      <c r="D31" s="53"/>
      <c r="E31" s="68"/>
      <c r="F31" s="82"/>
      <c r="G31" s="97"/>
      <c r="H31" s="111"/>
      <c r="I31" s="126"/>
      <c r="J31" s="143"/>
      <c r="K31" s="157"/>
      <c r="L31" s="189"/>
      <c r="M31" s="203"/>
      <c r="N31" s="217"/>
      <c r="O31" s="254"/>
      <c r="P31" s="255"/>
      <c r="Q31" s="174"/>
      <c r="R31" s="19"/>
    </row>
    <row r="32" spans="1:18" x14ac:dyDescent="0.35">
      <c r="A32" s="8"/>
      <c r="B32" s="36"/>
      <c r="C32" s="8"/>
      <c r="D32" s="14"/>
      <c r="E32" s="69"/>
      <c r="F32" s="83"/>
      <c r="G32" s="98"/>
      <c r="H32" s="112"/>
      <c r="I32" s="127"/>
      <c r="J32" s="144"/>
      <c r="K32" s="159"/>
      <c r="L32" s="190"/>
      <c r="M32" s="205"/>
      <c r="N32" s="219"/>
      <c r="O32" s="257"/>
      <c r="P32" s="258"/>
      <c r="Q32" s="175"/>
      <c r="R32" s="259"/>
    </row>
    <row r="33" spans="1:18" ht="22.5" customHeight="1" x14ac:dyDescent="0.35">
      <c r="A33" s="358"/>
      <c r="B33" s="359"/>
      <c r="C33" s="358"/>
      <c r="D33" s="360"/>
      <c r="E33" s="360"/>
      <c r="F33" s="360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2"/>
    </row>
    <row r="34" spans="1:18" ht="44.25" customHeight="1" x14ac:dyDescent="0.35">
      <c r="A34" s="24">
        <v>4</v>
      </c>
      <c r="B34" s="25" t="s">
        <v>91</v>
      </c>
      <c r="C34" s="56" t="s">
        <v>135</v>
      </c>
      <c r="D34" s="34">
        <v>9600</v>
      </c>
      <c r="E34" s="72"/>
      <c r="F34" s="86"/>
      <c r="G34" s="101"/>
      <c r="H34" s="115"/>
      <c r="I34" s="130"/>
      <c r="J34" s="147"/>
      <c r="K34" s="162"/>
      <c r="L34" s="193"/>
      <c r="M34" s="208"/>
      <c r="N34" s="222"/>
      <c r="O34" s="270"/>
      <c r="P34" s="271"/>
      <c r="Q34" s="178"/>
      <c r="R34" s="272"/>
    </row>
    <row r="35" spans="1:18" ht="33" customHeight="1" x14ac:dyDescent="0.35">
      <c r="A35" s="30"/>
      <c r="B35" s="273" t="s">
        <v>139</v>
      </c>
      <c r="C35" s="15"/>
      <c r="D35" s="274">
        <v>8000</v>
      </c>
      <c r="E35" s="275"/>
      <c r="F35" s="81"/>
      <c r="G35" s="276"/>
      <c r="H35" s="277"/>
      <c r="I35" s="278"/>
      <c r="J35" s="279"/>
      <c r="K35" s="156"/>
      <c r="L35" s="280"/>
      <c r="M35" s="202"/>
      <c r="N35" s="134"/>
      <c r="O35" s="230"/>
      <c r="P35" s="166"/>
      <c r="Q35" s="281"/>
      <c r="R35" s="19"/>
    </row>
    <row r="36" spans="1:18" ht="28.5" customHeight="1" x14ac:dyDescent="0.35">
      <c r="A36" s="30"/>
      <c r="B36" s="273" t="s">
        <v>117</v>
      </c>
      <c r="C36" s="15"/>
      <c r="D36" s="274">
        <v>750</v>
      </c>
      <c r="E36" s="275"/>
      <c r="F36" s="81"/>
      <c r="G36" s="276"/>
      <c r="H36" s="277"/>
      <c r="I36" s="278"/>
      <c r="J36" s="279"/>
      <c r="K36" s="156"/>
      <c r="L36" s="280"/>
      <c r="M36" s="202"/>
      <c r="N36" s="134"/>
      <c r="O36" s="230"/>
      <c r="P36" s="166"/>
      <c r="Q36" s="281"/>
      <c r="R36" s="19"/>
    </row>
    <row r="37" spans="1:18" ht="30.75" customHeight="1" x14ac:dyDescent="0.35">
      <c r="A37" s="27"/>
      <c r="B37" s="282" t="s">
        <v>118</v>
      </c>
      <c r="C37" s="10"/>
      <c r="D37" s="283">
        <v>850</v>
      </c>
      <c r="E37" s="284"/>
      <c r="F37" s="285"/>
      <c r="G37" s="286"/>
      <c r="H37" s="287"/>
      <c r="I37" s="288"/>
      <c r="J37" s="289"/>
      <c r="K37" s="248"/>
      <c r="L37" s="290"/>
      <c r="M37" s="249"/>
      <c r="N37" s="250"/>
      <c r="O37" s="251"/>
      <c r="P37" s="252"/>
      <c r="Q37" s="291"/>
      <c r="R37" s="259"/>
    </row>
    <row r="38" spans="1:18" ht="60.75" customHeight="1" x14ac:dyDescent="0.35">
      <c r="A38" s="29">
        <v>5</v>
      </c>
      <c r="B38" s="31" t="s">
        <v>52</v>
      </c>
      <c r="C38" s="332" t="s">
        <v>136</v>
      </c>
      <c r="D38" s="32">
        <v>0</v>
      </c>
      <c r="E38" s="71"/>
      <c r="F38" s="85"/>
      <c r="G38" s="100"/>
      <c r="H38" s="114"/>
      <c r="I38" s="129"/>
      <c r="J38" s="146"/>
      <c r="K38" s="161"/>
      <c r="L38" s="192"/>
      <c r="M38" s="207"/>
      <c r="N38" s="221"/>
      <c r="O38" s="231"/>
      <c r="P38" s="238"/>
      <c r="Q38" s="177"/>
      <c r="R38" s="59">
        <f>SUM(G38:N38)</f>
        <v>0</v>
      </c>
    </row>
    <row r="39" spans="1:18" ht="67.5" customHeight="1" x14ac:dyDescent="0.35">
      <c r="A39" s="24">
        <v>6</v>
      </c>
      <c r="B39" s="25" t="s">
        <v>146</v>
      </c>
      <c r="C39" s="56" t="s">
        <v>137</v>
      </c>
      <c r="D39" s="34">
        <v>38385</v>
      </c>
      <c r="E39" s="292"/>
      <c r="F39" s="86"/>
      <c r="G39" s="101"/>
      <c r="H39" s="115"/>
      <c r="I39" s="130"/>
      <c r="J39" s="147"/>
      <c r="K39" s="162"/>
      <c r="L39" s="193"/>
      <c r="M39" s="208"/>
      <c r="N39" s="222"/>
      <c r="O39" s="270"/>
      <c r="P39" s="271"/>
      <c r="Q39" s="178"/>
      <c r="R39" s="272"/>
    </row>
    <row r="40" spans="1:18" ht="70.5" customHeight="1" x14ac:dyDescent="0.35">
      <c r="A40" s="30"/>
      <c r="B40" s="293" t="s">
        <v>119</v>
      </c>
      <c r="C40" s="15"/>
      <c r="D40" s="274">
        <v>1650</v>
      </c>
      <c r="E40" s="275"/>
      <c r="F40" s="81"/>
      <c r="G40" s="276"/>
      <c r="H40" s="277"/>
      <c r="I40" s="278"/>
      <c r="J40" s="279"/>
      <c r="K40" s="156"/>
      <c r="L40" s="280"/>
      <c r="M40" s="202"/>
      <c r="N40" s="134"/>
      <c r="O40" s="230"/>
      <c r="P40" s="166"/>
      <c r="Q40" s="281"/>
      <c r="R40" s="19"/>
    </row>
    <row r="41" spans="1:18" ht="56.25" customHeight="1" x14ac:dyDescent="0.35">
      <c r="A41" s="404"/>
      <c r="B41" s="405" t="s">
        <v>138</v>
      </c>
      <c r="C41" s="406"/>
      <c r="D41" s="407">
        <v>5600</v>
      </c>
      <c r="E41" s="408"/>
      <c r="F41" s="409"/>
      <c r="G41" s="410"/>
      <c r="H41" s="411"/>
      <c r="I41" s="412"/>
      <c r="J41" s="413"/>
      <c r="K41" s="414"/>
      <c r="L41" s="415"/>
      <c r="M41" s="416"/>
      <c r="N41" s="417"/>
      <c r="O41" s="418"/>
      <c r="P41" s="419"/>
      <c r="Q41" s="420"/>
      <c r="R41" s="421"/>
    </row>
    <row r="42" spans="1:18" ht="50.25" customHeight="1" x14ac:dyDescent="0.35">
      <c r="A42" s="27"/>
      <c r="B42" s="33" t="s">
        <v>116</v>
      </c>
      <c r="C42" s="10"/>
      <c r="D42" s="283">
        <v>31135</v>
      </c>
      <c r="E42" s="284"/>
      <c r="F42" s="285"/>
      <c r="G42" s="286"/>
      <c r="H42" s="287"/>
      <c r="I42" s="288"/>
      <c r="J42" s="289"/>
      <c r="K42" s="248"/>
      <c r="L42" s="290"/>
      <c r="M42" s="249"/>
      <c r="N42" s="250"/>
      <c r="O42" s="251"/>
      <c r="P42" s="252"/>
      <c r="Q42" s="291"/>
      <c r="R42" s="259"/>
    </row>
    <row r="43" spans="1:18" ht="63" customHeight="1" x14ac:dyDescent="0.35">
      <c r="A43" s="38">
        <v>7</v>
      </c>
      <c r="B43" s="355" t="s">
        <v>120</v>
      </c>
      <c r="C43" s="465">
        <v>243789</v>
      </c>
      <c r="D43" s="357">
        <v>7425</v>
      </c>
      <c r="E43" s="73"/>
      <c r="F43" s="87"/>
      <c r="G43" s="102"/>
      <c r="H43" s="116"/>
      <c r="I43" s="131"/>
      <c r="J43" s="148"/>
      <c r="K43" s="163"/>
      <c r="L43" s="194"/>
      <c r="M43" s="209"/>
      <c r="N43" s="223"/>
      <c r="O43" s="232"/>
      <c r="P43" s="239"/>
      <c r="Q43" s="179"/>
      <c r="R43" s="60"/>
    </row>
    <row r="44" spans="1:18" ht="36.75" customHeight="1" x14ac:dyDescent="0.35">
      <c r="A44" s="38"/>
      <c r="B44" s="15" t="s">
        <v>121</v>
      </c>
      <c r="C44" s="39"/>
      <c r="D44" s="40">
        <v>2100</v>
      </c>
      <c r="E44" s="73"/>
      <c r="F44" s="87"/>
      <c r="G44" s="102"/>
      <c r="H44" s="116"/>
      <c r="I44" s="131"/>
      <c r="J44" s="148"/>
      <c r="K44" s="163"/>
      <c r="L44" s="194"/>
      <c r="M44" s="209"/>
      <c r="N44" s="223"/>
      <c r="O44" s="232"/>
      <c r="P44" s="239"/>
      <c r="Q44" s="179"/>
      <c r="R44" s="60"/>
    </row>
    <row r="45" spans="1:18" ht="38.25" customHeight="1" x14ac:dyDescent="0.35">
      <c r="A45" s="38"/>
      <c r="B45" s="15" t="s">
        <v>122</v>
      </c>
      <c r="C45" s="39"/>
      <c r="D45" s="40">
        <v>3000</v>
      </c>
      <c r="E45" s="73"/>
      <c r="F45" s="87"/>
      <c r="G45" s="102"/>
      <c r="H45" s="116"/>
      <c r="I45" s="131"/>
      <c r="J45" s="148"/>
      <c r="K45" s="163"/>
      <c r="L45" s="194"/>
      <c r="M45" s="209"/>
      <c r="N45" s="223"/>
      <c r="O45" s="232"/>
      <c r="P45" s="239"/>
      <c r="Q45" s="179"/>
      <c r="R45" s="60"/>
    </row>
    <row r="46" spans="1:18" ht="33" customHeight="1" x14ac:dyDescent="0.35">
      <c r="A46" s="38"/>
      <c r="B46" s="356" t="s">
        <v>124</v>
      </c>
      <c r="C46" s="39"/>
      <c r="D46" s="40">
        <v>1125</v>
      </c>
      <c r="E46" s="73"/>
      <c r="F46" s="87"/>
      <c r="G46" s="102"/>
      <c r="H46" s="116"/>
      <c r="I46" s="131"/>
      <c r="J46" s="148"/>
      <c r="K46" s="163"/>
      <c r="L46" s="194"/>
      <c r="M46" s="209"/>
      <c r="N46" s="223"/>
      <c r="O46" s="232"/>
      <c r="P46" s="239"/>
      <c r="Q46" s="179"/>
      <c r="R46" s="60"/>
    </row>
    <row r="47" spans="1:18" ht="45.75" customHeight="1" x14ac:dyDescent="0.35">
      <c r="A47" s="38"/>
      <c r="B47" s="39" t="s">
        <v>123</v>
      </c>
      <c r="C47" s="39"/>
      <c r="D47" s="40">
        <v>1200</v>
      </c>
      <c r="E47" s="73"/>
      <c r="F47" s="87"/>
      <c r="G47" s="102"/>
      <c r="H47" s="116"/>
      <c r="I47" s="131"/>
      <c r="J47" s="148"/>
      <c r="K47" s="163"/>
      <c r="L47" s="194"/>
      <c r="M47" s="209"/>
      <c r="N47" s="223"/>
      <c r="O47" s="232"/>
      <c r="P47" s="239"/>
      <c r="Q47" s="179"/>
      <c r="R47" s="60"/>
    </row>
    <row r="48" spans="1:18" ht="45.75" customHeight="1" x14ac:dyDescent="0.35">
      <c r="A48" s="24">
        <v>8</v>
      </c>
      <c r="B48" s="294" t="s">
        <v>149</v>
      </c>
      <c r="C48" s="466">
        <v>24668</v>
      </c>
      <c r="D48" s="295">
        <v>2975</v>
      </c>
      <c r="E48" s="296"/>
      <c r="F48" s="297"/>
      <c r="G48" s="298"/>
      <c r="H48" s="299"/>
      <c r="I48" s="300"/>
      <c r="J48" s="301"/>
      <c r="K48" s="302"/>
      <c r="L48" s="303"/>
      <c r="M48" s="304"/>
      <c r="N48" s="305"/>
      <c r="O48" s="306"/>
      <c r="P48" s="307"/>
      <c r="Q48" s="308"/>
      <c r="R48" s="4"/>
    </row>
    <row r="49" spans="1:18" ht="45.75" customHeight="1" x14ac:dyDescent="0.35">
      <c r="A49" s="5"/>
      <c r="B49" s="293" t="s">
        <v>75</v>
      </c>
      <c r="C49" s="293"/>
      <c r="D49" s="309">
        <v>1225</v>
      </c>
      <c r="E49" s="310"/>
      <c r="F49" s="311"/>
      <c r="G49" s="312"/>
      <c r="H49" s="313"/>
      <c r="I49" s="314"/>
      <c r="J49" s="315"/>
      <c r="K49" s="316"/>
      <c r="L49" s="317"/>
      <c r="M49" s="318"/>
      <c r="N49" s="319"/>
      <c r="O49" s="320"/>
      <c r="P49" s="321"/>
      <c r="Q49" s="322"/>
      <c r="R49" s="19">
        <f>SUM(G49:N49)</f>
        <v>0</v>
      </c>
    </row>
    <row r="50" spans="1:18" ht="45.75" customHeight="1" x14ac:dyDescent="0.35">
      <c r="A50" s="26"/>
      <c r="B50" s="33" t="s">
        <v>74</v>
      </c>
      <c r="C50" s="33"/>
      <c r="D50" s="11">
        <v>1750</v>
      </c>
      <c r="E50" s="70"/>
      <c r="F50" s="84"/>
      <c r="G50" s="99"/>
      <c r="H50" s="113"/>
      <c r="I50" s="128"/>
      <c r="J50" s="145"/>
      <c r="K50" s="160"/>
      <c r="L50" s="191"/>
      <c r="M50" s="206"/>
      <c r="N50" s="220"/>
      <c r="O50" s="323"/>
      <c r="P50" s="324"/>
      <c r="Q50" s="176"/>
      <c r="R50" s="259"/>
    </row>
    <row r="51" spans="1:18" ht="45.75" customHeight="1" x14ac:dyDescent="0.35">
      <c r="A51" s="38">
        <v>9</v>
      </c>
      <c r="B51" s="450" t="s">
        <v>150</v>
      </c>
      <c r="C51" s="465">
        <v>243850</v>
      </c>
      <c r="D51" s="357">
        <v>0</v>
      </c>
      <c r="E51" s="451"/>
      <c r="F51" s="452"/>
      <c r="G51" s="453"/>
      <c r="H51" s="454"/>
      <c r="I51" s="455"/>
      <c r="J51" s="456"/>
      <c r="K51" s="457"/>
      <c r="L51" s="458"/>
      <c r="M51" s="459"/>
      <c r="N51" s="460"/>
      <c r="O51" s="461"/>
      <c r="P51" s="462"/>
      <c r="Q51" s="463"/>
      <c r="R51" s="464"/>
    </row>
    <row r="52" spans="1:18" ht="24" customHeight="1" thickBot="1" x14ac:dyDescent="0.4">
      <c r="A52" s="16"/>
      <c r="B52" s="17" t="s">
        <v>19</v>
      </c>
      <c r="C52" s="17"/>
      <c r="D52" s="18">
        <f>D6+D9+D34+D39+D43+D48</f>
        <v>94500</v>
      </c>
      <c r="E52" s="74"/>
      <c r="F52" s="88"/>
      <c r="G52" s="103"/>
      <c r="H52" s="117"/>
      <c r="I52" s="132"/>
      <c r="J52" s="149"/>
      <c r="K52" s="164"/>
      <c r="L52" s="195"/>
      <c r="M52" s="210"/>
      <c r="N52" s="224"/>
      <c r="O52" s="233"/>
      <c r="P52" s="240"/>
      <c r="Q52" s="180"/>
      <c r="R52" s="16"/>
    </row>
    <row r="53" spans="1:18" ht="21.75" thickTop="1" x14ac:dyDescent="0.35"/>
  </sheetData>
  <mergeCells count="6">
    <mergeCell ref="A1:R1"/>
    <mergeCell ref="E2:Q2"/>
    <mergeCell ref="C2:C4"/>
    <mergeCell ref="D2:D4"/>
    <mergeCell ref="A2:A4"/>
    <mergeCell ref="B2:B4"/>
  </mergeCells>
  <pageMargins left="0.27559055118110237" right="0.11811023622047245" top="0.23622047244094491" bottom="0.15748031496062992" header="0.19685039370078741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37"/>
  <sheetViews>
    <sheetView zoomScale="75" zoomScaleNormal="75" workbookViewId="0">
      <selection activeCell="B10" sqref="B10"/>
    </sheetView>
  </sheetViews>
  <sheetFormatPr defaultRowHeight="21" x14ac:dyDescent="0.35"/>
  <cols>
    <col min="1" max="1" width="4" style="2" customWidth="1"/>
    <col min="2" max="2" width="57.625" style="2" customWidth="1"/>
    <col min="3" max="3" width="15.875" style="2" customWidth="1"/>
    <col min="4" max="4" width="11.5" style="2" customWidth="1"/>
    <col min="5" max="17" width="11.375" style="2" customWidth="1"/>
    <col min="18" max="16384" width="9" style="2"/>
  </cols>
  <sheetData>
    <row r="1" spans="1:17" ht="23.25" x14ac:dyDescent="0.35">
      <c r="A1" s="489" t="s">
        <v>111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</row>
    <row r="2" spans="1:17" x14ac:dyDescent="0.35">
      <c r="A2" s="496" t="s">
        <v>0</v>
      </c>
      <c r="B2" s="493" t="s">
        <v>81</v>
      </c>
      <c r="C2" s="493" t="s">
        <v>85</v>
      </c>
      <c r="D2" s="493" t="s">
        <v>18</v>
      </c>
      <c r="E2" s="499" t="s">
        <v>103</v>
      </c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1"/>
    </row>
    <row r="3" spans="1:17" ht="112.5" customHeight="1" x14ac:dyDescent="0.35">
      <c r="A3" s="497"/>
      <c r="B3" s="494"/>
      <c r="C3" s="494"/>
      <c r="D3" s="494"/>
      <c r="E3" s="344">
        <v>243527</v>
      </c>
      <c r="F3" s="344">
        <v>243558</v>
      </c>
      <c r="G3" s="344">
        <v>243588</v>
      </c>
      <c r="H3" s="344">
        <v>243619</v>
      </c>
      <c r="I3" s="344">
        <v>243650</v>
      </c>
      <c r="J3" s="344">
        <v>243678</v>
      </c>
      <c r="K3" s="344">
        <v>243709</v>
      </c>
      <c r="L3" s="344">
        <v>243739</v>
      </c>
      <c r="M3" s="344">
        <v>243770</v>
      </c>
      <c r="N3" s="344">
        <v>243800</v>
      </c>
      <c r="O3" s="344">
        <v>243831</v>
      </c>
      <c r="P3" s="344">
        <v>243862</v>
      </c>
      <c r="Q3" s="345" t="s">
        <v>108</v>
      </c>
    </row>
    <row r="4" spans="1:17" ht="41.25" customHeight="1" x14ac:dyDescent="0.35">
      <c r="A4" s="498"/>
      <c r="B4" s="495"/>
      <c r="C4" s="495"/>
      <c r="D4" s="495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</row>
    <row r="5" spans="1:17" ht="61.5" customHeight="1" x14ac:dyDescent="0.35">
      <c r="A5" s="428">
        <v>1</v>
      </c>
      <c r="B5" s="435" t="s">
        <v>68</v>
      </c>
      <c r="C5" s="436" t="s">
        <v>133</v>
      </c>
      <c r="D5" s="437">
        <v>0</v>
      </c>
      <c r="E5" s="430"/>
      <c r="F5" s="438">
        <v>0</v>
      </c>
      <c r="G5" s="430"/>
      <c r="H5" s="430"/>
      <c r="I5" s="430"/>
      <c r="J5" s="430"/>
      <c r="K5" s="430"/>
      <c r="L5" s="430"/>
      <c r="M5" s="430"/>
      <c r="N5" s="430"/>
      <c r="O5" s="430"/>
      <c r="P5" s="430"/>
      <c r="Q5" s="430"/>
    </row>
    <row r="6" spans="1:17" ht="103.5" customHeight="1" x14ac:dyDescent="0.35">
      <c r="A6" s="431">
        <v>2</v>
      </c>
      <c r="B6" s="423" t="s">
        <v>51</v>
      </c>
      <c r="C6" s="480">
        <v>243676</v>
      </c>
      <c r="D6" s="434">
        <v>2975</v>
      </c>
      <c r="E6" s="439"/>
      <c r="F6" s="439"/>
      <c r="G6" s="439"/>
      <c r="H6" s="443">
        <v>2975</v>
      </c>
      <c r="I6" s="439"/>
      <c r="J6" s="439"/>
      <c r="K6" s="439"/>
      <c r="L6" s="439"/>
      <c r="M6" s="439"/>
      <c r="N6" s="439"/>
      <c r="O6" s="439"/>
      <c r="P6" s="439"/>
      <c r="Q6" s="440">
        <v>2975</v>
      </c>
    </row>
    <row r="7" spans="1:17" ht="41.25" customHeight="1" x14ac:dyDescent="0.35">
      <c r="A7" s="30"/>
      <c r="B7" s="293" t="s">
        <v>75</v>
      </c>
      <c r="C7" s="481"/>
      <c r="D7" s="309">
        <v>1225</v>
      </c>
      <c r="E7" s="6"/>
      <c r="F7" s="6"/>
      <c r="G7" s="6"/>
      <c r="H7" s="309">
        <v>1225</v>
      </c>
      <c r="I7" s="6"/>
      <c r="J7" s="6"/>
      <c r="K7" s="6"/>
      <c r="L7" s="6"/>
      <c r="M7" s="6"/>
      <c r="N7" s="6"/>
      <c r="O7" s="6"/>
      <c r="P7" s="6"/>
      <c r="Q7" s="6"/>
    </row>
    <row r="8" spans="1:17" ht="46.5" customHeight="1" x14ac:dyDescent="0.35">
      <c r="A8" s="27"/>
      <c r="B8" s="33" t="s">
        <v>74</v>
      </c>
      <c r="C8" s="482"/>
      <c r="D8" s="11">
        <v>1750</v>
      </c>
      <c r="E8" s="8"/>
      <c r="F8" s="8"/>
      <c r="G8" s="8"/>
      <c r="H8" s="11">
        <v>1750</v>
      </c>
      <c r="I8" s="8"/>
      <c r="J8" s="8"/>
      <c r="K8" s="8"/>
      <c r="L8" s="8"/>
      <c r="M8" s="8"/>
      <c r="N8" s="8"/>
      <c r="O8" s="8"/>
      <c r="P8" s="8"/>
      <c r="Q8" s="8"/>
    </row>
    <row r="9" spans="1:17" ht="42" x14ac:dyDescent="0.35">
      <c r="A9" s="431">
        <v>3</v>
      </c>
      <c r="B9" s="423" t="s">
        <v>53</v>
      </c>
      <c r="C9" s="441" t="s">
        <v>141</v>
      </c>
      <c r="D9" s="433">
        <f>D10+D11+D12</f>
        <v>33140</v>
      </c>
      <c r="E9" s="439"/>
      <c r="F9" s="439"/>
      <c r="G9" s="439"/>
      <c r="H9" s="439"/>
      <c r="I9" s="440"/>
      <c r="J9" s="440">
        <v>10560</v>
      </c>
      <c r="K9" s="440"/>
      <c r="L9" s="440">
        <v>22580</v>
      </c>
      <c r="M9" s="439"/>
      <c r="N9" s="439"/>
      <c r="O9" s="439"/>
      <c r="P9" s="439"/>
      <c r="Q9" s="442">
        <f>SUM(I9:P9)</f>
        <v>33140</v>
      </c>
    </row>
    <row r="10" spans="1:17" ht="24" customHeight="1" x14ac:dyDescent="0.35">
      <c r="A10" s="5"/>
      <c r="B10" s="15" t="s">
        <v>96</v>
      </c>
      <c r="C10" s="58"/>
      <c r="D10" s="20">
        <v>13600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x14ac:dyDescent="0.35">
      <c r="A11" s="5"/>
      <c r="B11" s="15" t="s">
        <v>97</v>
      </c>
      <c r="C11" s="58"/>
      <c r="D11" s="20">
        <v>19040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35">
      <c r="A12" s="6"/>
      <c r="B12" s="52" t="s">
        <v>76</v>
      </c>
      <c r="C12" s="483"/>
      <c r="D12" s="53">
        <v>500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x14ac:dyDescent="0.35">
      <c r="A13" s="6"/>
      <c r="B13" s="52" t="s">
        <v>142</v>
      </c>
      <c r="C13" s="483"/>
      <c r="D13" s="53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x14ac:dyDescent="0.35">
      <c r="A14" s="6"/>
      <c r="B14" s="55"/>
      <c r="C14" s="13"/>
      <c r="D14" s="12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ht="22.5" customHeight="1" x14ac:dyDescent="0.35">
      <c r="A15" s="6"/>
      <c r="B15" s="55"/>
      <c r="C15" s="13"/>
      <c r="D15" s="12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22.5" customHeight="1" x14ac:dyDescent="0.35">
      <c r="A16" s="8"/>
      <c r="B16" s="36"/>
      <c r="C16" s="484"/>
      <c r="D16" s="14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44.25" customHeight="1" x14ac:dyDescent="0.35">
      <c r="A17" s="431">
        <v>4</v>
      </c>
      <c r="B17" s="423" t="s">
        <v>91</v>
      </c>
      <c r="C17" s="441" t="s">
        <v>143</v>
      </c>
      <c r="D17" s="429">
        <v>9600</v>
      </c>
      <c r="E17" s="439"/>
      <c r="F17" s="439"/>
      <c r="G17" s="439"/>
      <c r="H17" s="439"/>
      <c r="I17" s="440">
        <v>9600</v>
      </c>
      <c r="J17" s="439"/>
      <c r="K17" s="440"/>
      <c r="L17" s="439"/>
      <c r="M17" s="440"/>
      <c r="N17" s="439"/>
      <c r="O17" s="440"/>
      <c r="P17" s="439"/>
      <c r="Q17" s="440">
        <f>SUM(E17:P17)</f>
        <v>9600</v>
      </c>
    </row>
    <row r="18" spans="1:17" ht="44.25" customHeight="1" x14ac:dyDescent="0.35">
      <c r="A18" s="30"/>
      <c r="B18" s="273" t="s">
        <v>144</v>
      </c>
      <c r="C18" s="58"/>
      <c r="D18" s="274">
        <v>750</v>
      </c>
      <c r="E18" s="6"/>
      <c r="F18" s="6"/>
      <c r="G18" s="6"/>
      <c r="H18" s="6"/>
      <c r="I18" s="6">
        <v>750</v>
      </c>
      <c r="J18" s="6"/>
      <c r="K18" s="6"/>
      <c r="L18" s="6"/>
      <c r="M18" s="444"/>
      <c r="N18" s="6"/>
      <c r="O18" s="444"/>
      <c r="P18" s="6"/>
      <c r="Q18" s="444"/>
    </row>
    <row r="19" spans="1:17" ht="44.25" customHeight="1" x14ac:dyDescent="0.35">
      <c r="A19" s="30"/>
      <c r="B19" s="273" t="s">
        <v>145</v>
      </c>
      <c r="C19" s="58"/>
      <c r="D19" s="274">
        <v>850</v>
      </c>
      <c r="E19" s="6"/>
      <c r="F19" s="6"/>
      <c r="G19" s="6"/>
      <c r="H19" s="6"/>
      <c r="I19" s="6">
        <v>850</v>
      </c>
      <c r="J19" s="6"/>
      <c r="K19" s="6"/>
      <c r="L19" s="6"/>
      <c r="M19" s="444"/>
      <c r="N19" s="6"/>
      <c r="O19" s="444"/>
      <c r="P19" s="6"/>
      <c r="Q19" s="444"/>
    </row>
    <row r="20" spans="1:17" ht="44.25" customHeight="1" x14ac:dyDescent="0.35">
      <c r="A20" s="30"/>
      <c r="B20" s="273" t="s">
        <v>139</v>
      </c>
      <c r="C20" s="58"/>
      <c r="D20" s="274">
        <v>8000</v>
      </c>
      <c r="E20" s="6"/>
      <c r="F20" s="6"/>
      <c r="G20" s="6"/>
      <c r="H20" s="6"/>
      <c r="I20" s="12">
        <v>8000</v>
      </c>
      <c r="J20" s="6"/>
      <c r="K20" s="20"/>
      <c r="L20" s="6"/>
      <c r="M20" s="6"/>
      <c r="N20" s="6"/>
      <c r="O20" s="444"/>
      <c r="P20" s="6"/>
      <c r="Q20" s="444"/>
    </row>
    <row r="21" spans="1:17" ht="44.25" customHeight="1" x14ac:dyDescent="0.35">
      <c r="A21" s="27"/>
      <c r="B21" s="282"/>
      <c r="C21" s="485"/>
      <c r="D21" s="283"/>
      <c r="E21" s="8"/>
      <c r="F21" s="8"/>
      <c r="G21" s="8"/>
      <c r="H21" s="8"/>
      <c r="I21" s="8"/>
      <c r="J21" s="8"/>
      <c r="K21" s="8"/>
      <c r="L21" s="8"/>
      <c r="M21" s="8"/>
      <c r="N21" s="8"/>
      <c r="O21" s="445"/>
      <c r="P21" s="8"/>
      <c r="Q21" s="445"/>
    </row>
    <row r="22" spans="1:17" ht="60.75" customHeight="1" x14ac:dyDescent="0.35">
      <c r="A22" s="467">
        <v>5</v>
      </c>
      <c r="B22" s="468" t="s">
        <v>52</v>
      </c>
      <c r="C22" s="469" t="s">
        <v>136</v>
      </c>
      <c r="D22" s="470">
        <v>0</v>
      </c>
      <c r="E22" s="471"/>
      <c r="F22" s="471"/>
      <c r="G22" s="471"/>
      <c r="H22" s="471"/>
      <c r="I22" s="471"/>
      <c r="J22" s="471"/>
      <c r="K22" s="471"/>
      <c r="L22" s="471"/>
      <c r="M22" s="471"/>
      <c r="N22" s="471"/>
      <c r="O22" s="471"/>
      <c r="P22" s="471"/>
      <c r="Q22" s="471"/>
    </row>
    <row r="23" spans="1:17" ht="67.5" customHeight="1" x14ac:dyDescent="0.35">
      <c r="A23" s="431">
        <v>6</v>
      </c>
      <c r="B23" s="423" t="s">
        <v>147</v>
      </c>
      <c r="C23" s="424" t="s">
        <v>101</v>
      </c>
      <c r="D23" s="429">
        <v>38385</v>
      </c>
      <c r="E23" s="448"/>
      <c r="F23" s="448"/>
      <c r="G23" s="448"/>
      <c r="H23" s="448"/>
      <c r="I23" s="448"/>
      <c r="J23" s="440">
        <v>15000</v>
      </c>
      <c r="K23" s="440">
        <v>0</v>
      </c>
      <c r="L23" s="440">
        <v>0</v>
      </c>
      <c r="M23" s="440">
        <v>17785</v>
      </c>
      <c r="N23" s="440">
        <v>5600</v>
      </c>
      <c r="O23" s="439"/>
      <c r="P23" s="439"/>
      <c r="Q23" s="440">
        <f>SUM(E23:P23)</f>
        <v>38385</v>
      </c>
    </row>
    <row r="24" spans="1:17" ht="63" customHeight="1" x14ac:dyDescent="0.35">
      <c r="A24" s="425"/>
      <c r="B24" s="293" t="s">
        <v>119</v>
      </c>
      <c r="C24" s="486"/>
      <c r="D24" s="274">
        <v>1650</v>
      </c>
      <c r="E24" s="6"/>
      <c r="F24" s="6"/>
      <c r="G24" s="6"/>
      <c r="H24" s="6"/>
      <c r="I24" s="6"/>
      <c r="J24" s="6"/>
      <c r="K24" s="6"/>
      <c r="L24" s="6"/>
      <c r="M24" s="6">
        <v>1650</v>
      </c>
      <c r="N24" s="6"/>
      <c r="O24" s="6"/>
      <c r="P24" s="6"/>
      <c r="Q24" s="6"/>
    </row>
    <row r="25" spans="1:17" ht="63" customHeight="1" x14ac:dyDescent="0.35">
      <c r="A25" s="425"/>
      <c r="B25" s="293" t="s">
        <v>138</v>
      </c>
      <c r="C25" s="486"/>
      <c r="D25" s="274">
        <v>5600</v>
      </c>
      <c r="E25" s="6"/>
      <c r="F25" s="6"/>
      <c r="G25" s="6"/>
      <c r="H25" s="6"/>
      <c r="I25" s="6"/>
      <c r="J25" s="6"/>
      <c r="K25" s="6"/>
      <c r="L25" s="6"/>
      <c r="M25" s="6"/>
      <c r="N25" s="6">
        <v>5600</v>
      </c>
      <c r="O25" s="6"/>
      <c r="P25" s="6"/>
      <c r="Q25" s="6"/>
    </row>
    <row r="26" spans="1:17" ht="63" customHeight="1" x14ac:dyDescent="0.35">
      <c r="A26" s="426"/>
      <c r="B26" s="33" t="s">
        <v>148</v>
      </c>
      <c r="C26" s="487"/>
      <c r="D26" s="283">
        <v>31135</v>
      </c>
      <c r="E26" s="8"/>
      <c r="F26" s="8"/>
      <c r="G26" s="8"/>
      <c r="H26" s="8"/>
      <c r="I26" s="8"/>
      <c r="J26" s="8">
        <v>15000</v>
      </c>
      <c r="K26" s="8"/>
      <c r="L26" s="8"/>
      <c r="M26" s="8">
        <v>16135</v>
      </c>
      <c r="N26" s="8"/>
      <c r="O26" s="8"/>
      <c r="P26" s="8"/>
      <c r="Q26" s="8"/>
    </row>
    <row r="27" spans="1:17" ht="63" customHeight="1" x14ac:dyDescent="0.35">
      <c r="A27" s="431">
        <v>7</v>
      </c>
      <c r="B27" s="423" t="s">
        <v>120</v>
      </c>
      <c r="C27" s="480">
        <v>243789</v>
      </c>
      <c r="D27" s="429">
        <v>7425</v>
      </c>
      <c r="E27" s="439"/>
      <c r="F27" s="439"/>
      <c r="G27" s="439"/>
      <c r="H27" s="439"/>
      <c r="I27" s="439"/>
      <c r="J27" s="439"/>
      <c r="K27" s="439"/>
      <c r="L27" s="439"/>
      <c r="M27" s="440">
        <v>7425</v>
      </c>
      <c r="N27" s="439"/>
      <c r="O27" s="439"/>
      <c r="P27" s="439"/>
      <c r="Q27" s="439">
        <f>SUM(E27:P27)</f>
        <v>7425</v>
      </c>
    </row>
    <row r="28" spans="1:17" ht="63" customHeight="1" x14ac:dyDescent="0.35">
      <c r="A28" s="30"/>
      <c r="B28" s="15" t="s">
        <v>121</v>
      </c>
      <c r="C28" s="58"/>
      <c r="D28" s="274">
        <v>2100</v>
      </c>
      <c r="E28" s="446"/>
      <c r="F28" s="446"/>
      <c r="G28" s="446"/>
      <c r="H28" s="446"/>
      <c r="I28" s="446"/>
      <c r="J28" s="446"/>
      <c r="K28" s="446"/>
      <c r="L28" s="446"/>
      <c r="M28" s="446"/>
      <c r="N28" s="446"/>
      <c r="O28" s="446"/>
      <c r="P28" s="446"/>
      <c r="Q28" s="446"/>
    </row>
    <row r="29" spans="1:17" ht="63" customHeight="1" x14ac:dyDescent="0.35">
      <c r="A29" s="30"/>
      <c r="B29" s="15" t="s">
        <v>122</v>
      </c>
      <c r="C29" s="58"/>
      <c r="D29" s="274">
        <v>3000</v>
      </c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</row>
    <row r="30" spans="1:17" ht="63" customHeight="1" x14ac:dyDescent="0.35">
      <c r="A30" s="30"/>
      <c r="B30" s="356" t="s">
        <v>124</v>
      </c>
      <c r="C30" s="58"/>
      <c r="D30" s="274">
        <v>1125</v>
      </c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</row>
    <row r="31" spans="1:17" ht="63" customHeight="1" x14ac:dyDescent="0.35">
      <c r="A31" s="27"/>
      <c r="B31" s="10" t="s">
        <v>123</v>
      </c>
      <c r="C31" s="485"/>
      <c r="D31" s="283">
        <v>1200</v>
      </c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</row>
    <row r="32" spans="1:17" ht="44.25" customHeight="1" x14ac:dyDescent="0.35">
      <c r="A32" s="431">
        <v>8</v>
      </c>
      <c r="B32" s="432" t="s">
        <v>149</v>
      </c>
      <c r="C32" s="488">
        <v>243814</v>
      </c>
      <c r="D32" s="433">
        <v>2975</v>
      </c>
      <c r="E32" s="439"/>
      <c r="F32" s="439"/>
      <c r="G32" s="439"/>
      <c r="H32" s="439"/>
      <c r="I32" s="439"/>
      <c r="J32" s="439"/>
      <c r="K32" s="439"/>
      <c r="L32" s="439"/>
      <c r="M32" s="439"/>
      <c r="N32" s="440">
        <v>2975</v>
      </c>
      <c r="O32" s="439"/>
      <c r="P32" s="439"/>
      <c r="Q32" s="440">
        <f>SUM(E32:P32)</f>
        <v>2975</v>
      </c>
    </row>
    <row r="33" spans="1:17" ht="44.25" customHeight="1" x14ac:dyDescent="0.35">
      <c r="A33" s="5"/>
      <c r="B33" s="293" t="s">
        <v>75</v>
      </c>
      <c r="C33" s="481"/>
      <c r="D33" s="309">
        <v>1225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ht="44.25" customHeight="1" x14ac:dyDescent="0.35">
      <c r="A34" s="26"/>
      <c r="B34" s="33" t="s">
        <v>74</v>
      </c>
      <c r="C34" s="482"/>
      <c r="D34" s="11">
        <v>1750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ht="44.25" customHeight="1" x14ac:dyDescent="0.35">
      <c r="A35" s="427">
        <v>9</v>
      </c>
      <c r="B35" s="472" t="s">
        <v>150</v>
      </c>
      <c r="C35" s="488">
        <v>243850</v>
      </c>
      <c r="D35" s="473">
        <v>0</v>
      </c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</row>
    <row r="36" spans="1:17" ht="24" customHeight="1" thickBot="1" x14ac:dyDescent="0.4">
      <c r="A36" s="16"/>
      <c r="B36" s="474" t="s">
        <v>19</v>
      </c>
      <c r="C36" s="474"/>
      <c r="D36" s="475">
        <f>D6+D9+D17+D23+D27+D32+K32</f>
        <v>94500</v>
      </c>
      <c r="E36" s="476"/>
      <c r="F36" s="476"/>
      <c r="G36" s="476"/>
      <c r="H36" s="478">
        <v>2975</v>
      </c>
      <c r="I36" s="479">
        <v>9600</v>
      </c>
      <c r="J36" s="477">
        <f>J9+J23</f>
        <v>25560</v>
      </c>
      <c r="K36" s="477">
        <f>K17+K23</f>
        <v>0</v>
      </c>
      <c r="L36" s="477">
        <f>L9</f>
        <v>22580</v>
      </c>
      <c r="M36" s="477">
        <f>M23+M27</f>
        <v>25210</v>
      </c>
      <c r="N36" s="477">
        <f>N23+N32</f>
        <v>8575</v>
      </c>
      <c r="O36" s="476"/>
      <c r="P36" s="476"/>
      <c r="Q36" s="477">
        <f>SUM(Q5:Q35)</f>
        <v>94500</v>
      </c>
    </row>
    <row r="37" spans="1:17" ht="21.75" thickTop="1" x14ac:dyDescent="0.35"/>
  </sheetData>
  <mergeCells count="6">
    <mergeCell ref="E2:Q2"/>
    <mergeCell ref="A1:Q1"/>
    <mergeCell ref="A2:A4"/>
    <mergeCell ref="B2:B4"/>
    <mergeCell ref="C2:C4"/>
    <mergeCell ref="D2:D4"/>
  </mergeCells>
  <pageMargins left="0.27559055118110237" right="0.11811023622047245" top="0.23622047244094491" bottom="0.15748031496062992" header="0.19685039370078741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7"/>
  <sheetViews>
    <sheetView zoomScale="75" zoomScaleNormal="75" workbookViewId="0">
      <selection activeCell="G6" sqref="G6"/>
    </sheetView>
  </sheetViews>
  <sheetFormatPr defaultRowHeight="21" x14ac:dyDescent="0.35"/>
  <cols>
    <col min="1" max="1" width="4" style="2" customWidth="1"/>
    <col min="2" max="2" width="57.625" style="2" customWidth="1"/>
    <col min="3" max="3" width="15.875" style="2" customWidth="1"/>
    <col min="4" max="4" width="11.5" style="2" customWidth="1"/>
    <col min="5" max="17" width="11.375" style="2" customWidth="1"/>
    <col min="18" max="19" width="10.125" style="2" bestFit="1" customWidth="1"/>
    <col min="20" max="16384" width="9" style="2"/>
  </cols>
  <sheetData>
    <row r="1" spans="1:19" ht="23.25" x14ac:dyDescent="0.35">
      <c r="A1" s="489" t="s">
        <v>151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</row>
    <row r="2" spans="1:19" x14ac:dyDescent="0.35">
      <c r="A2" s="496" t="s">
        <v>0</v>
      </c>
      <c r="B2" s="493" t="s">
        <v>81</v>
      </c>
      <c r="C2" s="493" t="s">
        <v>85</v>
      </c>
      <c r="D2" s="493" t="s">
        <v>18</v>
      </c>
      <c r="E2" s="499" t="s">
        <v>103</v>
      </c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1"/>
      <c r="R2" s="3" t="s">
        <v>109</v>
      </c>
      <c r="S2" s="3" t="s">
        <v>110</v>
      </c>
    </row>
    <row r="3" spans="1:19" ht="112.5" customHeight="1" x14ac:dyDescent="0.35">
      <c r="A3" s="497"/>
      <c r="B3" s="494"/>
      <c r="C3" s="494"/>
      <c r="D3" s="494"/>
      <c r="E3" s="344">
        <v>243162</v>
      </c>
      <c r="F3" s="344">
        <v>243193</v>
      </c>
      <c r="G3" s="344">
        <v>243223</v>
      </c>
      <c r="H3" s="344">
        <v>243254</v>
      </c>
      <c r="I3" s="344">
        <v>243285</v>
      </c>
      <c r="J3" s="344">
        <v>243313</v>
      </c>
      <c r="K3" s="344">
        <v>243344</v>
      </c>
      <c r="L3" s="344">
        <v>243374</v>
      </c>
      <c r="M3" s="344">
        <v>243405</v>
      </c>
      <c r="N3" s="344">
        <v>243435</v>
      </c>
      <c r="O3" s="344">
        <v>243466</v>
      </c>
      <c r="P3" s="344">
        <v>243497</v>
      </c>
      <c r="Q3" s="345" t="s">
        <v>108</v>
      </c>
      <c r="R3" s="50"/>
      <c r="S3" s="50"/>
    </row>
    <row r="4" spans="1:19" ht="41.25" customHeight="1" x14ac:dyDescent="0.35">
      <c r="A4" s="498"/>
      <c r="B4" s="495"/>
      <c r="C4" s="495"/>
      <c r="D4" s="495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ht="61.5" customHeight="1" x14ac:dyDescent="0.35">
      <c r="A5" s="28">
        <v>1</v>
      </c>
      <c r="B5" s="23" t="s">
        <v>68</v>
      </c>
      <c r="C5" s="54" t="s">
        <v>98</v>
      </c>
      <c r="D5" s="57">
        <v>0</v>
      </c>
      <c r="E5" s="50"/>
      <c r="F5" s="337" t="s">
        <v>104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24.5" customHeight="1" x14ac:dyDescent="0.35">
      <c r="A6" s="24">
        <v>2</v>
      </c>
      <c r="B6" s="25" t="s">
        <v>51</v>
      </c>
      <c r="C6" s="35">
        <v>243263</v>
      </c>
      <c r="D6" s="260">
        <v>2975</v>
      </c>
      <c r="E6" s="50"/>
      <c r="F6" s="50"/>
      <c r="G6" s="50"/>
      <c r="H6" s="337" t="s">
        <v>105</v>
      </c>
      <c r="I6" s="50"/>
      <c r="J6" s="50"/>
      <c r="K6" s="50"/>
      <c r="L6" s="50"/>
      <c r="M6" s="50"/>
      <c r="N6" s="50"/>
      <c r="O6" s="50"/>
      <c r="P6" s="50"/>
      <c r="Q6" s="50"/>
      <c r="R6" s="50">
        <v>0</v>
      </c>
      <c r="S6" s="354">
        <v>2975</v>
      </c>
    </row>
    <row r="7" spans="1:19" ht="42" x14ac:dyDescent="0.35">
      <c r="A7" s="24">
        <v>3</v>
      </c>
      <c r="B7" s="25" t="s">
        <v>53</v>
      </c>
      <c r="C7" s="56" t="s">
        <v>100</v>
      </c>
      <c r="D7" s="9">
        <f>D8+D9+D10+D12+D13</f>
        <v>41215</v>
      </c>
      <c r="E7" s="50"/>
      <c r="F7" s="50"/>
      <c r="G7" s="50"/>
      <c r="H7" s="50"/>
      <c r="I7" s="338">
        <v>16550</v>
      </c>
      <c r="J7" s="338">
        <v>14880</v>
      </c>
      <c r="K7" s="338"/>
      <c r="L7" s="338">
        <v>10080</v>
      </c>
      <c r="M7" s="50"/>
      <c r="N7" s="50"/>
      <c r="O7" s="50"/>
      <c r="P7" s="50"/>
      <c r="Q7" s="342">
        <f>SUM(I7:P7)</f>
        <v>41510</v>
      </c>
      <c r="R7" s="50">
        <v>41510</v>
      </c>
      <c r="S7" s="50">
        <v>0</v>
      </c>
    </row>
    <row r="8" spans="1:19" ht="24" customHeight="1" x14ac:dyDescent="0.35">
      <c r="A8" s="5"/>
      <c r="B8" s="15" t="s">
        <v>96</v>
      </c>
      <c r="C8" s="15"/>
      <c r="D8" s="20">
        <v>14100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</row>
    <row r="9" spans="1:19" x14ac:dyDescent="0.35">
      <c r="A9" s="5"/>
      <c r="B9" s="15" t="s">
        <v>97</v>
      </c>
      <c r="C9" s="15"/>
      <c r="D9" s="20">
        <v>19740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</row>
    <row r="10" spans="1:19" x14ac:dyDescent="0.35">
      <c r="A10" s="6"/>
      <c r="B10" s="52" t="s">
        <v>76</v>
      </c>
      <c r="C10" s="53"/>
      <c r="D10" s="53">
        <v>6500</v>
      </c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</row>
    <row r="11" spans="1:19" x14ac:dyDescent="0.35">
      <c r="A11" s="6"/>
      <c r="B11" s="52" t="s">
        <v>89</v>
      </c>
      <c r="C11" s="53"/>
      <c r="D11" s="5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</row>
    <row r="12" spans="1:19" x14ac:dyDescent="0.35">
      <c r="A12" s="6"/>
      <c r="B12" s="55" t="s">
        <v>90</v>
      </c>
      <c r="C12" s="6"/>
      <c r="D12" s="12">
        <v>250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</row>
    <row r="13" spans="1:19" ht="22.5" customHeight="1" x14ac:dyDescent="0.35">
      <c r="A13" s="6"/>
      <c r="B13" s="55" t="s">
        <v>77</v>
      </c>
      <c r="C13" s="6"/>
      <c r="D13" s="12">
        <v>625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</row>
    <row r="14" spans="1:19" ht="22.5" customHeight="1" x14ac:dyDescent="0.35">
      <c r="A14" s="8"/>
      <c r="B14" s="36" t="s">
        <v>78</v>
      </c>
      <c r="C14" s="8"/>
      <c r="D14" s="14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5" spans="1:19" ht="42" x14ac:dyDescent="0.35">
      <c r="A15" s="24">
        <v>4</v>
      </c>
      <c r="B15" s="294" t="s">
        <v>67</v>
      </c>
      <c r="C15" s="35" t="s">
        <v>99</v>
      </c>
      <c r="D15" s="295">
        <v>2975</v>
      </c>
      <c r="E15" s="50"/>
      <c r="F15" s="50"/>
      <c r="G15" s="50"/>
      <c r="H15" s="50"/>
      <c r="I15" s="50"/>
      <c r="J15" s="50"/>
      <c r="K15" s="50"/>
      <c r="L15" s="50"/>
      <c r="M15" s="50"/>
      <c r="N15" s="338">
        <v>2975</v>
      </c>
      <c r="O15" s="50"/>
      <c r="P15" s="50"/>
      <c r="Q15" s="338">
        <f>SUM(E15:P15)</f>
        <v>2975</v>
      </c>
      <c r="R15" s="50">
        <v>0</v>
      </c>
      <c r="S15" s="50">
        <v>2975</v>
      </c>
    </row>
    <row r="16" spans="1:19" ht="51.75" customHeight="1" x14ac:dyDescent="0.35">
      <c r="A16" s="5"/>
      <c r="B16" s="293" t="s">
        <v>75</v>
      </c>
      <c r="C16" s="293"/>
      <c r="D16" s="309">
        <v>1225</v>
      </c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</row>
    <row r="17" spans="1:19" ht="51.75" customHeight="1" x14ac:dyDescent="0.35">
      <c r="A17" s="26"/>
      <c r="B17" s="33" t="s">
        <v>74</v>
      </c>
      <c r="C17" s="33"/>
      <c r="D17" s="11">
        <v>1750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</row>
    <row r="18" spans="1:19" ht="44.25" customHeight="1" x14ac:dyDescent="0.35">
      <c r="A18" s="24">
        <v>5</v>
      </c>
      <c r="B18" s="25" t="s">
        <v>91</v>
      </c>
      <c r="C18" s="56" t="s">
        <v>102</v>
      </c>
      <c r="D18" s="34">
        <v>12835</v>
      </c>
      <c r="E18" s="50"/>
      <c r="F18" s="50"/>
      <c r="G18" s="50"/>
      <c r="H18" s="50"/>
      <c r="I18" s="50"/>
      <c r="J18" s="50"/>
      <c r="K18" s="338">
        <v>4715</v>
      </c>
      <c r="L18" s="50"/>
      <c r="M18" s="338">
        <v>10800</v>
      </c>
      <c r="N18" s="50"/>
      <c r="O18" s="338"/>
      <c r="P18" s="50"/>
      <c r="Q18" s="338">
        <v>12835</v>
      </c>
      <c r="R18" s="50"/>
      <c r="S18" s="50">
        <v>12540</v>
      </c>
    </row>
    <row r="19" spans="1:19" ht="44.25" customHeight="1" x14ac:dyDescent="0.35">
      <c r="A19" s="38"/>
      <c r="B19" s="273" t="s">
        <v>107</v>
      </c>
      <c r="C19" s="15"/>
      <c r="D19" s="274">
        <v>10800</v>
      </c>
      <c r="E19" s="50"/>
      <c r="F19" s="50"/>
      <c r="G19" s="50"/>
      <c r="H19" s="50"/>
      <c r="I19" s="50"/>
      <c r="J19" s="50"/>
      <c r="K19" s="50"/>
      <c r="L19" s="50"/>
      <c r="M19" s="338">
        <v>10800</v>
      </c>
      <c r="N19" s="50"/>
      <c r="O19" s="338"/>
      <c r="P19" s="50"/>
      <c r="Q19" s="338"/>
      <c r="R19" s="50"/>
      <c r="S19" s="50"/>
    </row>
    <row r="20" spans="1:19" ht="44.25" customHeight="1" x14ac:dyDescent="0.35">
      <c r="A20" s="38"/>
      <c r="B20" s="273" t="s">
        <v>106</v>
      </c>
      <c r="C20" s="15"/>
      <c r="D20" s="274">
        <v>2035</v>
      </c>
      <c r="E20" s="50"/>
      <c r="F20" s="50"/>
      <c r="G20" s="50"/>
      <c r="H20" s="50"/>
      <c r="I20" s="50"/>
      <c r="J20" s="50"/>
      <c r="K20" s="341">
        <v>4715</v>
      </c>
      <c r="L20" s="50"/>
      <c r="M20" s="50"/>
      <c r="N20" s="50"/>
      <c r="O20" s="338"/>
      <c r="P20" s="50"/>
      <c r="Q20" s="338"/>
      <c r="R20" s="50"/>
      <c r="S20" s="50"/>
    </row>
    <row r="21" spans="1:19" ht="60.75" customHeight="1" x14ac:dyDescent="0.35">
      <c r="A21" s="29">
        <v>6</v>
      </c>
      <c r="B21" s="31" t="s">
        <v>52</v>
      </c>
      <c r="C21" s="332" t="s">
        <v>102</v>
      </c>
      <c r="D21" s="32">
        <v>0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</row>
    <row r="22" spans="1:19" ht="67.5" customHeight="1" x14ac:dyDescent="0.35">
      <c r="A22" s="339">
        <v>7</v>
      </c>
      <c r="B22" s="340" t="s">
        <v>92</v>
      </c>
      <c r="C22" s="56" t="s">
        <v>101</v>
      </c>
      <c r="D22" s="34">
        <v>51000</v>
      </c>
      <c r="E22" s="50"/>
      <c r="F22" s="50"/>
      <c r="G22" s="50"/>
      <c r="H22" s="50"/>
      <c r="I22" s="50"/>
      <c r="J22" s="50">
        <v>11000</v>
      </c>
      <c r="K22" s="50">
        <v>11000</v>
      </c>
      <c r="L22" s="50">
        <v>11000</v>
      </c>
      <c r="M22" s="50">
        <v>11000</v>
      </c>
      <c r="N22" s="50">
        <v>7000</v>
      </c>
      <c r="O22" s="50"/>
      <c r="P22" s="50"/>
      <c r="Q22" s="338">
        <f>SUM(E22:P22)</f>
        <v>51000</v>
      </c>
      <c r="R22" s="338">
        <v>51000</v>
      </c>
      <c r="S22" s="50">
        <v>0</v>
      </c>
    </row>
    <row r="23" spans="1:19" ht="63" customHeight="1" x14ac:dyDescent="0.35">
      <c r="A23" s="30"/>
      <c r="B23" s="293" t="s">
        <v>94</v>
      </c>
      <c r="C23" s="15"/>
      <c r="D23" s="274">
        <v>20800</v>
      </c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</row>
    <row r="24" spans="1:19" ht="63" customHeight="1" x14ac:dyDescent="0.35">
      <c r="A24" s="27"/>
      <c r="B24" s="33" t="s">
        <v>93</v>
      </c>
      <c r="C24" s="10"/>
      <c r="D24" s="283">
        <v>7800</v>
      </c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</row>
    <row r="25" spans="1:19" ht="63" customHeight="1" x14ac:dyDescent="0.35">
      <c r="A25" s="38"/>
      <c r="B25" s="37" t="s">
        <v>95</v>
      </c>
      <c r="C25" s="39"/>
      <c r="D25" s="40">
        <v>22400</v>
      </c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338"/>
      <c r="S25" s="50"/>
    </row>
    <row r="26" spans="1:19" ht="24" customHeight="1" thickBot="1" x14ac:dyDescent="0.4">
      <c r="A26" s="16"/>
      <c r="B26" s="17" t="s">
        <v>19</v>
      </c>
      <c r="C26" s="17"/>
      <c r="D26" s="18">
        <f>D6+D7+D15+D18+D22</f>
        <v>111000</v>
      </c>
      <c r="E26" s="16"/>
      <c r="F26" s="16"/>
      <c r="G26" s="16"/>
      <c r="H26" s="16"/>
      <c r="I26" s="343">
        <f>I7</f>
        <v>16550</v>
      </c>
      <c r="J26" s="343">
        <f>J7+J22</f>
        <v>25880</v>
      </c>
      <c r="K26" s="343">
        <f>K18+K22</f>
        <v>15715</v>
      </c>
      <c r="L26" s="343">
        <f>L7+L22</f>
        <v>21080</v>
      </c>
      <c r="M26" s="343">
        <f>M18+M22</f>
        <v>21800</v>
      </c>
      <c r="N26" s="343">
        <f>N15+N22</f>
        <v>9975</v>
      </c>
      <c r="O26" s="16"/>
      <c r="P26" s="16"/>
      <c r="Q26" s="343">
        <f>SUM(I26:P26)</f>
        <v>111000</v>
      </c>
      <c r="R26" s="353">
        <f>SUM(R6:R25)</f>
        <v>92510</v>
      </c>
      <c r="S26" s="353">
        <f>SUM(S6:S25)</f>
        <v>18490</v>
      </c>
    </row>
    <row r="27" spans="1:19" ht="21.75" thickTop="1" x14ac:dyDescent="0.35"/>
  </sheetData>
  <mergeCells count="6">
    <mergeCell ref="A1:Q1"/>
    <mergeCell ref="A2:A4"/>
    <mergeCell ref="B2:B4"/>
    <mergeCell ref="C2:C4"/>
    <mergeCell ref="D2:D4"/>
    <mergeCell ref="E2:Q2"/>
  </mergeCells>
  <pageMargins left="0.27559055118110237" right="0.11811023622047245" top="0.23622047244094491" bottom="0.15748031496062992" header="0.19685039370078741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26"/>
  <sheetViews>
    <sheetView tabSelected="1" workbookViewId="0">
      <selection activeCell="H8" sqref="H8"/>
    </sheetView>
  </sheetViews>
  <sheetFormatPr defaultRowHeight="14.25" x14ac:dyDescent="0.2"/>
  <cols>
    <col min="1" max="1" width="29.125" customWidth="1"/>
  </cols>
  <sheetData>
    <row r="2" spans="1:28" ht="26.25" x14ac:dyDescent="0.4">
      <c r="A2" s="51" t="s">
        <v>66</v>
      </c>
      <c r="B2" s="502" t="s">
        <v>17</v>
      </c>
      <c r="C2" s="503"/>
      <c r="D2" s="504" t="s">
        <v>1</v>
      </c>
      <c r="E2" s="505"/>
      <c r="F2" s="506"/>
      <c r="G2" s="502" t="s">
        <v>2</v>
      </c>
      <c r="H2" s="507"/>
      <c r="I2" s="503"/>
      <c r="J2" s="502" t="s">
        <v>3</v>
      </c>
      <c r="K2" s="507"/>
      <c r="L2" s="507"/>
      <c r="M2" s="503"/>
      <c r="N2" s="7" t="s">
        <v>4</v>
      </c>
      <c r="O2" s="502" t="s">
        <v>5</v>
      </c>
      <c r="P2" s="503"/>
      <c r="Q2" s="502" t="s">
        <v>6</v>
      </c>
      <c r="R2" s="503"/>
      <c r="S2" s="7" t="s">
        <v>7</v>
      </c>
      <c r="T2" s="502" t="s">
        <v>8</v>
      </c>
      <c r="U2" s="503"/>
      <c r="V2" s="502" t="s">
        <v>9</v>
      </c>
      <c r="W2" s="503"/>
      <c r="X2" s="7" t="s">
        <v>10</v>
      </c>
      <c r="Y2" s="7" t="s">
        <v>11</v>
      </c>
      <c r="Z2" s="502" t="s">
        <v>12</v>
      </c>
      <c r="AA2" s="503"/>
      <c r="AB2" s="2"/>
    </row>
    <row r="3" spans="1:28" ht="21" x14ac:dyDescent="0.35">
      <c r="A3" s="2"/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7">
        <v>12</v>
      </c>
      <c r="N3" s="7">
        <v>13</v>
      </c>
      <c r="O3" s="7">
        <v>14</v>
      </c>
      <c r="P3" s="7">
        <v>15</v>
      </c>
      <c r="Q3" s="7">
        <v>16</v>
      </c>
      <c r="R3" s="7">
        <v>17</v>
      </c>
      <c r="S3" s="7">
        <v>18</v>
      </c>
      <c r="T3" s="7">
        <v>19</v>
      </c>
      <c r="U3" s="7">
        <v>20</v>
      </c>
      <c r="V3" s="7">
        <v>21</v>
      </c>
      <c r="W3" s="7">
        <v>22</v>
      </c>
      <c r="X3" s="7">
        <v>23</v>
      </c>
      <c r="Y3" s="7">
        <v>24</v>
      </c>
      <c r="Z3" s="7">
        <v>25</v>
      </c>
      <c r="AA3" s="7">
        <v>26</v>
      </c>
      <c r="AB3" s="2"/>
    </row>
    <row r="4" spans="1:28" ht="42" x14ac:dyDescent="0.35">
      <c r="A4" s="47" t="s">
        <v>56</v>
      </c>
      <c r="B4" s="48" t="s">
        <v>20</v>
      </c>
      <c r="C4" s="48" t="s">
        <v>21</v>
      </c>
      <c r="D4" s="48" t="s">
        <v>28</v>
      </c>
      <c r="E4" s="48" t="s">
        <v>27</v>
      </c>
      <c r="F4" s="49" t="s">
        <v>26</v>
      </c>
      <c r="G4" s="49" t="s">
        <v>31</v>
      </c>
      <c r="H4" s="49" t="s">
        <v>32</v>
      </c>
      <c r="I4" s="48" t="s">
        <v>33</v>
      </c>
      <c r="J4" s="48" t="s">
        <v>34</v>
      </c>
      <c r="K4" s="48" t="s">
        <v>39</v>
      </c>
      <c r="L4" s="48" t="s">
        <v>40</v>
      </c>
      <c r="M4" s="48" t="s">
        <v>41</v>
      </c>
      <c r="N4" s="48" t="s">
        <v>42</v>
      </c>
      <c r="O4" s="48" t="s">
        <v>43</v>
      </c>
      <c r="P4" s="48" t="s">
        <v>44</v>
      </c>
      <c r="Q4" s="48" t="s">
        <v>45</v>
      </c>
      <c r="R4" s="48" t="s">
        <v>25</v>
      </c>
      <c r="S4" s="48" t="s">
        <v>35</v>
      </c>
      <c r="T4" s="48" t="s">
        <v>30</v>
      </c>
      <c r="U4" s="48" t="s">
        <v>29</v>
      </c>
      <c r="V4" s="48" t="s">
        <v>37</v>
      </c>
      <c r="W4" s="48" t="s">
        <v>38</v>
      </c>
      <c r="X4" s="48" t="s">
        <v>36</v>
      </c>
      <c r="Y4" s="48" t="s">
        <v>22</v>
      </c>
      <c r="Z4" s="48" t="s">
        <v>23</v>
      </c>
      <c r="AA4" s="48" t="s">
        <v>24</v>
      </c>
      <c r="AB4" s="2"/>
    </row>
    <row r="5" spans="1:28" ht="21" x14ac:dyDescent="0.35">
      <c r="A5" s="47" t="s">
        <v>65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1" x14ac:dyDescent="0.35">
      <c r="A6" s="6" t="s">
        <v>13</v>
      </c>
      <c r="B6" s="6">
        <v>1</v>
      </c>
      <c r="C6" s="13">
        <v>1</v>
      </c>
      <c r="D6" s="13">
        <v>1</v>
      </c>
      <c r="E6" s="13">
        <v>1</v>
      </c>
      <c r="F6" s="13">
        <v>1</v>
      </c>
      <c r="G6" s="13">
        <v>1</v>
      </c>
      <c r="H6" s="13">
        <v>1</v>
      </c>
      <c r="I6" s="13">
        <v>1</v>
      </c>
      <c r="J6" s="13">
        <v>1</v>
      </c>
      <c r="K6" s="13">
        <v>1</v>
      </c>
      <c r="L6" s="13">
        <v>1</v>
      </c>
      <c r="M6" s="13">
        <v>1</v>
      </c>
      <c r="N6" s="13">
        <v>1</v>
      </c>
      <c r="O6" s="13">
        <v>1</v>
      </c>
      <c r="P6" s="13">
        <v>1</v>
      </c>
      <c r="Q6" s="13">
        <v>1</v>
      </c>
      <c r="R6" s="13">
        <v>1</v>
      </c>
      <c r="S6" s="13">
        <v>1</v>
      </c>
      <c r="T6" s="13">
        <v>1</v>
      </c>
      <c r="U6" s="13">
        <v>1</v>
      </c>
      <c r="V6" s="13">
        <v>1</v>
      </c>
      <c r="W6" s="13">
        <v>1</v>
      </c>
      <c r="X6" s="13">
        <v>1</v>
      </c>
      <c r="Y6" s="13">
        <v>1</v>
      </c>
      <c r="Z6" s="13">
        <v>1</v>
      </c>
      <c r="AA6" s="13">
        <v>1</v>
      </c>
      <c r="AB6" s="2"/>
    </row>
    <row r="7" spans="1:28" ht="21" x14ac:dyDescent="0.35">
      <c r="A7" s="6" t="s">
        <v>50</v>
      </c>
      <c r="B7" s="6">
        <v>1</v>
      </c>
      <c r="C7" s="13">
        <v>1</v>
      </c>
      <c r="D7" s="13">
        <v>1</v>
      </c>
      <c r="E7" s="13">
        <v>1</v>
      </c>
      <c r="F7" s="13">
        <v>1</v>
      </c>
      <c r="G7" s="13">
        <v>1</v>
      </c>
      <c r="H7" s="13">
        <v>1</v>
      </c>
      <c r="I7" s="13">
        <v>1</v>
      </c>
      <c r="J7" s="13">
        <v>1</v>
      </c>
      <c r="K7" s="13">
        <v>1</v>
      </c>
      <c r="L7" s="13">
        <v>1</v>
      </c>
      <c r="M7" s="13">
        <v>1</v>
      </c>
      <c r="N7" s="13">
        <v>1</v>
      </c>
      <c r="O7" s="13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3">
        <v>1</v>
      </c>
      <c r="V7" s="13">
        <v>1</v>
      </c>
      <c r="W7" s="13">
        <v>1</v>
      </c>
      <c r="X7" s="13">
        <v>1</v>
      </c>
      <c r="Y7" s="13">
        <v>1</v>
      </c>
      <c r="Z7" s="13">
        <v>1</v>
      </c>
      <c r="AA7" s="13">
        <v>1</v>
      </c>
      <c r="AB7" s="2"/>
    </row>
    <row r="8" spans="1:28" ht="21" x14ac:dyDescent="0.35">
      <c r="A8" s="6" t="s">
        <v>46</v>
      </c>
      <c r="B8" s="6">
        <v>1</v>
      </c>
      <c r="C8" s="13">
        <v>1</v>
      </c>
      <c r="D8" s="13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2"/>
    </row>
    <row r="9" spans="1:28" ht="21" x14ac:dyDescent="0.35">
      <c r="A9" s="6" t="s">
        <v>47</v>
      </c>
      <c r="B9" s="6">
        <v>4</v>
      </c>
      <c r="C9" s="13">
        <v>4</v>
      </c>
      <c r="D9" s="13">
        <v>4</v>
      </c>
      <c r="E9" s="13">
        <v>4</v>
      </c>
      <c r="F9" s="13">
        <v>4</v>
      </c>
      <c r="G9" s="13">
        <v>4</v>
      </c>
      <c r="H9" s="13">
        <v>4</v>
      </c>
      <c r="I9" s="13">
        <v>4</v>
      </c>
      <c r="J9" s="13">
        <v>4</v>
      </c>
      <c r="K9" s="13">
        <v>4</v>
      </c>
      <c r="L9" s="13">
        <v>4</v>
      </c>
      <c r="M9" s="13">
        <v>4</v>
      </c>
      <c r="N9" s="13">
        <v>4</v>
      </c>
      <c r="O9" s="13">
        <v>4</v>
      </c>
      <c r="P9" s="13">
        <v>4</v>
      </c>
      <c r="Q9" s="13">
        <v>4</v>
      </c>
      <c r="R9" s="13">
        <v>4</v>
      </c>
      <c r="S9" s="13">
        <v>4</v>
      </c>
      <c r="T9" s="13">
        <v>4</v>
      </c>
      <c r="U9" s="13">
        <v>4</v>
      </c>
      <c r="V9" s="13">
        <v>4</v>
      </c>
      <c r="W9" s="13">
        <v>4</v>
      </c>
      <c r="X9" s="13">
        <v>4</v>
      </c>
      <c r="Y9" s="13">
        <v>4</v>
      </c>
      <c r="Z9" s="13">
        <v>2</v>
      </c>
      <c r="AA9" s="13">
        <v>4</v>
      </c>
      <c r="AB9" s="2"/>
    </row>
    <row r="10" spans="1:28" ht="21" x14ac:dyDescent="0.35">
      <c r="A10" s="6" t="s">
        <v>48</v>
      </c>
      <c r="B10" s="6">
        <v>10</v>
      </c>
      <c r="C10" s="13">
        <v>7</v>
      </c>
      <c r="D10" s="13">
        <v>6</v>
      </c>
      <c r="E10" s="13">
        <v>7</v>
      </c>
      <c r="F10" s="13">
        <v>7</v>
      </c>
      <c r="G10" s="13">
        <v>8</v>
      </c>
      <c r="H10" s="13">
        <v>10</v>
      </c>
      <c r="I10" s="13">
        <v>8</v>
      </c>
      <c r="J10" s="13">
        <v>7</v>
      </c>
      <c r="K10" s="13">
        <v>9</v>
      </c>
      <c r="L10" s="13">
        <v>9</v>
      </c>
      <c r="M10" s="13">
        <v>8</v>
      </c>
      <c r="N10" s="13">
        <v>8</v>
      </c>
      <c r="O10" s="13">
        <v>8</v>
      </c>
      <c r="P10" s="13">
        <v>6</v>
      </c>
      <c r="Q10" s="13">
        <v>8</v>
      </c>
      <c r="R10" s="13">
        <v>9</v>
      </c>
      <c r="S10" s="13">
        <v>7</v>
      </c>
      <c r="T10" s="13">
        <v>6</v>
      </c>
      <c r="U10" s="13">
        <v>5</v>
      </c>
      <c r="V10" s="13">
        <v>4</v>
      </c>
      <c r="W10" s="13">
        <v>4</v>
      </c>
      <c r="X10" s="13">
        <v>5</v>
      </c>
      <c r="Y10" s="13">
        <v>11</v>
      </c>
      <c r="Z10" s="13">
        <v>14</v>
      </c>
      <c r="AA10" s="13">
        <v>8</v>
      </c>
      <c r="AB10" s="2"/>
    </row>
    <row r="11" spans="1:28" ht="21" x14ac:dyDescent="0.35">
      <c r="A11" s="6" t="s">
        <v>49</v>
      </c>
      <c r="B11" s="6">
        <v>2</v>
      </c>
      <c r="C11" s="13">
        <v>7</v>
      </c>
      <c r="D11" s="13">
        <v>0</v>
      </c>
      <c r="E11" s="13">
        <v>7</v>
      </c>
      <c r="F11" s="13">
        <v>0</v>
      </c>
      <c r="G11" s="13">
        <v>1</v>
      </c>
      <c r="H11" s="13">
        <v>1</v>
      </c>
      <c r="I11" s="13">
        <v>1</v>
      </c>
      <c r="J11" s="13">
        <v>0</v>
      </c>
      <c r="K11" s="13">
        <v>0</v>
      </c>
      <c r="L11" s="13">
        <v>0</v>
      </c>
      <c r="M11" s="13">
        <v>1</v>
      </c>
      <c r="N11" s="13">
        <v>2</v>
      </c>
      <c r="O11" s="13">
        <v>4</v>
      </c>
      <c r="P11" s="13">
        <v>0</v>
      </c>
      <c r="Q11" s="13">
        <v>1</v>
      </c>
      <c r="R11" s="13">
        <v>0</v>
      </c>
      <c r="S11" s="13">
        <v>2</v>
      </c>
      <c r="T11" s="13">
        <v>4</v>
      </c>
      <c r="U11" s="13">
        <v>1</v>
      </c>
      <c r="V11" s="13">
        <v>0</v>
      </c>
      <c r="W11" s="13">
        <v>1</v>
      </c>
      <c r="X11" s="13">
        <v>0</v>
      </c>
      <c r="Y11" s="13">
        <v>3</v>
      </c>
      <c r="Z11" s="13">
        <v>5</v>
      </c>
      <c r="AA11" s="13">
        <v>2</v>
      </c>
      <c r="AB11" s="2"/>
    </row>
    <row r="12" spans="1:28" ht="21" x14ac:dyDescent="0.35">
      <c r="A12" s="21" t="s">
        <v>54</v>
      </c>
      <c r="B12" s="21">
        <v>1</v>
      </c>
      <c r="C12" s="43">
        <v>1</v>
      </c>
      <c r="D12" s="43">
        <v>1</v>
      </c>
      <c r="E12" s="43">
        <v>1</v>
      </c>
      <c r="F12" s="22">
        <v>1</v>
      </c>
      <c r="G12" s="43">
        <v>1</v>
      </c>
      <c r="H12" s="43">
        <v>1</v>
      </c>
      <c r="I12" s="43">
        <v>1</v>
      </c>
      <c r="J12" s="22">
        <v>1</v>
      </c>
      <c r="K12" s="43">
        <v>1</v>
      </c>
      <c r="L12" s="44">
        <v>1</v>
      </c>
      <c r="M12" s="43">
        <v>1</v>
      </c>
      <c r="N12" s="22">
        <v>1</v>
      </c>
      <c r="O12" s="43">
        <v>1</v>
      </c>
      <c r="P12" s="22">
        <v>1</v>
      </c>
      <c r="Q12" s="22">
        <v>1</v>
      </c>
      <c r="R12" s="43">
        <v>1</v>
      </c>
      <c r="S12" s="43">
        <v>1</v>
      </c>
      <c r="T12" s="43">
        <v>1</v>
      </c>
      <c r="U12" s="22">
        <v>1</v>
      </c>
      <c r="V12" s="22">
        <v>1</v>
      </c>
      <c r="W12" s="43">
        <v>1</v>
      </c>
      <c r="X12" s="43">
        <v>1</v>
      </c>
      <c r="Y12" s="43">
        <v>1</v>
      </c>
      <c r="Z12" s="43">
        <v>1</v>
      </c>
      <c r="AA12" s="22">
        <v>1</v>
      </c>
      <c r="AB12" s="2"/>
    </row>
    <row r="13" spans="1:28" ht="21" x14ac:dyDescent="0.35">
      <c r="A13" s="4"/>
      <c r="B13" s="4">
        <f t="shared" ref="B13:AA13" si="0">SUM(B6:B12)</f>
        <v>20</v>
      </c>
      <c r="C13" s="4">
        <f t="shared" si="0"/>
        <v>22</v>
      </c>
      <c r="D13" s="4">
        <f t="shared" si="0"/>
        <v>14</v>
      </c>
      <c r="E13" s="4">
        <f t="shared" si="0"/>
        <v>22</v>
      </c>
      <c r="F13" s="4">
        <f t="shared" si="0"/>
        <v>15</v>
      </c>
      <c r="G13" s="4">
        <f t="shared" si="0"/>
        <v>17</v>
      </c>
      <c r="H13" s="4">
        <f t="shared" si="0"/>
        <v>19</v>
      </c>
      <c r="I13" s="4">
        <f t="shared" si="0"/>
        <v>17</v>
      </c>
      <c r="J13" s="4">
        <f t="shared" si="0"/>
        <v>15</v>
      </c>
      <c r="K13" s="4">
        <f t="shared" si="0"/>
        <v>17</v>
      </c>
      <c r="L13" s="4">
        <f t="shared" si="0"/>
        <v>17</v>
      </c>
      <c r="M13" s="4">
        <f t="shared" si="0"/>
        <v>17</v>
      </c>
      <c r="N13" s="4">
        <f t="shared" si="0"/>
        <v>18</v>
      </c>
      <c r="O13" s="4">
        <f t="shared" si="0"/>
        <v>20</v>
      </c>
      <c r="P13" s="4">
        <f t="shared" si="0"/>
        <v>14</v>
      </c>
      <c r="Q13" s="4">
        <f t="shared" si="0"/>
        <v>17</v>
      </c>
      <c r="R13" s="4">
        <f t="shared" si="0"/>
        <v>17</v>
      </c>
      <c r="S13" s="4">
        <f t="shared" si="0"/>
        <v>17</v>
      </c>
      <c r="T13" s="4">
        <f t="shared" si="0"/>
        <v>18</v>
      </c>
      <c r="U13" s="4">
        <f t="shared" si="0"/>
        <v>14</v>
      </c>
      <c r="V13" s="4">
        <f t="shared" si="0"/>
        <v>12</v>
      </c>
      <c r="W13" s="4">
        <f t="shared" si="0"/>
        <v>13</v>
      </c>
      <c r="X13" s="4">
        <f t="shared" si="0"/>
        <v>13</v>
      </c>
      <c r="Y13" s="4">
        <f t="shared" si="0"/>
        <v>22</v>
      </c>
      <c r="Z13" s="4">
        <f t="shared" si="0"/>
        <v>25</v>
      </c>
      <c r="AA13" s="4">
        <f t="shared" si="0"/>
        <v>18</v>
      </c>
      <c r="AB13" s="4">
        <f>SUM(B13:AA13)</f>
        <v>450</v>
      </c>
    </row>
    <row r="14" spans="1:28" ht="2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ht="21" x14ac:dyDescent="0.35">
      <c r="A15" s="6" t="s">
        <v>57</v>
      </c>
      <c r="B15" s="45">
        <v>1</v>
      </c>
      <c r="C15" s="6"/>
      <c r="D15" s="6">
        <v>1</v>
      </c>
      <c r="E15" s="6"/>
      <c r="F15" s="6"/>
      <c r="G15" s="6">
        <v>1</v>
      </c>
      <c r="H15" s="6"/>
      <c r="I15" s="6"/>
      <c r="J15" s="46">
        <v>1</v>
      </c>
      <c r="K15" s="6"/>
      <c r="L15" s="6"/>
      <c r="M15" s="6"/>
      <c r="N15" s="46">
        <v>1</v>
      </c>
      <c r="O15" s="6">
        <v>1</v>
      </c>
      <c r="P15" s="6"/>
      <c r="Q15" s="46">
        <v>1</v>
      </c>
      <c r="R15" s="6"/>
      <c r="S15" s="6">
        <v>1</v>
      </c>
      <c r="T15" s="6">
        <v>1</v>
      </c>
      <c r="U15" s="6"/>
      <c r="V15" s="46">
        <v>1</v>
      </c>
      <c r="W15" s="6"/>
      <c r="X15" s="6">
        <v>1</v>
      </c>
      <c r="Y15" s="6">
        <v>1</v>
      </c>
      <c r="Z15" s="6">
        <v>1</v>
      </c>
      <c r="AA15" s="6"/>
      <c r="AB15" s="6">
        <f>SUM(B15:AA15)</f>
        <v>13</v>
      </c>
    </row>
    <row r="16" spans="1:28" ht="21" x14ac:dyDescent="0.35">
      <c r="A16" s="6" t="s">
        <v>58</v>
      </c>
      <c r="B16" s="45">
        <v>1</v>
      </c>
      <c r="C16" s="6"/>
      <c r="D16" s="6">
        <v>1</v>
      </c>
      <c r="E16" s="6"/>
      <c r="F16" s="6"/>
      <c r="G16" s="6">
        <v>1</v>
      </c>
      <c r="H16" s="6"/>
      <c r="I16" s="6"/>
      <c r="J16" s="46">
        <v>1</v>
      </c>
      <c r="K16" s="6"/>
      <c r="L16" s="6"/>
      <c r="M16" s="6"/>
      <c r="N16" s="46">
        <v>1</v>
      </c>
      <c r="O16" s="6">
        <v>1</v>
      </c>
      <c r="P16" s="6"/>
      <c r="Q16" s="46">
        <v>1</v>
      </c>
      <c r="R16" s="6"/>
      <c r="S16" s="6">
        <v>1</v>
      </c>
      <c r="T16" s="6">
        <v>1</v>
      </c>
      <c r="U16" s="6"/>
      <c r="V16" s="46">
        <v>1</v>
      </c>
      <c r="W16" s="6"/>
      <c r="X16" s="6">
        <v>1</v>
      </c>
      <c r="Y16" s="6">
        <v>1</v>
      </c>
      <c r="Z16" s="6">
        <v>1</v>
      </c>
      <c r="AA16" s="6"/>
      <c r="AB16" s="6">
        <f>SUM(B16:AA16)</f>
        <v>13</v>
      </c>
    </row>
    <row r="17" spans="1:29" ht="21" x14ac:dyDescent="0.35">
      <c r="A17" s="6" t="s">
        <v>59</v>
      </c>
      <c r="B17" s="45">
        <v>1</v>
      </c>
      <c r="C17" s="6"/>
      <c r="D17" s="6">
        <v>1</v>
      </c>
      <c r="E17" s="6"/>
      <c r="F17" s="6"/>
      <c r="G17" s="6">
        <v>1</v>
      </c>
      <c r="H17" s="6"/>
      <c r="I17" s="6"/>
      <c r="J17" s="46">
        <v>1</v>
      </c>
      <c r="K17" s="6"/>
      <c r="L17" s="6"/>
      <c r="M17" s="6"/>
      <c r="N17" s="46">
        <v>1</v>
      </c>
      <c r="O17" s="6">
        <v>1</v>
      </c>
      <c r="P17" s="6"/>
      <c r="Q17" s="46">
        <v>1</v>
      </c>
      <c r="R17" s="6"/>
      <c r="S17" s="6">
        <v>1</v>
      </c>
      <c r="T17" s="6">
        <v>1</v>
      </c>
      <c r="U17" s="6"/>
      <c r="V17" s="46">
        <v>1</v>
      </c>
      <c r="W17" s="6"/>
      <c r="X17" s="6">
        <v>1</v>
      </c>
      <c r="Y17" s="6">
        <v>1</v>
      </c>
      <c r="Z17" s="6">
        <v>1</v>
      </c>
      <c r="AA17" s="6"/>
      <c r="AB17" s="6">
        <f>SUM(B17:AA17)</f>
        <v>13</v>
      </c>
    </row>
    <row r="18" spans="1:29" ht="21" x14ac:dyDescent="0.35">
      <c r="A18" s="6" t="s">
        <v>60</v>
      </c>
      <c r="B18" s="45">
        <v>1</v>
      </c>
      <c r="C18" s="6">
        <v>1</v>
      </c>
      <c r="D18" s="6">
        <v>1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46">
        <v>1</v>
      </c>
      <c r="K18" s="6">
        <v>1</v>
      </c>
      <c r="L18" s="6">
        <v>1</v>
      </c>
      <c r="M18" s="6">
        <v>1</v>
      </c>
      <c r="N18" s="46">
        <v>1</v>
      </c>
      <c r="O18" s="6">
        <v>1</v>
      </c>
      <c r="P18" s="6">
        <v>1</v>
      </c>
      <c r="Q18" s="46">
        <v>1</v>
      </c>
      <c r="R18" s="6">
        <v>1</v>
      </c>
      <c r="S18" s="6">
        <v>1</v>
      </c>
      <c r="T18" s="6">
        <v>1</v>
      </c>
      <c r="U18" s="6">
        <v>1</v>
      </c>
      <c r="V18" s="4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f>SUM(B18:AA18)</f>
        <v>26</v>
      </c>
    </row>
    <row r="19" spans="1:29" ht="21" x14ac:dyDescent="0.35">
      <c r="A19" s="6" t="s">
        <v>61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>
        <v>20</v>
      </c>
    </row>
    <row r="20" spans="1:29" ht="21" x14ac:dyDescent="0.35">
      <c r="A20" s="6" t="s">
        <v>62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>
        <v>15</v>
      </c>
    </row>
    <row r="21" spans="1:29" ht="21" x14ac:dyDescent="0.35">
      <c r="A21" s="6" t="s">
        <v>63</v>
      </c>
      <c r="B21" s="45">
        <v>3</v>
      </c>
      <c r="C21" s="6"/>
      <c r="D21" s="6">
        <v>3</v>
      </c>
      <c r="E21" s="6"/>
      <c r="F21" s="6"/>
      <c r="G21" s="6">
        <v>3</v>
      </c>
      <c r="H21" s="6"/>
      <c r="I21" s="6"/>
      <c r="J21" s="46">
        <v>3</v>
      </c>
      <c r="K21" s="6"/>
      <c r="L21" s="6"/>
      <c r="M21" s="6"/>
      <c r="N21" s="46">
        <v>3</v>
      </c>
      <c r="O21" s="6">
        <v>3</v>
      </c>
      <c r="P21" s="6"/>
      <c r="Q21" s="46">
        <v>3</v>
      </c>
      <c r="R21" s="6"/>
      <c r="S21" s="6">
        <v>3</v>
      </c>
      <c r="T21" s="6">
        <v>3</v>
      </c>
      <c r="U21" s="6"/>
      <c r="V21" s="46">
        <v>3</v>
      </c>
      <c r="W21" s="6"/>
      <c r="X21" s="6">
        <v>3</v>
      </c>
      <c r="Y21" s="6">
        <v>3</v>
      </c>
      <c r="Z21" s="6">
        <v>3</v>
      </c>
      <c r="AA21" s="6"/>
      <c r="AB21" s="6">
        <f>SUM(B21:AA21)</f>
        <v>39</v>
      </c>
    </row>
    <row r="22" spans="1:29" ht="21" x14ac:dyDescent="0.3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>
        <f>SUM(AB13:AB21)</f>
        <v>589</v>
      </c>
      <c r="AC22" t="s">
        <v>55</v>
      </c>
    </row>
    <row r="23" spans="1:29" ht="21" x14ac:dyDescent="0.35">
      <c r="A23" s="3" t="s">
        <v>64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>
        <v>600</v>
      </c>
      <c r="AC23" t="s">
        <v>55</v>
      </c>
    </row>
    <row r="24" spans="1:29" ht="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9" ht="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9" ht="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</sheetData>
  <mergeCells count="9">
    <mergeCell ref="T2:U2"/>
    <mergeCell ref="V2:W2"/>
    <mergeCell ref="Z2:AA2"/>
    <mergeCell ref="B2:C2"/>
    <mergeCell ref="D2:F2"/>
    <mergeCell ref="G2:I2"/>
    <mergeCell ref="J2:M2"/>
    <mergeCell ref="O2:P2"/>
    <mergeCell ref="Q2:R2"/>
  </mergeCells>
  <pageMargins left="0.70866141732283472" right="0.70866141732283472" top="0.74803149606299213" bottom="0.74803149606299213" header="0.31496062992125984" footer="0.31496062992125984"/>
  <pageSetup scale="4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แผนงานเงิน</vt:lpstr>
      <vt:lpstr>แผนการเบิกจ่ายเงิน</vt:lpstr>
      <vt:lpstr>ผลการเบิกจ่ายเงิน (2)</vt:lpstr>
      <vt:lpstr>คิดจำนวนคนในพื้นที่</vt:lpstr>
      <vt:lpstr>Sheet3</vt:lpstr>
      <vt:lpstr>'ผลการเบิกจ่ายเงิน (2)'!Print_Titles</vt:lpstr>
      <vt:lpstr>แผนการเบิกจ่ายเงิน!Print_Titles</vt:lpstr>
      <vt:lpstr>แผนงานเงิน!Print_Titles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NPCs 2022</cp:lastModifiedBy>
  <cp:lastPrinted>2024-02-23T09:01:18Z</cp:lastPrinted>
  <dcterms:created xsi:type="dcterms:W3CDTF">2020-07-23T06:33:32Z</dcterms:created>
  <dcterms:modified xsi:type="dcterms:W3CDTF">2024-04-18T02:12:29Z</dcterms:modified>
</cp:coreProperties>
</file>