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E:\DATA ACER\งานข้อมูลสารสนเทศ\"/>
    </mc:Choice>
  </mc:AlternateContent>
  <xr:revisionPtr revIDLastSave="0" documentId="8_{7FCE924C-7092-4D2F-8895-1A04F2AF96C4}" xr6:coauthVersionLast="47" xr6:coauthVersionMax="47" xr10:uidLastSave="{00000000-0000-0000-0000-000000000000}"/>
  <bookViews>
    <workbookView xWindow="-120" yWindow="-120" windowWidth="29040" windowHeight="15720" activeTab="1" xr2:uid="{00000000-000D-0000-FFFF-FFFF00000000}"/>
  </bookViews>
  <sheets>
    <sheet name="ผลผลิต" sheetId="2" r:id="rId1"/>
    <sheet name="ผลลัพธ์" sheetId="1" r:id="rId2"/>
    <sheet name="ลำดับที่" sheetId="3" r:id="rId3"/>
  </sheets>
  <definedNames>
    <definedName name="_xlnm._FilterDatabase" localSheetId="2" hidden="1">ลำดับที่!$A$1:$A$77</definedName>
    <definedName name="_xlnm.Print_Area" localSheetId="0">ผลผลิต!$A$1:$U$58</definedName>
    <definedName name="_xlnm.Print_Area" localSheetId="1">ผลลัพธ์!$A$1:$T$63</definedName>
    <definedName name="_xlnm.Print_Titles" localSheetId="0">ผลผลิต!$6:$8</definedName>
    <definedName name="_xlnm.Print_Titles" localSheetId="1">ผลลัพธ์!$6:$8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 i="1" l="1"/>
  <c r="S46" i="1"/>
  <c r="O46" i="1"/>
  <c r="K46" i="1"/>
  <c r="G46" i="1"/>
  <c r="S45" i="1"/>
  <c r="O45" i="1"/>
  <c r="K45" i="1"/>
  <c r="G45" i="1"/>
  <c r="T45" i="1" s="1"/>
  <c r="S44" i="1"/>
  <c r="O44" i="1"/>
  <c r="K44" i="1"/>
  <c r="G44" i="1"/>
  <c r="T44" i="1" s="1"/>
  <c r="S42" i="1"/>
  <c r="O42" i="1"/>
  <c r="K42" i="1"/>
  <c r="G42" i="1"/>
  <c r="S41" i="1"/>
  <c r="O41" i="1"/>
  <c r="K41" i="1"/>
  <c r="G41" i="1"/>
  <c r="S40" i="1"/>
  <c r="O40" i="1"/>
  <c r="K40" i="1"/>
  <c r="G40" i="1"/>
  <c r="S39" i="1"/>
  <c r="O39" i="1"/>
  <c r="K39" i="1"/>
  <c r="G39" i="1"/>
  <c r="T39" i="1" s="1"/>
  <c r="U49" i="2"/>
  <c r="T49" i="2"/>
  <c r="S49" i="2"/>
  <c r="R49" i="2"/>
  <c r="Q49" i="2"/>
  <c r="P49" i="2"/>
  <c r="O49" i="2"/>
  <c r="N49" i="2"/>
  <c r="M49" i="2"/>
  <c r="L49" i="2"/>
  <c r="K49" i="2"/>
  <c r="J49" i="2"/>
  <c r="I49" i="2"/>
  <c r="H49" i="2"/>
  <c r="G49" i="2"/>
  <c r="F49" i="2"/>
  <c r="E49" i="2"/>
  <c r="T48" i="2"/>
  <c r="P48" i="2"/>
  <c r="L48" i="2"/>
  <c r="H48" i="2"/>
  <c r="U48" i="2" s="1"/>
  <c r="T46" i="1" l="1"/>
  <c r="T41" i="1"/>
  <c r="T42" i="1"/>
  <c r="T40" i="1"/>
  <c r="T47" i="2"/>
  <c r="P47" i="2"/>
  <c r="L47" i="2"/>
  <c r="H47" i="2"/>
  <c r="T43" i="2"/>
  <c r="P43" i="2"/>
  <c r="L43" i="2"/>
  <c r="H43" i="2"/>
  <c r="U43" i="2" s="1"/>
  <c r="T41" i="2"/>
  <c r="P41" i="2"/>
  <c r="L41" i="2"/>
  <c r="H41" i="2"/>
  <c r="S43" i="1"/>
  <c r="O43" i="1"/>
  <c r="K43" i="1"/>
  <c r="G43" i="1"/>
  <c r="G47" i="1"/>
  <c r="T47" i="1" s="1"/>
  <c r="K47" i="1"/>
  <c r="O47" i="1"/>
  <c r="S47" i="1"/>
  <c r="U47" i="2" l="1"/>
  <c r="U41" i="2"/>
  <c r="T43" i="1"/>
  <c r="L13" i="2" l="1"/>
  <c r="L14" i="2"/>
  <c r="L15" i="2"/>
  <c r="L16" i="2"/>
  <c r="L17" i="2"/>
  <c r="L18" i="2"/>
  <c r="L19" i="2"/>
  <c r="L20" i="2"/>
  <c r="L21" i="2"/>
  <c r="L22" i="2"/>
  <c r="L23" i="2"/>
  <c r="L24" i="2"/>
  <c r="L25" i="2"/>
  <c r="L26" i="2"/>
  <c r="L27" i="2"/>
  <c r="L28" i="2"/>
  <c r="L29" i="2"/>
  <c r="L30" i="2"/>
  <c r="L31" i="2"/>
  <c r="L32" i="2"/>
  <c r="L33" i="2"/>
  <c r="L34" i="2"/>
  <c r="L35" i="2"/>
  <c r="L36" i="2"/>
  <c r="T13" i="2"/>
  <c r="T14" i="2"/>
  <c r="T15" i="2"/>
  <c r="T16" i="2"/>
  <c r="T17" i="2"/>
  <c r="T18" i="2"/>
  <c r="T19" i="2"/>
  <c r="T20" i="2"/>
  <c r="T21" i="2"/>
  <c r="T22" i="2"/>
  <c r="T23" i="2"/>
  <c r="T24" i="2"/>
  <c r="T25" i="2"/>
  <c r="T26" i="2"/>
  <c r="T27" i="2"/>
  <c r="T28" i="2"/>
  <c r="T29" i="2"/>
  <c r="T30" i="2"/>
  <c r="T31" i="2"/>
  <c r="T32" i="2"/>
  <c r="T33" i="2"/>
  <c r="T34" i="2"/>
  <c r="T35" i="2"/>
  <c r="T36" i="2"/>
  <c r="T12" i="2"/>
  <c r="P13" i="2"/>
  <c r="P14" i="2"/>
  <c r="P15" i="2"/>
  <c r="P16" i="2"/>
  <c r="P17" i="2"/>
  <c r="P18" i="2"/>
  <c r="P19" i="2"/>
  <c r="P20" i="2"/>
  <c r="P21" i="2"/>
  <c r="P22" i="2"/>
  <c r="P23" i="2"/>
  <c r="P24" i="2"/>
  <c r="P25" i="2"/>
  <c r="P26" i="2"/>
  <c r="P27" i="2"/>
  <c r="P28" i="2"/>
  <c r="P29" i="2"/>
  <c r="P30" i="2"/>
  <c r="P31" i="2"/>
  <c r="P32" i="2"/>
  <c r="P33" i="2"/>
  <c r="U33" i="2" s="1"/>
  <c r="P34" i="2"/>
  <c r="U34" i="2" s="1"/>
  <c r="P35" i="2"/>
  <c r="P36" i="2"/>
  <c r="P12" i="2"/>
  <c r="G17" i="1"/>
  <c r="G12" i="1"/>
  <c r="G13" i="1"/>
  <c r="G14" i="1"/>
  <c r="G15" i="1"/>
  <c r="G16" i="1"/>
  <c r="G18" i="1"/>
  <c r="G19" i="1"/>
  <c r="G20" i="1"/>
  <c r="G21" i="1"/>
  <c r="G22" i="1"/>
  <c r="G23" i="1"/>
  <c r="G24" i="1"/>
  <c r="G25" i="1"/>
  <c r="G26" i="1"/>
  <c r="G27" i="1"/>
  <c r="G28" i="1"/>
  <c r="G29" i="1"/>
  <c r="G30" i="1"/>
  <c r="G31" i="1"/>
  <c r="G32" i="1"/>
  <c r="G33" i="1"/>
  <c r="G34" i="1"/>
  <c r="G35" i="1"/>
  <c r="L12" i="2"/>
  <c r="E13" i="2"/>
  <c r="E12" i="2"/>
  <c r="H14" i="2"/>
  <c r="H15" i="2"/>
  <c r="H16" i="2"/>
  <c r="H17" i="2"/>
  <c r="H18" i="2"/>
  <c r="H19" i="2"/>
  <c r="H20" i="2"/>
  <c r="H21" i="2"/>
  <c r="H22" i="2"/>
  <c r="H23" i="2"/>
  <c r="H24" i="2"/>
  <c r="H25" i="2"/>
  <c r="H26" i="2"/>
  <c r="H27" i="2"/>
  <c r="U27" i="2" s="1"/>
  <c r="H28" i="2"/>
  <c r="U28" i="2" s="1"/>
  <c r="H29" i="2"/>
  <c r="U29" i="2" s="1"/>
  <c r="H30" i="2"/>
  <c r="H31" i="2"/>
  <c r="U31" i="2" s="1"/>
  <c r="H32" i="2"/>
  <c r="H33" i="2"/>
  <c r="H34" i="2"/>
  <c r="H35" i="2"/>
  <c r="H36" i="2"/>
  <c r="H13" i="2"/>
  <c r="U13" i="2" s="1"/>
  <c r="S40" i="2"/>
  <c r="O40" i="2"/>
  <c r="K40" i="2"/>
  <c r="S50" i="1"/>
  <c r="O50" i="1"/>
  <c r="K50" i="1"/>
  <c r="G50" i="1"/>
  <c r="S49" i="1"/>
  <c r="O49" i="1"/>
  <c r="K49" i="1"/>
  <c r="G49" i="1"/>
  <c r="T50" i="2"/>
  <c r="P50" i="2"/>
  <c r="L50" i="2"/>
  <c r="H50" i="2"/>
  <c r="O10" i="1"/>
  <c r="K10" i="1"/>
  <c r="T11" i="2"/>
  <c r="P11" i="2"/>
  <c r="L11" i="2"/>
  <c r="H11" i="2"/>
  <c r="T10" i="2"/>
  <c r="P10" i="2"/>
  <c r="L10" i="2"/>
  <c r="H10" i="2"/>
  <c r="U15" i="2" l="1"/>
  <c r="U26" i="2"/>
  <c r="U32" i="2"/>
  <c r="U36" i="2"/>
  <c r="U25" i="2"/>
  <c r="T49" i="1"/>
  <c r="T50" i="1"/>
  <c r="T10" i="1"/>
  <c r="U35" i="2"/>
  <c r="U30" i="2"/>
  <c r="U24" i="2"/>
  <c r="U23" i="2"/>
  <c r="U22" i="2"/>
  <c r="U21" i="2"/>
  <c r="U20" i="2"/>
  <c r="U19" i="2"/>
  <c r="U18" i="2"/>
  <c r="U17" i="2"/>
  <c r="U16" i="2"/>
  <c r="U14" i="2"/>
  <c r="U10" i="2"/>
  <c r="T40" i="2"/>
  <c r="U11" i="2"/>
  <c r="U50" i="2"/>
  <c r="S48" i="1" l="1"/>
  <c r="O48" i="1"/>
  <c r="K48" i="1"/>
  <c r="F48" i="1"/>
  <c r="E48" i="1"/>
  <c r="D48" i="1"/>
  <c r="S38" i="1"/>
  <c r="O38" i="1"/>
  <c r="O36" i="1" s="1"/>
  <c r="K38" i="1"/>
  <c r="G38" i="1"/>
  <c r="S37" i="1"/>
  <c r="K37" i="1"/>
  <c r="K36" i="1" s="1"/>
  <c r="G37" i="1"/>
  <c r="R36" i="1"/>
  <c r="Q36" i="1"/>
  <c r="P36" i="1"/>
  <c r="N36" i="1"/>
  <c r="M36" i="1"/>
  <c r="L36" i="1"/>
  <c r="J36" i="1"/>
  <c r="I36" i="1"/>
  <c r="H36" i="1"/>
  <c r="F36" i="1"/>
  <c r="E36" i="1"/>
  <c r="D36" i="1"/>
  <c r="C36" i="1"/>
  <c r="T39" i="2"/>
  <c r="C39" i="2" s="1"/>
  <c r="P39" i="2"/>
  <c r="L39" i="2"/>
  <c r="H39" i="2"/>
  <c r="T38" i="2"/>
  <c r="C38" i="2" s="1"/>
  <c r="P38" i="2"/>
  <c r="L38" i="2"/>
  <c r="H38" i="2"/>
  <c r="S37" i="2"/>
  <c r="R37" i="2"/>
  <c r="Q37" i="2"/>
  <c r="O37" i="2"/>
  <c r="N37" i="2"/>
  <c r="M37" i="2"/>
  <c r="K37" i="2"/>
  <c r="J37" i="2"/>
  <c r="I37" i="2"/>
  <c r="G37" i="2"/>
  <c r="F37" i="2"/>
  <c r="E37" i="2"/>
  <c r="U38" i="2" l="1"/>
  <c r="S36" i="1"/>
  <c r="T37" i="1"/>
  <c r="U39" i="2"/>
  <c r="C37" i="2"/>
  <c r="L37" i="2"/>
  <c r="P37" i="2"/>
  <c r="T37" i="2"/>
  <c r="G48" i="1"/>
  <c r="T48" i="1" s="1"/>
  <c r="G36" i="1"/>
  <c r="T38" i="1"/>
  <c r="T36" i="1" s="1"/>
  <c r="H37" i="2"/>
  <c r="U37" i="2" l="1"/>
  <c r="H12" i="2"/>
  <c r="S9" i="2"/>
  <c r="R9" i="2"/>
  <c r="Q9" i="2"/>
  <c r="O9" i="2"/>
  <c r="N9" i="2"/>
  <c r="M9" i="2"/>
  <c r="K9" i="2"/>
  <c r="J9" i="2"/>
  <c r="I9" i="2"/>
  <c r="G9" i="2"/>
  <c r="F9" i="2"/>
  <c r="E9" i="2"/>
  <c r="C9" i="2"/>
  <c r="H9" i="2" l="1"/>
  <c r="L9" i="2"/>
  <c r="U12" i="2"/>
  <c r="P9" i="2"/>
  <c r="T9" i="2"/>
  <c r="U9" i="2" l="1"/>
  <c r="G11" i="1" l="1"/>
  <c r="Q9" i="1" l="1"/>
  <c r="R9" i="1"/>
  <c r="P9" i="1"/>
  <c r="M9" i="1"/>
  <c r="N9" i="1"/>
  <c r="L9" i="1"/>
  <c r="I9" i="1"/>
  <c r="J9" i="1"/>
  <c r="H9" i="1"/>
  <c r="E9" i="1"/>
  <c r="F9" i="1"/>
  <c r="C9" i="1"/>
  <c r="S11" i="1"/>
  <c r="O11" i="1"/>
  <c r="K11" i="1"/>
  <c r="G9" i="1" l="1"/>
  <c r="T11" i="1"/>
  <c r="O9" i="1"/>
  <c r="S9" i="1"/>
  <c r="K9" i="1"/>
  <c r="T9" i="1" l="1"/>
</calcChain>
</file>

<file path=xl/sharedStrings.xml><?xml version="1.0" encoding="utf-8"?>
<sst xmlns="http://schemas.openxmlformats.org/spreadsheetml/2006/main" count="289" uniqueCount="195">
  <si>
    <t>ประเด็น/กิจกรรม</t>
  </si>
  <si>
    <r>
      <t xml:space="preserve">การดำเนินการ
</t>
    </r>
    <r>
      <rPr>
        <b/>
        <i/>
        <sz val="14"/>
        <color theme="1"/>
        <rFont val="TH SarabunPSK"/>
        <family val="2"/>
      </rPr>
      <t>(ให้อธิบายการดำเนินการในประเด็น/กิจกรรมที่ปฏิบัติในเดือนนั้นๆ โดยสังเขป เพื่อใช้อ้างอิงประกอบผลการดำเนินงาน)</t>
    </r>
  </si>
  <si>
    <t>ยอดสะสม
ไตรมาสที่ 1</t>
  </si>
  <si>
    <t>(ไตรมาสที่ 1)</t>
  </si>
  <si>
    <t>(ไตรมาสที่ 2)</t>
  </si>
  <si>
    <t>ยอดสะสม
ไตรมาสที่ 2</t>
  </si>
  <si>
    <t>(ไตรมาสที่ 3)</t>
  </si>
  <si>
    <t>ยอดสะสม
ไตรมาสที่ 3</t>
  </si>
  <si>
    <t>(ไตรมาสที่ 4)</t>
  </si>
  <si>
    <t>ยอดสะสม
ไตรมาสที่ 4</t>
  </si>
  <si>
    <t>ยอดสะสม
รวมทั้งหมด</t>
  </si>
  <si>
    <t>ต.ค.68</t>
  </si>
  <si>
    <t>พ.ย.68</t>
  </si>
  <si>
    <t>ธ.ค.68</t>
  </si>
  <si>
    <t>ม.ค.69</t>
  </si>
  <si>
    <t>ก.พ.69</t>
  </si>
  <si>
    <t>มี.ค.69</t>
  </si>
  <si>
    <t>เม.ย.69</t>
  </si>
  <si>
    <t>พ.ค.69</t>
  </si>
  <si>
    <t>มิ.ย.69</t>
  </si>
  <si>
    <t>ก.ค.69</t>
  </si>
  <si>
    <t>ส.ค.69</t>
  </si>
  <si>
    <t>ก.ย.69</t>
  </si>
  <si>
    <t>โครงการจัดเก็บข้อมูลด้านการเกษตรในระดับพื้นที่ ประจำปีงบประมาณ พ.ศ. 2569</t>
  </si>
  <si>
    <t xml:space="preserve">แบบฟอร์มรายงานผลผลิตการดำเนินงาน </t>
  </si>
  <si>
    <t>รวมผลลัพธ์จำนวนเกษตรกรที่ได้รับการสนับสนุนการบริหารจัดการข้อมูลด้านการเกษตรในระดับพื้นที่</t>
  </si>
  <si>
    <t xml:space="preserve">1. ชุดข้อมูลแผนพัฒนาการเกษตรระดับหมู่บ้าน
</t>
  </si>
  <si>
    <t xml:space="preserve">แบบฟอร์มรายงานผลลัพธ์การดำเนินงาน </t>
  </si>
  <si>
    <t xml:space="preserve">1. การผลักดันชุดข้อมูลแผนพัฒนาการเกษตรระดับหมู่บ้าน
</t>
  </si>
  <si>
    <r>
      <t xml:space="preserve">4.การดำเนินการชุดข้อมูลด้านการเกษตรของศูนย์ติดตามและแก้ไขปัญหาภัยพิบัติด้านการเกษตร
</t>
    </r>
    <r>
      <rPr>
        <i/>
        <sz val="13"/>
        <color theme="1"/>
        <rFont val="TH SarabunPSK"/>
        <family val="2"/>
      </rPr>
      <t>(- เก็บข้อมูลจากสถิติการให้ความช่วยเหลือเกษตรกรที่ได้รับผลกระทบหรือความเสียหายจากภัยพิบัติด้านการเกษตร (ข้อมูลจาก ก.ช.ภ.อ. และ ก.ช.ภ.จ.)</t>
    </r>
  </si>
  <si>
    <r>
      <t xml:space="preserve">6. การดำเนินการชุดข้อมูลการขับเคลื่อนหรือสนับสนุนการแก้ไขหนี้สินเกษตรกร
</t>
    </r>
    <r>
      <rPr>
        <i/>
        <sz val="13"/>
        <color theme="1"/>
        <rFont val="TH SarabunPSK"/>
        <family val="2"/>
      </rPr>
      <t>(- การใช้กลไกของกองทุนช่วยเหลือเกษตรกรและผู้ยากจน และ/หรือ กองทุนสงเคราะห์เกษตรกร)</t>
    </r>
  </si>
  <si>
    <r>
      <t xml:space="preserve">9. การดำเนินการชุดข้อมูลการดำเนินงานและกิจกรรม/งานอื่น ๆ ที่ใช้การบูรณาการขับเคลื่อนโดยกลไกคณะกรรมการ SCP และคณะทำงาน SCD 
</t>
    </r>
    <r>
      <rPr>
        <i/>
        <sz val="13"/>
        <color theme="1"/>
        <rFont val="TH SarabunPSK"/>
        <family val="2"/>
      </rPr>
      <t xml:space="preserve">- งานที่ไม่ได้อยู่ในความรับผิดชอบหลักของหน่วยงานในสังกัดกระทรวงเกษตรและสหกรณ์ของจังหวัด แต่ได้รับมอบหมายให้ดำเนินการ โดยใช้กลไกของ SC ในการดำเนินการ ขับเคลื่อน หรือแก้ไขปัญหา </t>
    </r>
  </si>
  <si>
    <t xml:space="preserve">7. ชุดข้อมูลด้านการเกษตรเพื่อสนับสนุนการตรวจราชการของรัฐมนตรี/ผู้บริหาร
</t>
  </si>
  <si>
    <t xml:space="preserve">8. ชุดข้อมูลการประชาสัมพันธ์ข่าวสาร เพื่อเผยแพร่ความรู้ กิจกรรม ความเคลื่อนไหว ด้านการเกษตรภายในพื้นที่
</t>
  </si>
  <si>
    <t xml:space="preserve">9. ชุดข้อมูลการดำเนินงานและกิจกรรม/งานอื่น ๆ ที่ใช้การบูรณาการขับเคลื่อนโดยกลไกคณะกรรมการ SCP และคณะทำงาน SCD 
</t>
  </si>
  <si>
    <t>ลำดับที่</t>
  </si>
  <si>
    <t>จังหวัด</t>
  </si>
  <si>
    <t>กระบี่</t>
  </si>
  <si>
    <t>เชียงใหม่</t>
  </si>
  <si>
    <t>กาญจนบุรี</t>
  </si>
  <si>
    <t>เชียงราย</t>
  </si>
  <si>
    <t>กาฬสินธุ์</t>
  </si>
  <si>
    <t>แพร่</t>
  </si>
  <si>
    <t>กำแพงเพชร</t>
  </si>
  <si>
    <t>แม่ฮ่องสอน</t>
  </si>
  <si>
    <t>ขอนแก่น</t>
  </si>
  <si>
    <t>น่าน</t>
  </si>
  <si>
    <t>จันทบุรี</t>
  </si>
  <si>
    <t>พะเยา</t>
  </si>
  <si>
    <t>ฉะเชิงเทรา</t>
  </si>
  <si>
    <t>ลำปาง</t>
  </si>
  <si>
    <t>ชลบุรี</t>
  </si>
  <si>
    <t>ลำพูน</t>
  </si>
  <si>
    <t>ชัยนาท</t>
  </si>
  <si>
    <t>อุตรดิตถ์</t>
  </si>
  <si>
    <t>ชัยภูมิ</t>
  </si>
  <si>
    <t>ภูเก็ต</t>
  </si>
  <si>
    <t>ชุมพร</t>
  </si>
  <si>
    <t>ระนอง</t>
  </si>
  <si>
    <t>สตูล</t>
  </si>
  <si>
    <t>ตรัง</t>
  </si>
  <si>
    <t>พังงา</t>
  </si>
  <si>
    <t>ตราด</t>
  </si>
  <si>
    <t>ยะลา</t>
  </si>
  <si>
    <t>ตาก</t>
  </si>
  <si>
    <t>นครนายก</t>
  </si>
  <si>
    <t>นครปฐม</t>
  </si>
  <si>
    <t>พัทลุง</t>
  </si>
  <si>
    <t>นครพนม</t>
  </si>
  <si>
    <t>ปัตตานี</t>
  </si>
  <si>
    <t>นครราชสีมา</t>
  </si>
  <si>
    <t>นราธิวาส</t>
  </si>
  <si>
    <t>นครศรีธรรมราช</t>
  </si>
  <si>
    <t>สงขลา</t>
  </si>
  <si>
    <t>นครสวรรค์</t>
  </si>
  <si>
    <t>สุราษฎร์ธานี</t>
  </si>
  <si>
    <t>นนทบุรี</t>
  </si>
  <si>
    <t>เพชรบูรณ์</t>
  </si>
  <si>
    <t>บึงกาฬ</t>
  </si>
  <si>
    <t>บุรีรัมย์</t>
  </si>
  <si>
    <t>ปทุมธานี</t>
  </si>
  <si>
    <t>ประจวบคีรีขันธ์</t>
  </si>
  <si>
    <t>ปราจีนบุรี</t>
  </si>
  <si>
    <t>พระนครศรีอยุธยา</t>
  </si>
  <si>
    <t>พิจิตร</t>
  </si>
  <si>
    <t>พิษณุโลก</t>
  </si>
  <si>
    <t>ลพบุรี</t>
  </si>
  <si>
    <t>สมุทรปราการ</t>
  </si>
  <si>
    <t>สมุทรสงคราม</t>
  </si>
  <si>
    <t>เพชรบุรี</t>
  </si>
  <si>
    <t>สมุทรสาคร</t>
  </si>
  <si>
    <t>สระบุรี</t>
  </si>
  <si>
    <t>สิงห์บุรี</t>
  </si>
  <si>
    <t>สุโขทัย</t>
  </si>
  <si>
    <t>มหาสารคาม</t>
  </si>
  <si>
    <t>สุพรรณบุรี</t>
  </si>
  <si>
    <t>มุกดาหาร</t>
  </si>
  <si>
    <t>อ่างทอง</t>
  </si>
  <si>
    <t>อุทัยธานี</t>
  </si>
  <si>
    <t>ยโสธร</t>
  </si>
  <si>
    <t>ร้อยเอ็ด</t>
  </si>
  <si>
    <t>ราชบุรี</t>
  </si>
  <si>
    <t>ระยอง</t>
  </si>
  <si>
    <t>สระแก้ว</t>
  </si>
  <si>
    <t>เลย</t>
  </si>
  <si>
    <t>ศรีสะเกษ</t>
  </si>
  <si>
    <t>สกลนคร</t>
  </si>
  <si>
    <t>หนองบัวลำภู</t>
  </si>
  <si>
    <t>อำนาจเจริญ</t>
  </si>
  <si>
    <t>หนองคาย</t>
  </si>
  <si>
    <t>สุรินทร์</t>
  </si>
  <si>
    <t>อุดรธานี</t>
  </si>
  <si>
    <t>อุบลราชธานี</t>
  </si>
  <si>
    <t>ประเด็น</t>
  </si>
  <si>
    <t>รวมจำนวนผลผลิตเกษตรกรที่ได้รับการสนับสนุนนการบริหารจัดการข้อมูลด้านการเกษตรในระดับพื้นที่</t>
  </si>
  <si>
    <t xml:space="preserve">ผลผลิตการดำเนินงาน 
โปรดระบุคำอธิบายพอสังเขป </t>
  </si>
  <si>
    <t>2. ชุดข้อมูลแผนพัฒนาการเกษตรและสหกรณ์ของจังหวัด การขับเคลื่อนแผนงาน/โครงการด้านการเกษตรด้านการเกษตรภายในพื้นที่</t>
  </si>
  <si>
    <r>
      <t xml:space="preserve">2. การผลักดันชุดข้อมูลแผนพัฒนาการเกษตรและสหกรณ์ของจังหวัด การขับเคลื่อนแผนงาน/โครงการด้านการเกษตรด้านการเกษตรภายในพื้นที่
</t>
    </r>
    <r>
      <rPr>
        <i/>
        <sz val="13"/>
        <color theme="1"/>
        <rFont val="TH SarabunPSK"/>
        <family val="2"/>
      </rPr>
      <t xml:space="preserve">- ผลการดำเนินงานจากการเสนอแผนงาน/โครงการ ได้รับความเห็นชอบให้ดำเนินการผ่านกลไกการขับเคลื่อนงานในระดับภูมิภาค (ผู้ว่าราชการจังหวัด คณะกรมการจังหวัด ก.บ.จ. ก.บ.ก. ฯลฯ) (เก็บข้อมูลเกษตรกรเป้าหมายที่เข้าร่วมโครงการ หรือได้รับประโยชน์จากการดำเนินโครงการดังกล่าวภายในพื้นที่)  </t>
    </r>
  </si>
  <si>
    <t xml:space="preserve">              2. สำนักงานเกษตรและสหกรณ์จังหวัดรวบรวมและจัดทำข้อมูลรายงานผลตามฟอร์ม Excel ที่กำหนดนี้ คือ แบบรายงาน 1-2 โดยตัดยอดข้อมูลทุกสิ้นเดือน และรายงานผลภายในวันที่ 5 ของเดือนถัดไป และจะต้องดำเนินการรายงานผ่านระบบ Google Forms : https://forms.gle/XXE7qcXksQHAzoYt9 ประกอบด้วย</t>
  </si>
  <si>
    <r>
      <t xml:space="preserve">เป้าหมายจำนวนเกษตรกร
ที่ได้รับประโยชน์ (ราย)
</t>
    </r>
    <r>
      <rPr>
        <b/>
        <sz val="16"/>
        <color rgb="FFFF0000"/>
        <rFont val="TH SarabunPSK"/>
        <family val="2"/>
      </rPr>
      <t>*ระบุเป็นตัวเลขเท่านั้น*</t>
    </r>
  </si>
  <si>
    <r>
      <t>ผลผลิตการดำเนินงาน</t>
    </r>
    <r>
      <rPr>
        <b/>
        <sz val="16"/>
        <color rgb="FFFF0000"/>
        <rFont val="TH SarabunPSK"/>
        <family val="2"/>
      </rPr>
      <t xml:space="preserve"> *ให้ระบุเป็นจำนวนตัวเลขเท่านั้น*</t>
    </r>
  </si>
  <si>
    <r>
      <t>ผลลัพธ์การดำเนินงานจำนวนเกษตรกรที่ได้รับประโยชน์ (ราย)</t>
    </r>
    <r>
      <rPr>
        <b/>
        <sz val="16"/>
        <color rgb="FFFF0000"/>
        <rFont val="TH SarabunPSK"/>
        <family val="2"/>
      </rPr>
      <t xml:space="preserve"> *ให้ระบุเป็นตัวเลขเท่านั้น</t>
    </r>
  </si>
  <si>
    <t>(หน่วยนับ
โปรดระบุให้ชัดเจน)</t>
  </si>
  <si>
    <t>เป้าหมาย
(ระบุตัวเลข)</t>
  </si>
  <si>
    <r>
      <rPr>
        <b/>
        <sz val="16"/>
        <color theme="1"/>
        <rFont val="TH SarabunPSK"/>
        <family val="2"/>
      </rPr>
      <t>หมายเหตุ</t>
    </r>
    <r>
      <rPr>
        <sz val="16"/>
        <color theme="1"/>
        <rFont val="TH SarabunPSK"/>
        <family val="2"/>
      </rPr>
      <t xml:space="preserve"> : 1. การจัดเก็บข้อมูลด้านการเกษตรในระดับพื้นที่ตามประเด็น 9 ข้อดังกล่าว โดยขอให้มุ่งเน้นเก็บข้อมูลจำนวนเกษตรกร/ประชาชนที่ได้รับประโยชน์จากการดำเนินการเป็นสำคัญ เนื่องจากเป็นข้อมูลสำคัญที่ใช้ตอบผลสัมฤทธิ์ตามตัวชี้วัดของการสนับสนุนการขับเคลื่อนงานด้านการเกษตรในระดับพื้นที่ </t>
    </r>
  </si>
  <si>
    <r>
      <t xml:space="preserve">                 2.1 คีย์รายละเอียดข้อมูลตามประเด็นคำถามของ Google Forms  ซึ่งสำหรับการรายงาน</t>
    </r>
    <r>
      <rPr>
        <u/>
        <sz val="16"/>
        <color theme="1"/>
        <rFont val="TH SarabunPSK"/>
        <family val="2"/>
      </rPr>
      <t>ผลลัพธ์จำนวนเกษตรกร</t>
    </r>
    <r>
      <rPr>
        <sz val="16"/>
        <color theme="1"/>
        <rFont val="TH SarabunPSK"/>
        <family val="2"/>
      </rPr>
      <t>ตามประเด็น 9 ข้อ ของ Google Forms นั้น ใฟ้ท่านรายงานตัวเลขภาพรวมของข้อนั้น ๆ เฉพาะรายเดือนที่รายงาน *ไม่ใช่ยอดสะสมของทุกเดือน โดยข้อมูลจำนวนตัวเลขที่ท่านรายงานจะต้องตรงกับ File Excel ที่จะแนบมา</t>
    </r>
  </si>
  <si>
    <r>
      <t xml:space="preserve">                 2.2 แนบ File Excel นี้ที่ได้จัดทำข้อมูลเรียบร้อยแล้ว โดยจะต้องระบุชื่อ File คือ ลำดับที่ + ชื่อจังหวัด+ เดือนของผลการดำเนินงาน </t>
    </r>
    <r>
      <rPr>
        <u/>
        <sz val="16"/>
        <color theme="1"/>
        <rFont val="TH SarabunPSK"/>
        <family val="2"/>
      </rPr>
      <t>ตัวอย่าง</t>
    </r>
    <r>
      <rPr>
        <sz val="16"/>
        <color theme="1"/>
        <rFont val="TH SarabunPSK"/>
        <family val="2"/>
      </rPr>
      <t xml:space="preserve"> : 50.ราชบุรี-ต.ค.68 </t>
    </r>
  </si>
  <si>
    <r>
      <rPr>
        <b/>
        <sz val="16"/>
        <color theme="1"/>
        <rFont val="TH SarabunPSK"/>
        <family val="2"/>
      </rPr>
      <t>หมายเหตุ</t>
    </r>
    <r>
      <rPr>
        <sz val="16"/>
        <color theme="1"/>
        <rFont val="TH SarabunPSK"/>
        <family val="2"/>
      </rPr>
      <t xml:space="preserve"> : สำนักงานเกษตรและสหกรณ์จังหวัดรายงานผลการดำเนินงานเป็นรายเดือนทุกเดือน ทั้ง 2 Sheet ของ File Excel นี้ โดยตัดยอดข้อมูลทุกสิ้นเดือน และรายงานภายในวันที่ 5 ของเดือนถัดไป</t>
    </r>
  </si>
  <si>
    <r>
      <t xml:space="preserve">3. การดำเนินการที่เกี่ยวข้องกับการจัดทำชุดข้อมูลทั่วไปของสำนักงานเกษตรและสหกรณ์จังหวัด และข้อมูลด้านการเกษตรและสหกรณ์ ของจังหวัด
</t>
    </r>
    <r>
      <rPr>
        <i/>
        <sz val="16"/>
        <color theme="1"/>
        <rFont val="BrowalliaUPC"/>
        <family val="2"/>
      </rPr>
      <t>(เก็บข้อมูลจากสถิติการเข้าเยี่ยมชม/ใช้บริการเว็บไซต์ของสำนักงานเกษตรและสหกรณ์จังหวัดในแต่ละเดือน)</t>
    </r>
  </si>
  <si>
    <r>
      <t>7. การดำเนินการชุดข้อมูลด้านการเกษตรเพื่อสนับสนุนการตรวจราชการของรัฐมนตรี/ผู้บริหาร
(</t>
    </r>
    <r>
      <rPr>
        <i/>
        <sz val="16"/>
        <color theme="1"/>
        <rFont val="BrowalliaUPC"/>
        <family val="2"/>
      </rPr>
      <t>- ผลการดำเนินงานโครงการตามนโยบาย หรือข้อสั่งการของรัฐมนตรีว่าการ รัฐมนตรีช่วยว่าการ ปลัดกระทรวง รองปลัดกระทรวง ในคราวการลงพื้นที่ตรวจเยี่ยมจังหวัด
- เก็บข้อมูลเกษตรกรเป้าหมายที่เข้าร่วมโครงการ หรือได้รับประโยชน์จากการดำเนินโครงการดังกล่าวภายในพื้นที่)</t>
    </r>
  </si>
  <si>
    <t>7.1 จำนวนที่ได้จัดทำชุดข้อมูลประกอบการลงพื้นที่ของรัฐมนตรี/ผู้บริหาร</t>
  </si>
  <si>
    <r>
      <t xml:space="preserve">8. การดำเนินการชุดข้อมูลการประชาสัมพันธ์ข่าวสาร เพื่อเผยแพร่ความรู้ กิจกรรม ความเคลื่อนไหว ด้านการเกษตรภายในพื้นที่
</t>
    </r>
    <r>
      <rPr>
        <i/>
        <sz val="16"/>
        <color theme="1"/>
        <rFont val="BrowalliaUPC"/>
        <family val="2"/>
      </rPr>
      <t>(- เก็บข้อมูลผู้รับทราบข้อมูลจากช่องทางการประชาสัมพันธ์ต่าง ๆ และ/หรือ สถิติผู้เข้าร่วมชมงาน ชมนิทรรศการ และการดำเนินงานอื่นที่เกี่ยวข้องกับการประชาสัมพันธ์ข้อมูลข่าวสารด้านการเกษตรภายในจังหวัด)</t>
    </r>
  </si>
  <si>
    <t>8.1 จำนวนเรื่อง/ชุดข้อมูลที่ใช้ประชาสัมพันธ์ด้านการเกษตรภายพื้นที่</t>
  </si>
  <si>
    <t>จังหวัด.....หนองบัวลำภู.......</t>
  </si>
  <si>
    <t>1. พัฒนาเกษตรกรทั่วไปให้เป็นเกษตรกรปราดเปรื่อง Smart Farmer และพัฒนาแปลงเรียนรู้เกษตรต้นแบบด้วยเกษตรนวัตกรรม</t>
  </si>
  <si>
    <t>2. เพิ่มประสิทธิภาพการผลิตข้าวหลากสีเพื่อสุขภาพสู่เกษตรมูลค่าสูง</t>
  </si>
  <si>
    <t>3. ส่งเสริมการเลี้ยงไก่ไข่ในโรงเรียน</t>
  </si>
  <si>
    <t>4. ส่งเสริมและยกระดับการอนุรักษ์ควายไทย</t>
  </si>
  <si>
    <t>5. ส่งเสริมการปลูกและเชื่อมโยงตลาดสินค้าเกษตร (กระเจี๊ยบแดง)</t>
  </si>
  <si>
    <t>6. ส่งเสริมการเลี้ยงปลาตะเพียนขาวและปลานิลในบ่อดิน</t>
  </si>
  <si>
    <t>7. เพิ่มประสิทธิภาพการผลิตข้าวคุณภาพดี</t>
  </si>
  <si>
    <t>8. เพิ่มประสิทธิภาพการผลิตมันสำปะหลัง</t>
  </si>
  <si>
    <t>9. เพิ่มประสิทธิภาพการผลิตอ้อย</t>
  </si>
  <si>
    <t>10. ส่งเสริมการปลูกกล้วยหอมทองเพื่อสร้างรายได้ให้เกษตร</t>
  </si>
  <si>
    <t>11. ส่งเสริมกระเจียวอุษาเพื่อการค้า</t>
  </si>
  <si>
    <t>12. ส่งเสริมเกษตรปลอดภัยและเกษตรอินทรีย์อย่างยั่งยืน (ผักยกแคร่)</t>
  </si>
  <si>
    <t>13. ส่งเสริมและพัฒนาศักยภาพการผลิตด้านประมงปลอดภัย</t>
  </si>
  <si>
    <t>14. พัฒนาศักยภาพผู้ประกอบการเพื่อเพิ่มขีดความสามารถในการแข่งขันด้วยกรอบแนวคิด BCG</t>
  </si>
  <si>
    <t>15. พัฒนาศักยภาพผู้ผลิต ผู้ประกอบการ OTOP รุ่นใหม่ (Young OTOP)</t>
  </si>
  <si>
    <t>16. ยกระดับศักยภาพวิสาหกิจชุมชน SMEs ผู้ประกอบธุรกิจเพิ่งเกิดใหม่ (Start up) และพัฒนาขีดความสามารถในการแข่งขันผู้ประกอบการจังหวัด</t>
  </si>
  <si>
    <t>17. แปรรูปข้าวหอมมรกตเพื่อเพิ่มมูลค่าสู่ผลิตภัณฑ์ชุมชน</t>
  </si>
  <si>
    <t>18. มหกรรมงานแสดงสินค้าเกษตรปลอดภัยและของดีเมืองลุ่มภู</t>
  </si>
  <si>
    <t>19. จัดแสดงและจำหน่ายสินค้าเกษตรปลอดภัยและสินค้าชุมชน</t>
  </si>
  <si>
    <t>20. ก่อสร้างระบบส่งน้ำ สถานีสูบน้ำบ้านโนนสังพัฒนา (ระยะที่ 4) ตำบลโนนสัง อำเภอโนนสัง จังหวัดหนองบัวลำภู</t>
  </si>
  <si>
    <t>21. ก่อสร้างระบบส่งน้ำ สถานีสูบน้ำบ้านหนองทุ่ม (สถานที่ 2) ระยะที่ 1 ตำบลบ้านค้อ อำเภอโนนสัง จังหวัดหนองบัวลำภู</t>
  </si>
  <si>
    <t>22. ก่อสร้างระบบส่งน้ำ สถานีสูบน้ำบ้านท่าศิลา (ระยะที่ 4) ตำบลบ้านค้อ อำเภอโนนสัง จังหวัดหนองบัวลำภู</t>
  </si>
  <si>
    <t>23. ก่อสร้างระบบส่งน้ำ สถานีสูบน้ำบ้านหนองปลาขาว ตำบลหนองสวรรค์ อำเภอเมืองหนองบัวลำภู จังหวัดหนองบัวลำภู</t>
  </si>
  <si>
    <t>24. ส่งเสริมการสร้างมูลค่าเพิ่มจากวัสดุเหลือใช้ทางการเกษตร</t>
  </si>
  <si>
    <t>25. เสริมสร้างศักยภาพเครือข่าย ป้องกัน พิทักษ์ และฟื้นฟูทรัพยากรป่าไม้ ในระดับพื้นที่จังหวัด</t>
  </si>
  <si>
    <t>ครั้ง</t>
  </si>
  <si>
    <t>1. จากสถานการณ์อุทกภัยช่วงปลายเดือนสิงหาคม 2568 เกษตรกรได้รับผลกระทบ และได้รับการช่วยเหลือเบื้องต้น ดังนี้ 
1) ผลกระทบด้านพืช เกษตรกรได้รับผลกระทบ 22,598 ราย 22,304 ไร่
2) ผลกระทบด้านประมง เกษตรกรได้รับผลกระทบ 513 ราย 407 ไร่
3) ผลกระทบด้านปศุสัตว์ เกษตรกรได้รับผลกระทบ 26 ราย สัตว์ 191 ตัว แปลงหญ้า 5 ไร่ ได้รับการช่วยเหลือเบื้องต้นเป็นพืชอาหารสัตว์ 8,000 กก.
2. จำนวนเกษตรกรผู้ประสบอุทกภัยที่ขอรับการช่วยเหลือ จากการประชุม ก.ช.ภ.อ.
1) ด้านพืช เกษตรกรขอรับการช่วยเหลือ 2,180 ราย 15,763.50 ไร่ เงินช่วยเหลือ 22,235,014 บาท
2) ด้านประมง เกษตรกรขอรับการช่วยเหลือ 198 ราย 113.05 ไร่ เงินช่วยเหลือ 529,300.10 บาท
3) ด้านปศุสัตว์ ไม่พบความเสียหายโดยสิ้นเชิง</t>
  </si>
  <si>
    <r>
      <t xml:space="preserve">5. การดำเนินการชุดข้อมูลการบริการและแก้ไขปัญหาเกษตรกรผ่านช่องทางศูนย์บริการประชาชนภาคการเกษตร (ศูนย์บริการเกษตรพิรุณราช)
</t>
    </r>
    <r>
      <rPr>
        <i/>
        <sz val="13"/>
        <color theme="1"/>
        <rFont val="TH SarabunPSK"/>
        <family val="2"/>
      </rPr>
      <t>(เก็บข้อมูลจำนวนเรื่องที่เกษตรกรที่มาขอรับบริการผ่านทางเว็บไซต์ระบบศูนย์บริการเกษตรพิรุณราช (https://pirunraj.com &gt; รายงานผลระดับจังหวัด &gt; ให้บริการ (เรื่อง)) โดยตัดยอดข้อมูลของทุกสิ้นเดือน</t>
    </r>
  </si>
  <si>
    <t>วันที่ 31 เดือน ตุลาคม พ.ศ. 2568 ได้ติดตาม/ตรวจสอบ ความก้าวหน้าการให้บริการ เกษตรกร ผ่านระบบศูนย์บริการเกษตรพิรุณราช จำนวน 228 กิจกรรม 122 เรื่อง
หมายเหตุ : จำนวนเรื่องในระบบฯ เป็นจำนวนยอดสะสม และระบบฯ ไม่สามารถตัดยอกข้อมูลย้อนหลังได้ ดังนั้น จำนวนยอดในแต่ละเดือนจะต้องคำนวนจาก ยอดสะสมเดือนปัจจุบัน  หักลบ ยอดสะสมของเดือนที่แล้ว</t>
  </si>
  <si>
    <t xml:space="preserve">จำนวนที่รับเรื่องให้คำแนะนำแก่เกษตรกรที่เข้ามาขอรับคำแนะนำการแก้ไขปัญหาหนี้สินผ่านกองทุนหมุนเวียนเพื่อการกู้ยืมแก่เกษตรกรและผู้ยากจน จำนวน 6 คน
</t>
  </si>
  <si>
    <r>
      <t xml:space="preserve">จำนวนที่รับเรื่องให้คำแนะนำแก่เกษตรกรที่เข้ามาขอรับคำแนะนำการขอรับเงินสนับสนุนผ่านกองทุนสงเสราะห์เกษตรกร จำนวน 2 กลุ่ม </t>
    </r>
    <r>
      <rPr>
        <i/>
        <sz val="13"/>
        <color rgb="FFFF0000"/>
        <rFont val="TH SarabunPSK"/>
        <family val="2"/>
      </rPr>
      <t>(หน่วยกลุ่ม)</t>
    </r>
  </si>
  <si>
    <t>3. ชุดข้อมูลทั่วไปของสำนักงานเกษตรและสหกรณ์จังหวัด และข้อมูลด้านการเกษตรและสหกรณ์ ของจังหวัด</t>
  </si>
  <si>
    <t>3.1 จำนวนข้อมูลทั่วไปของสำนักงานเกษตรและสหกรณจังหวัดจัดทำข้อมูล โปรดระบุ เช่น ข้อมูลบุคลากร ข้อมูลแผน/ผลการปฏิบัติราชการ ข้อมูลแผน/ผลการปฏิบัติงาน ฯลฯ 3.2 จำนวนข้อมูลด้านการเกษตรและสหกรณ์ของจังหวัด โปรดระบุ เช่น ข้อมูลสถานการณ์ราคา ข้อมูลปริมาณการผลิต ข้อมูลเกษตรกร/สถาบันเกษตรกร ฯลฯ 
 (หมายเหตุ : 1 แถว ต่อ 1 ข้อมูล)</t>
  </si>
  <si>
    <t>ชุดข้อมูลด้านการเกษตร (เว็บไซต์)</t>
  </si>
  <si>
    <t>สถิติผู้เข้าเยี่ยมชมเว็บไซต์</t>
  </si>
  <si>
    <t>รอความชัดเจนจาก สผง. ประชุมให้แล้วเสร็จตามหลักเกณฑ์คู่มือการดำเนินโครงการ</t>
  </si>
  <si>
    <t>6 อำเภอ</t>
  </si>
  <si>
    <t>6  เล่ม</t>
  </si>
  <si>
    <t>รอตาวมชัดเจนจาก สผง. ประชุมให้ความชัดเจน</t>
  </si>
  <si>
    <t>อย่างน้อย 6 จังหวัด</t>
  </si>
  <si>
    <t>6 โครงการ</t>
  </si>
  <si>
    <t>รอความชัดเจนในการดำเนินโครงการจาก สผง. ให้ดำเนินโครงการตามสินค้าเดิม หรือหมู่บ้านเดิม หรือหมู่บ้านใหม่แต่สินค้าเดิมได้ โดยดำเนินการอำเภอละ 1 หมู่บ้าน</t>
  </si>
  <si>
    <t xml:space="preserve">9.1 ได้กำหนดแผนการดำเนินการจัดประชุมคณะกรรมการขับเคลื่อนงานด้านการเกษตรระดับจังหวัดหนองบัวลำภู (Single Command Province : SCP) และ คณะทำงานขับเคลื่อนงานด้านการเกษตรระดับอำเภอ (Single Command District : SCD) ประจำปีงบประมาณ พ.ศ. 2569 เดือนละ 1 ครั้ง </t>
  </si>
  <si>
    <t>9.2 ร่วมประชุมคณะทำงานขับเคลื่อนงานด้านการเกษตรระดับอำเภอ ครั้งที่ 1/2568 เมื่อวันที่ 30 ตุลาคม 2568 ณ สำนักงานเกษตรอำเภอนาวัง โดยมีเรื่องเพื่อพิจารณา เรื่องการจัดทำปฏิทินผลผลิตสินค้าเกษตรรายเดือนระดับอำเภอ เพื่อการบริหารด้านความมั่นคงอาหารและโภชนาการ ประจำปี 2568 โดยมติที่ประชุม รับทราบ และรับรองในหลักการเบื้องต้น</t>
  </si>
  <si>
    <t>9.1 ได้กำหนดแผนการดำเนินการจัดประชุมคณะกรรมการขับเคลื่อนงานด้านการเกษตรระดับจังหวัดหนองบัวลำภู (Single Command Province : SCP) และ คณะทำงานขับเคลื่อนงานด้านการเกษตรระดับอำเภอ (Single Command District : SCD) ประจำปีงบประมาณ พ.ศ. 2569 เดือนละ 1 ครั้ง แต่เนื่องจากหัวหน้าส่วนราชการติดภาระกิจเร่งด่วน จึงไม่ได้จัดประชุมฯ ในเดือนตุลาคม และเลื่อนไปจัดประชุมคณะกรรมการขับเคลื่อนงานด้านการเกษตรระดับจังหวัดหนองบัวลำภู ครั้งที่ 6/2568 ในวันที่ 25 พฤศจิกายน 2568</t>
  </si>
  <si>
    <t>1 โครงการ</t>
  </si>
  <si>
    <t>ประจำเดือน…ตุลาคม.......................</t>
  </si>
  <si>
    <t>จังหวัด.......หนองบัวลำภู...................</t>
  </si>
  <si>
    <t>4.การดำเนินการชุดข้อมูลด้านการเกษตรของศูนย์ติดตามและแก้ไขปัญหาภัยพิบัติด้านการเกษตร
(- เก็บข้อมูลจากสถิติการให้ความช่วยเหลือเกษตรกรที่ได้รับผลกระทบหรือความเสียหายจากภัยพิบัติด้านการเกษตร (ข้อมูลจาก ก.ช.ภ.อ. และ ก.ช.ภ.จ.)</t>
  </si>
  <si>
    <t>4. การดำเนินการชุดข้อมูลด้านการเกษตรของศูนย์ติดตามและแก้ไขปัญหาภัยพิบัติด้านการเกษตร
(- เก็บข้อมูลจากสถิติการให้ความช่วยเหลือเกษตรกรที่ได้รับผลกระทบหรือความเสียหายจากภัยพิบัติด้านการเกษตร (ข้อมูลจาก ก.ช.ภ.อ. และ ก.ช.ภ.จ.)</t>
  </si>
  <si>
    <t>5. ชุดข้อมูลการบริการและแก้ไขปัญหาเกษตรกรผ่านช่องทางศูนย์บริการประชาชนภาคการเกษตร (ศูนย์บริการเกษตรพิรุณราช)</t>
  </si>
  <si>
    <t>5.1 จำนวนครั้งที่ประชาสัมพันธ์สร้างการรับรู้เกี่ยวกับบริการของศูนย์บริการประชาชนภาคการเกษตร</t>
  </si>
  <si>
    <t>เรื่อง</t>
  </si>
  <si>
    <t>5.2 จำนวนเรื่องที่คีย์ในระบบ</t>
  </si>
  <si>
    <r>
      <t xml:space="preserve">6. ชุดข้อมูลการขับเคลื่อนหรือสนับสนุนการแก้ไขหนี้สินเกษตรกร
</t>
    </r>
    <r>
      <rPr>
        <i/>
        <sz val="13"/>
        <color theme="1"/>
        <rFont val="TH SarabunPSK"/>
        <family val="2"/>
      </rPr>
      <t>(- การใช้กลไกของกองทุนช่วยเหลือเกษตรกรและผู้ยากจน และ/หรือ กองทุนสงเคราะห์เกษตรกร)</t>
    </r>
  </si>
  <si>
    <t>6.1 จำนวนที่รับเรื่องให้คำแนะนำแก่เกษตรกรที่เข้ามาขอรับคำแนะนำการแก้ไขปัญหาหนี้สินผ่านกองทุนหมุนเวียนเพื่อการกู้ยืมแก่เกษตรกรและผู้ยากจน</t>
  </si>
  <si>
    <t>6.2 จำนวนครั้งที่มีการไกล่เกลี่ยหนี้สินเกษตรกร</t>
  </si>
  <si>
    <t>6.3 จำนวนที่รับเรื่องให้คำแนะนำแก่เกษตรกรที่เข้ามาขอรับคำแนะนำการขอรับเงินสนับสนุนผ่านกองทุนสงเสราะห์เกษตรกร</t>
  </si>
  <si>
    <t>6.4 จำนวนครั้งการออกหน่วยบริการจังหวัดเคลื่อนที่เพื่อบริการให้คำแนะนำแก่เกษตรกร</t>
  </si>
  <si>
    <t>6.5 จำนวนครั้งการออกหน่วยบริการคลินิกเกษตรเคลื่อนที่ฯ เพื่อบริการให้คำแนะนำแก่เกษตรกร</t>
  </si>
  <si>
    <t>ราย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</si>
</sst>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 #,##0_);_(* \(#,##0\);_(* &quot;-&quot;??_);_(@_)"/>
  </numFmts>
  <fonts count="27">
    <font>
      <sz val="11"/>
      <color theme="1"/>
      <name val="Calibri"/>
      <family val="2"/>
      <scheme val="minor"/>
    </font>
    <font>
      <b/>
      <sz val="16"/>
      <color theme="1"/>
      <name val="TH SarabunPSK"/>
      <family val="2"/>
    </font>
    <font>
      <sz val="11"/>
      <color theme="1"/>
      <name val="TH SarabunPSK"/>
      <family val="2"/>
    </font>
    <font>
      <b/>
      <i/>
      <sz val="14"/>
      <color theme="1"/>
      <name val="TH SarabunPSK"/>
      <family val="2"/>
    </font>
    <font>
      <sz val="16"/>
      <color theme="1"/>
      <name val="TH SarabunPSK"/>
      <family val="2"/>
    </font>
    <font>
      <i/>
      <sz val="13"/>
      <color theme="1"/>
      <name val="TH SarabunPSK"/>
      <family val="2"/>
    </font>
    <font>
      <i/>
      <sz val="16"/>
      <color theme="1"/>
      <name val="TH SarabunPSK"/>
      <family val="2"/>
    </font>
    <font>
      <b/>
      <sz val="18"/>
      <color rgb="FF002060"/>
      <name val="TH SarabunPSK"/>
      <family val="2"/>
    </font>
    <font>
      <b/>
      <sz val="18"/>
      <color rgb="FF7030A0"/>
      <name val="TH SarabunPSK"/>
      <family val="2"/>
    </font>
    <font>
      <sz val="10"/>
      <color rgb="FF000000"/>
      <name val="Calibri"/>
      <family val="2"/>
      <scheme val="minor"/>
    </font>
    <font>
      <b/>
      <sz val="16"/>
      <color rgb="FF000000"/>
      <name val="TH SarabunPSK"/>
      <family val="2"/>
    </font>
    <font>
      <sz val="16"/>
      <color rgb="FF000000"/>
      <name val="TH SarabunPSK"/>
      <family val="2"/>
    </font>
    <font>
      <sz val="16"/>
      <color rgb="FF002060"/>
      <name val="TH SarabunPSK"/>
      <family val="2"/>
    </font>
    <font>
      <i/>
      <sz val="16"/>
      <color rgb="FFFF0000"/>
      <name val="TH SarabunPSK"/>
      <family val="2"/>
    </font>
    <font>
      <b/>
      <sz val="16"/>
      <color rgb="FFFF0000"/>
      <name val="TH SarabunPSK"/>
      <family val="2"/>
    </font>
    <font>
      <u/>
      <sz val="16"/>
      <color theme="1"/>
      <name val="TH SarabunPSK"/>
      <family val="2"/>
    </font>
    <font>
      <sz val="16"/>
      <color theme="1"/>
      <name val="BrowalliaUPC"/>
      <family val="2"/>
    </font>
    <font>
      <i/>
      <sz val="16"/>
      <color theme="1"/>
      <name val="BrowalliaUPC"/>
      <family val="2"/>
    </font>
    <font>
      <b/>
      <sz val="16"/>
      <color theme="1"/>
      <name val="BrowalliaUPC"/>
      <family val="2"/>
    </font>
    <font>
      <sz val="11"/>
      <color theme="1"/>
      <name val="Calibri"/>
      <family val="2"/>
      <scheme val="minor"/>
    </font>
    <font>
      <sz val="16"/>
      <name val="TH SarabunIT๙"/>
      <family val="2"/>
    </font>
    <font>
      <sz val="16"/>
      <name val="TH Sarabun New"/>
      <family val="2"/>
    </font>
    <font>
      <sz val="16"/>
      <color theme="1"/>
      <name val="TH SarabunIT๙"/>
      <family val="2"/>
    </font>
    <font>
      <i/>
      <sz val="13"/>
      <color rgb="FFFF0000"/>
      <name val="TH SarabunPSK"/>
      <family val="2"/>
    </font>
    <font>
      <sz val="11"/>
      <color theme="1"/>
      <name val="BrowalliaUPC"/>
      <family val="2"/>
    </font>
    <font>
      <i/>
      <sz val="16"/>
      <color rgb="FFFF0000"/>
      <name val="BrowalliaUPC"/>
      <family val="2"/>
    </font>
    <font>
      <b/>
      <i/>
      <sz val="16"/>
      <color theme="1"/>
      <name val="BrowalliaUPC"/>
      <family val="2"/>
    </font>
  </fonts>
  <fills count="9">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s>
  <cellStyleXfs count="3">
    <xf numFmtId="0" fontId="0" fillId="0" borderId="0"/>
    <xf numFmtId="0" fontId="9" fillId="0" borderId="0"/>
    <xf numFmtId="43" fontId="19" fillId="0" borderId="0" applyFont="0" applyFill="0" applyBorder="0" applyAlignment="0" applyProtection="0"/>
  </cellStyleXfs>
  <cellXfs count="119">
    <xf numFmtId="0" fontId="0" fillId="0" borderId="0" xfId="0"/>
    <xf numFmtId="0" fontId="2" fillId="0" borderId="0" xfId="0" applyFont="1"/>
    <xf numFmtId="0" fontId="4" fillId="0" borderId="2" xfId="0" applyFont="1" applyBorder="1" applyAlignment="1">
      <alignment vertical="top" wrapText="1"/>
    </xf>
    <xf numFmtId="0" fontId="5" fillId="0" borderId="2" xfId="0" applyFont="1" applyBorder="1" applyAlignment="1">
      <alignment horizontal="left" vertical="top" wrapText="1"/>
    </xf>
    <xf numFmtId="0" fontId="4" fillId="0" borderId="0" xfId="0" applyFont="1"/>
    <xf numFmtId="0" fontId="4" fillId="0" borderId="0" xfId="0" applyFont="1" applyAlignment="1">
      <alignment horizontal="right"/>
    </xf>
    <xf numFmtId="0" fontId="6" fillId="0" borderId="0" xfId="0" applyFont="1"/>
    <xf numFmtId="0" fontId="1" fillId="0" borderId="1" xfId="0" applyFont="1" applyBorder="1" applyAlignment="1">
      <alignment horizontal="center"/>
    </xf>
    <xf numFmtId="0" fontId="1" fillId="0" borderId="0" xfId="0" applyFont="1" applyAlignment="1">
      <alignment horizontal="center"/>
    </xf>
    <xf numFmtId="0" fontId="1" fillId="4"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2" fillId="4" borderId="0" xfId="0" applyFont="1" applyFill="1"/>
    <xf numFmtId="0" fontId="1" fillId="5" borderId="2" xfId="0" applyFont="1" applyFill="1" applyBorder="1" applyAlignment="1">
      <alignment horizontal="center" vertical="center"/>
    </xf>
    <xf numFmtId="49" fontId="1" fillId="2" borderId="2" xfId="0" applyNumberFormat="1" applyFont="1" applyFill="1" applyBorder="1" applyAlignment="1">
      <alignment horizontal="center" vertical="center" wrapText="1"/>
    </xf>
    <xf numFmtId="0" fontId="10" fillId="6" borderId="0" xfId="1" applyFont="1" applyFill="1" applyAlignment="1">
      <alignment horizontal="center"/>
    </xf>
    <xf numFmtId="0" fontId="1" fillId="6" borderId="2" xfId="1" applyFont="1" applyFill="1" applyBorder="1" applyAlignment="1">
      <alignment horizontal="center" vertical="center"/>
    </xf>
    <xf numFmtId="0" fontId="10" fillId="0" borderId="0" xfId="1" applyFont="1"/>
    <xf numFmtId="0" fontId="4" fillId="0" borderId="2" xfId="1" applyFont="1" applyBorder="1" applyAlignment="1">
      <alignment vertical="center"/>
    </xf>
    <xf numFmtId="0" fontId="9" fillId="0" borderId="0" xfId="1"/>
    <xf numFmtId="0" fontId="11" fillId="0" borderId="0" xfId="1" applyFont="1"/>
    <xf numFmtId="0" fontId="11" fillId="0" borderId="5" xfId="1" applyFont="1" applyBorder="1" applyAlignment="1">
      <alignment horizontal="center"/>
    </xf>
    <xf numFmtId="0" fontId="11" fillId="0" borderId="9" xfId="1" applyFont="1" applyBorder="1" applyAlignment="1">
      <alignment horizontal="center"/>
    </xf>
    <xf numFmtId="0" fontId="9" fillId="0" borderId="0" xfId="1" applyAlignment="1">
      <alignment horizontal="center"/>
    </xf>
    <xf numFmtId="0" fontId="12" fillId="0" borderId="2" xfId="1" applyFont="1" applyBorder="1" applyAlignment="1">
      <alignment vertical="center"/>
    </xf>
    <xf numFmtId="0" fontId="1" fillId="7" borderId="4"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1" fillId="7" borderId="4" xfId="0" applyFont="1" applyFill="1" applyBorder="1" applyAlignment="1">
      <alignment horizontal="center" vertical="top" wrapText="1"/>
    </xf>
    <xf numFmtId="0" fontId="1" fillId="5" borderId="2" xfId="0" applyFont="1" applyFill="1" applyBorder="1" applyAlignment="1">
      <alignment horizontal="center" vertical="top"/>
    </xf>
    <xf numFmtId="0" fontId="6" fillId="0" borderId="2" xfId="0" applyFont="1" applyBorder="1" applyAlignment="1">
      <alignment vertical="top" wrapText="1"/>
    </xf>
    <xf numFmtId="0" fontId="13" fillId="0" borderId="2" xfId="0" applyFont="1" applyBorder="1" applyAlignment="1">
      <alignment horizontal="center" vertical="top" wrapText="1"/>
    </xf>
    <xf numFmtId="0" fontId="4" fillId="0" borderId="0" xfId="0" applyFont="1" applyAlignment="1">
      <alignment vertical="top"/>
    </xf>
    <xf numFmtId="0" fontId="1" fillId="4" borderId="4" xfId="0" applyFont="1" applyFill="1" applyBorder="1" applyAlignment="1">
      <alignment horizontal="center" vertical="top" wrapText="1"/>
    </xf>
    <xf numFmtId="0" fontId="5" fillId="0" borderId="2" xfId="0" applyFont="1" applyBorder="1" applyAlignment="1">
      <alignment horizontal="center" vertical="top" wrapText="1"/>
    </xf>
    <xf numFmtId="0" fontId="4" fillId="0" borderId="2" xfId="0" applyFont="1" applyBorder="1" applyAlignment="1">
      <alignment horizontal="center" vertical="top"/>
    </xf>
    <xf numFmtId="1" fontId="1" fillId="7" borderId="4" xfId="0" applyNumberFormat="1" applyFont="1" applyFill="1" applyBorder="1" applyAlignment="1">
      <alignment horizontal="center" vertical="top" wrapText="1"/>
    </xf>
    <xf numFmtId="0" fontId="16" fillId="5" borderId="2" xfId="0" applyFont="1" applyFill="1" applyBorder="1" applyAlignment="1">
      <alignment vertical="top" wrapText="1"/>
    </xf>
    <xf numFmtId="0" fontId="17" fillId="5" borderId="2" xfId="0" applyFont="1" applyFill="1" applyBorder="1" applyAlignment="1">
      <alignment horizontal="left" vertical="top" wrapText="1"/>
    </xf>
    <xf numFmtId="0" fontId="17" fillId="5" borderId="2" xfId="0" applyFont="1" applyFill="1" applyBorder="1" applyAlignment="1">
      <alignment horizontal="center" vertical="top" wrapText="1"/>
    </xf>
    <xf numFmtId="0" fontId="18" fillId="5" borderId="4" xfId="0" applyFont="1" applyFill="1" applyBorder="1" applyAlignment="1">
      <alignment horizontal="center" vertical="top" wrapText="1"/>
    </xf>
    <xf numFmtId="0" fontId="18" fillId="5" borderId="2" xfId="0" applyFont="1" applyFill="1" applyBorder="1" applyAlignment="1">
      <alignment horizontal="center" vertical="top"/>
    </xf>
    <xf numFmtId="0" fontId="16" fillId="5" borderId="2" xfId="0" applyFont="1" applyFill="1" applyBorder="1" applyAlignment="1">
      <alignment horizontal="center" vertical="top"/>
    </xf>
    <xf numFmtId="0" fontId="16" fillId="5" borderId="0" xfId="0" applyFont="1" applyFill="1"/>
    <xf numFmtId="0" fontId="20" fillId="0" borderId="2" xfId="0" applyFont="1" applyBorder="1" applyAlignment="1">
      <alignment horizontal="left" vertical="top" wrapText="1"/>
    </xf>
    <xf numFmtId="43" fontId="20" fillId="0" borderId="2" xfId="2" applyFont="1" applyFill="1" applyBorder="1" applyAlignment="1">
      <alignment horizontal="right" vertical="top" wrapText="1"/>
    </xf>
    <xf numFmtId="164" fontId="20" fillId="0" borderId="2" xfId="2" applyNumberFormat="1" applyFont="1" applyFill="1" applyBorder="1" applyAlignment="1">
      <alignment horizontal="left" vertical="top" wrapText="1"/>
    </xf>
    <xf numFmtId="0" fontId="20" fillId="0" borderId="2" xfId="2" applyNumberFormat="1" applyFont="1" applyFill="1" applyBorder="1" applyAlignment="1">
      <alignment horizontal="right" vertical="top"/>
    </xf>
    <xf numFmtId="0" fontId="20" fillId="0" borderId="2" xfId="0" applyFont="1" applyBorder="1" applyAlignment="1">
      <alignment horizontal="left" vertical="top"/>
    </xf>
    <xf numFmtId="0" fontId="20" fillId="0" borderId="2" xfId="0" applyFont="1" applyBorder="1" applyAlignment="1">
      <alignment horizontal="right" vertical="top"/>
    </xf>
    <xf numFmtId="164" fontId="21" fillId="0" borderId="2" xfId="2" applyNumberFormat="1" applyFont="1" applyFill="1" applyBorder="1" applyAlignment="1">
      <alignment vertical="top" wrapText="1"/>
    </xf>
    <xf numFmtId="0" fontId="20" fillId="0" borderId="2" xfId="0" applyFont="1" applyBorder="1"/>
    <xf numFmtId="0" fontId="20" fillId="0" borderId="4" xfId="0" applyFont="1" applyBorder="1"/>
    <xf numFmtId="0" fontId="4" fillId="6" borderId="2" xfId="0" applyFont="1" applyFill="1" applyBorder="1" applyAlignment="1">
      <alignment vertical="top" wrapText="1"/>
    </xf>
    <xf numFmtId="0" fontId="5" fillId="6" borderId="2" xfId="0" applyFont="1" applyFill="1" applyBorder="1" applyAlignment="1">
      <alignment horizontal="left" vertical="top" wrapText="1"/>
    </xf>
    <xf numFmtId="0" fontId="5" fillId="6" borderId="2" xfId="0" applyFont="1" applyFill="1" applyBorder="1" applyAlignment="1">
      <alignment vertical="top" wrapText="1"/>
    </xf>
    <xf numFmtId="0" fontId="16" fillId="5" borderId="3" xfId="0" applyFont="1" applyFill="1" applyBorder="1" applyAlignment="1">
      <alignment horizontal="left" vertical="top" wrapText="1"/>
    </xf>
    <xf numFmtId="164" fontId="17" fillId="5" borderId="2" xfId="2" applyNumberFormat="1" applyFont="1" applyFill="1" applyBorder="1" applyAlignment="1">
      <alignment horizontal="center" vertical="top" wrapText="1"/>
    </xf>
    <xf numFmtId="164" fontId="17" fillId="7" borderId="2" xfId="2" applyNumberFormat="1" applyFont="1" applyFill="1" applyBorder="1" applyAlignment="1">
      <alignment horizontal="center" vertical="top" wrapText="1"/>
    </xf>
    <xf numFmtId="0" fontId="24" fillId="5" borderId="0" xfId="0" applyFont="1" applyFill="1" applyAlignment="1">
      <alignment vertical="top"/>
    </xf>
    <xf numFmtId="0" fontId="16" fillId="5" borderId="3" xfId="0" applyFont="1" applyFill="1" applyBorder="1" applyAlignment="1">
      <alignment vertical="top" wrapText="1"/>
    </xf>
    <xf numFmtId="164" fontId="18" fillId="5" borderId="4" xfId="2" applyNumberFormat="1" applyFont="1" applyFill="1" applyBorder="1" applyAlignment="1">
      <alignment horizontal="center" vertical="top" wrapText="1"/>
    </xf>
    <xf numFmtId="164" fontId="18" fillId="7" borderId="2" xfId="2" applyNumberFormat="1" applyFont="1" applyFill="1" applyBorder="1" applyAlignment="1">
      <alignment horizontal="center" vertical="top"/>
    </xf>
    <xf numFmtId="164" fontId="18" fillId="5" borderId="2" xfId="2" applyNumberFormat="1" applyFont="1" applyFill="1" applyBorder="1" applyAlignment="1">
      <alignment horizontal="center" vertical="top"/>
    </xf>
    <xf numFmtId="0" fontId="16" fillId="5" borderId="4" xfId="0" applyFont="1" applyFill="1" applyBorder="1" applyAlignment="1">
      <alignment vertical="top" wrapText="1"/>
    </xf>
    <xf numFmtId="0" fontId="25" fillId="5" borderId="2" xfId="0" applyFont="1" applyFill="1" applyBorder="1" applyAlignment="1">
      <alignment horizontal="center" vertical="top" wrapText="1"/>
    </xf>
    <xf numFmtId="0" fontId="16" fillId="5" borderId="2" xfId="0" applyFont="1" applyFill="1" applyBorder="1" applyAlignment="1">
      <alignment vertical="top"/>
    </xf>
    <xf numFmtId="0" fontId="26" fillId="5" borderId="2" xfId="0" applyFont="1" applyFill="1" applyBorder="1" applyAlignment="1">
      <alignment horizontal="center" vertical="top" wrapText="1"/>
    </xf>
    <xf numFmtId="0" fontId="16" fillId="5" borderId="0" xfId="0" applyFont="1" applyFill="1" applyAlignment="1">
      <alignment vertical="top"/>
    </xf>
    <xf numFmtId="0" fontId="13" fillId="5" borderId="2" xfId="0" applyFont="1" applyFill="1" applyBorder="1" applyAlignment="1">
      <alignment horizontal="center" vertical="top" wrapText="1"/>
    </xf>
    <xf numFmtId="0" fontId="4" fillId="0" borderId="3" xfId="0" applyFont="1" applyBorder="1" applyAlignment="1">
      <alignment horizontal="left" vertical="top" wrapText="1"/>
    </xf>
    <xf numFmtId="0" fontId="22" fillId="0" borderId="2" xfId="0" applyFont="1" applyBorder="1" applyAlignment="1">
      <alignment horizontal="left" vertical="top" wrapText="1"/>
    </xf>
    <xf numFmtId="0" fontId="22" fillId="0" borderId="2" xfId="0" applyFont="1" applyBorder="1"/>
    <xf numFmtId="43" fontId="22" fillId="0" borderId="2" xfId="2" applyFont="1" applyFill="1" applyBorder="1" applyAlignment="1">
      <alignment horizontal="right" vertical="top" wrapText="1"/>
    </xf>
    <xf numFmtId="0" fontId="22" fillId="0" borderId="2" xfId="0" applyFont="1" applyBorder="1" applyAlignment="1">
      <alignment vertical="top" wrapText="1"/>
    </xf>
    <xf numFmtId="0" fontId="1" fillId="0" borderId="4" xfId="0" applyFont="1" applyBorder="1" applyAlignment="1">
      <alignment horizontal="center" vertical="top" wrapText="1"/>
    </xf>
    <xf numFmtId="0" fontId="22" fillId="0" borderId="2" xfId="0" applyFont="1" applyBorder="1" applyAlignment="1">
      <alignment vertical="top"/>
    </xf>
    <xf numFmtId="0" fontId="1" fillId="0" borderId="2" xfId="0" applyFont="1" applyBorder="1" applyAlignment="1">
      <alignment horizontal="center" vertical="top"/>
    </xf>
    <xf numFmtId="0" fontId="2" fillId="0" borderId="0" xfId="0" applyFont="1" applyAlignment="1">
      <alignment vertical="top"/>
    </xf>
    <xf numFmtId="0" fontId="20" fillId="0" borderId="2" xfId="2" applyNumberFormat="1" applyFont="1" applyFill="1" applyBorder="1" applyAlignment="1">
      <alignment horizontal="center" vertical="top"/>
    </xf>
    <xf numFmtId="0" fontId="4" fillId="8" borderId="3" xfId="0" applyFont="1" applyFill="1" applyBorder="1" applyAlignment="1">
      <alignment vertical="top" wrapText="1"/>
    </xf>
    <xf numFmtId="0" fontId="6" fillId="6" borderId="2" xfId="0" applyFont="1" applyFill="1" applyBorder="1" applyAlignment="1">
      <alignment horizontal="left" vertical="top" wrapText="1"/>
    </xf>
    <xf numFmtId="0" fontId="6" fillId="0" borderId="2" xfId="0" applyFont="1" applyBorder="1" applyAlignment="1">
      <alignment horizontal="center" vertical="center" wrapText="1"/>
    </xf>
    <xf numFmtId="0" fontId="4" fillId="8" borderId="4" xfId="0" applyFont="1" applyFill="1" applyBorder="1" applyAlignment="1">
      <alignment vertical="top" wrapText="1"/>
    </xf>
    <xf numFmtId="0" fontId="24" fillId="5" borderId="0" xfId="0" applyFont="1" applyFill="1"/>
    <xf numFmtId="0" fontId="13" fillId="0" borderId="2" xfId="0" applyFont="1" applyBorder="1" applyAlignment="1">
      <alignment horizontal="center" vertical="center" wrapText="1"/>
    </xf>
    <xf numFmtId="0" fontId="20" fillId="0" borderId="2" xfId="0" applyFont="1" applyBorder="1" applyAlignment="1">
      <alignment horizontal="center" vertical="top"/>
    </xf>
    <xf numFmtId="0" fontId="22" fillId="0" borderId="2" xfId="0" applyFont="1" applyBorder="1" applyAlignment="1">
      <alignment horizontal="center" vertical="top"/>
    </xf>
    <xf numFmtId="0" fontId="22" fillId="0" borderId="2" xfId="0" applyFont="1" applyBorder="1" applyAlignment="1">
      <alignment horizontal="center"/>
    </xf>
    <xf numFmtId="0" fontId="4" fillId="0" borderId="0" xfId="0" applyFont="1" applyAlignment="1">
      <alignment horizontal="center"/>
    </xf>
    <xf numFmtId="0" fontId="4" fillId="0" borderId="0" xfId="0" applyFont="1" applyAlignment="1">
      <alignment horizontal="center" vertical="top"/>
    </xf>
    <xf numFmtId="0" fontId="2" fillId="0" borderId="0" xfId="0" applyFont="1" applyAlignment="1">
      <alignment horizontal="center"/>
    </xf>
    <xf numFmtId="0" fontId="7" fillId="0" borderId="0" xfId="0" applyFont="1" applyAlignment="1">
      <alignment horizontal="center"/>
    </xf>
    <xf numFmtId="0" fontId="1" fillId="0" borderId="0" xfId="0" applyFont="1" applyAlignment="1">
      <alignment horizontal="center"/>
    </xf>
    <xf numFmtId="0" fontId="1" fillId="2" borderId="3"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3" borderId="2" xfId="0" applyFont="1" applyFill="1" applyBorder="1" applyAlignment="1">
      <alignment horizontal="center" vertical="top" wrapText="1"/>
    </xf>
    <xf numFmtId="0" fontId="1" fillId="3" borderId="2" xfId="0" applyFont="1" applyFill="1" applyBorder="1" applyAlignment="1">
      <alignment horizontal="center" vertical="top"/>
    </xf>
    <xf numFmtId="0" fontId="1" fillId="7" borderId="5" xfId="0" applyFont="1" applyFill="1" applyBorder="1" applyAlignment="1">
      <alignment horizontal="center" vertical="top" wrapText="1"/>
    </xf>
    <xf numFmtId="0" fontId="1" fillId="7" borderId="7" xfId="0" applyFont="1" applyFill="1" applyBorder="1" applyAlignment="1">
      <alignment horizontal="center"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8" xfId="0" applyFont="1" applyBorder="1" applyAlignment="1">
      <alignment horizontal="left" vertical="top" wrapText="1"/>
    </xf>
    <xf numFmtId="0" fontId="4" fillId="6" borderId="3"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0" borderId="3" xfId="0" applyFont="1" applyBorder="1" applyAlignment="1">
      <alignment vertical="top" wrapText="1"/>
    </xf>
    <xf numFmtId="0" fontId="4" fillId="0" borderId="4" xfId="0" applyFont="1" applyBorder="1" applyAlignment="1">
      <alignment vertical="top" wrapText="1"/>
    </xf>
    <xf numFmtId="0" fontId="1" fillId="4" borderId="5" xfId="0" applyFont="1" applyFill="1" applyBorder="1" applyAlignment="1">
      <alignment horizontal="center" vertical="top" wrapText="1"/>
    </xf>
    <xf numFmtId="0" fontId="1" fillId="4" borderId="7" xfId="0" applyFont="1" applyFill="1" applyBorder="1" applyAlignment="1">
      <alignment horizontal="center" vertical="top" wrapText="1"/>
    </xf>
    <xf numFmtId="0" fontId="1" fillId="5" borderId="2" xfId="0" applyFont="1" applyFill="1" applyBorder="1" applyAlignment="1">
      <alignment horizontal="center" vertical="center" wrapText="1"/>
    </xf>
    <xf numFmtId="0" fontId="8" fillId="0" borderId="0" xfId="0" applyFont="1" applyAlignment="1">
      <alignment horizontal="center"/>
    </xf>
  </cellXfs>
  <cellStyles count="3">
    <cellStyle name="จุลภาค" xfId="2" builtinId="3"/>
    <cellStyle name="ปกติ" xfId="0" builtinId="0"/>
    <cellStyle name="ปกติ 2" xfId="1" xr:uid="{28CB757F-92FE-4ADF-9459-D94C91BC65AA}"/>
  </cellStyles>
  <dxfs count="8">
    <dxf>
      <fill>
        <patternFill>
          <bgColor theme="8" tint="0.39994506668294322"/>
        </patternFill>
      </fill>
    </dxf>
    <dxf>
      <fill>
        <patternFill>
          <bgColor theme="5" tint="0.59996337778862885"/>
        </patternFill>
      </fill>
    </dxf>
    <dxf>
      <font>
        <strike val="0"/>
        <outline val="0"/>
        <shadow val="0"/>
        <vertAlign val="baseline"/>
        <sz val="16"/>
        <name val="TH SarabunPSK"/>
        <family val="2"/>
        <scheme val="none"/>
      </font>
      <fill>
        <patternFill patternType="none">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6"/>
        <name val="TH SarabunPSK"/>
        <family val="2"/>
        <scheme val="none"/>
      </font>
    </dxf>
    <dxf>
      <font>
        <b/>
        <strike val="0"/>
        <outline val="0"/>
        <shadow val="0"/>
        <u val="none"/>
        <vertAlign val="baseline"/>
        <sz val="16"/>
        <name val="TH SarabunPSK"/>
        <family val="2"/>
        <scheme val="none"/>
      </font>
      <fill>
        <patternFill patternType="solid">
          <fgColor indexed="64"/>
          <bgColor rgb="FFFFFF00"/>
        </patternFill>
      </fill>
      <alignment horizontal="center" textRotation="0" wrapText="0"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s>
  <tableStyles count="1" defaultTableStyle="TableStyleMedium2" defaultPivotStyle="PivotStyleLight16">
    <tableStyle name="การตอบแบบฟอร์ม 1-style" pivot="0" count="3" xr9:uid="{8E98FE33-FDE7-4070-B95E-1F4B4576A106}">
      <tableStyleElement type="headerRow" dxfId="7"/>
      <tableStyleElement type="firstRowStripe" dxfId="6"/>
      <tableStyleElement type="secondRowStripe"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496455</xdr:colOff>
      <xdr:row>0</xdr:row>
      <xdr:rowOff>81645</xdr:rowOff>
    </xdr:from>
    <xdr:to>
      <xdr:col>20</xdr:col>
      <xdr:colOff>789215</xdr:colOff>
      <xdr:row>1</xdr:row>
      <xdr:rowOff>92365</xdr:rowOff>
    </xdr:to>
    <xdr:sp macro="" textlink="">
      <xdr:nvSpPr>
        <xdr:cNvPr id="2" name="กล่องข้อความ 1">
          <a:extLst>
            <a:ext uri="{FF2B5EF4-FFF2-40B4-BE49-F238E27FC236}">
              <a16:creationId xmlns:a16="http://schemas.microsoft.com/office/drawing/2014/main" id="{3F679AFB-E522-451A-A8AD-5A7CF04607B9}"/>
            </a:ext>
          </a:extLst>
        </xdr:cNvPr>
        <xdr:cNvSpPr txBox="1"/>
      </xdr:nvSpPr>
      <xdr:spPr>
        <a:xfrm>
          <a:off x="18969182" y="81645"/>
          <a:ext cx="1874488" cy="299356"/>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600" b="1">
              <a:latin typeface="TH SarabunPSK" panose="020B0500040200020003" pitchFamily="34" charset="-34"/>
              <a:cs typeface="TH SarabunPSK" panose="020B0500040200020003" pitchFamily="34" charset="-34"/>
            </a:rPr>
            <a:t> </a:t>
          </a:r>
          <a:r>
            <a:rPr lang="th-TH" sz="1600" b="1">
              <a:latin typeface="TH SarabunPSK" panose="020B0500040200020003" pitchFamily="34" charset="-34"/>
              <a:cs typeface="TH SarabunPSK" panose="020B0500040200020003" pitchFamily="34" charset="-34"/>
            </a:rPr>
            <a:t>แบบ</a:t>
          </a:r>
          <a:r>
            <a:rPr lang="th-TH" sz="1600" b="1" baseline="0">
              <a:latin typeface="TH SarabunPSK" panose="020B0500040200020003" pitchFamily="34" charset="-34"/>
              <a:cs typeface="TH SarabunPSK" panose="020B0500040200020003" pitchFamily="34" charset="-34"/>
            </a:rPr>
            <a:t> </a:t>
          </a:r>
          <a:r>
            <a:rPr lang="en-US" sz="1600" b="1" baseline="0">
              <a:latin typeface="TH SarabunPSK" panose="020B0500040200020003" pitchFamily="34" charset="-34"/>
              <a:cs typeface="TH SarabunPSK" panose="020B0500040200020003" pitchFamily="34" charset="-34"/>
            </a:rPr>
            <a:t>1 </a:t>
          </a:r>
          <a:r>
            <a:rPr lang="th-TH" sz="1600" b="1">
              <a:latin typeface="TH SarabunPSK" panose="020B0500040200020003" pitchFamily="34" charset="-34"/>
              <a:cs typeface="TH SarabunPSK" panose="020B0500040200020003" pitchFamily="34" charset="-34"/>
            </a:rPr>
            <a:t>รายงานผลผลิต</a:t>
          </a:r>
        </a:p>
      </xdr:txBody>
    </xdr:sp>
    <xdr:clientData/>
  </xdr:twoCellAnchor>
  <xdr:twoCellAnchor>
    <xdr:from>
      <xdr:col>18</xdr:col>
      <xdr:colOff>496455</xdr:colOff>
      <xdr:row>0</xdr:row>
      <xdr:rowOff>81645</xdr:rowOff>
    </xdr:from>
    <xdr:to>
      <xdr:col>20</xdr:col>
      <xdr:colOff>789215</xdr:colOff>
      <xdr:row>1</xdr:row>
      <xdr:rowOff>92365</xdr:rowOff>
    </xdr:to>
    <xdr:sp macro="" textlink="">
      <xdr:nvSpPr>
        <xdr:cNvPr id="3" name="กล่องข้อความ 1">
          <a:extLst>
            <a:ext uri="{FF2B5EF4-FFF2-40B4-BE49-F238E27FC236}">
              <a16:creationId xmlns:a16="http://schemas.microsoft.com/office/drawing/2014/main" id="{DF6FC9B0-2C22-4C31-A08A-A8F3CB693ABF}"/>
            </a:ext>
          </a:extLst>
        </xdr:cNvPr>
        <xdr:cNvSpPr txBox="1"/>
      </xdr:nvSpPr>
      <xdr:spPr>
        <a:xfrm>
          <a:off x="17536680" y="81645"/>
          <a:ext cx="1616735" cy="36314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600" b="1">
              <a:latin typeface="TH SarabunPSK" panose="020B0500040200020003" pitchFamily="34" charset="-34"/>
              <a:cs typeface="TH SarabunPSK" panose="020B0500040200020003" pitchFamily="34" charset="-34"/>
            </a:rPr>
            <a:t> </a:t>
          </a:r>
          <a:r>
            <a:rPr lang="th-TH" sz="1600" b="1">
              <a:latin typeface="TH SarabunPSK" panose="020B0500040200020003" pitchFamily="34" charset="-34"/>
              <a:cs typeface="TH SarabunPSK" panose="020B0500040200020003" pitchFamily="34" charset="-34"/>
            </a:rPr>
            <a:t>แบบ</a:t>
          </a:r>
          <a:r>
            <a:rPr lang="th-TH" sz="1600" b="1" baseline="0">
              <a:latin typeface="TH SarabunPSK" panose="020B0500040200020003" pitchFamily="34" charset="-34"/>
              <a:cs typeface="TH SarabunPSK" panose="020B0500040200020003" pitchFamily="34" charset="-34"/>
            </a:rPr>
            <a:t> </a:t>
          </a:r>
          <a:r>
            <a:rPr lang="en-US" sz="1600" b="1" baseline="0">
              <a:latin typeface="TH SarabunPSK" panose="020B0500040200020003" pitchFamily="34" charset="-34"/>
              <a:cs typeface="TH SarabunPSK" panose="020B0500040200020003" pitchFamily="34" charset="-34"/>
            </a:rPr>
            <a:t>1 </a:t>
          </a:r>
          <a:r>
            <a:rPr lang="th-TH" sz="1600" b="1">
              <a:latin typeface="TH SarabunPSK" panose="020B0500040200020003" pitchFamily="34" charset="-34"/>
              <a:cs typeface="TH SarabunPSK" panose="020B0500040200020003" pitchFamily="34" charset="-34"/>
            </a:rPr>
            <a:t>รายงานผลผลิต</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229721</xdr:colOff>
      <xdr:row>55</xdr:row>
      <xdr:rowOff>92891</xdr:rowOff>
    </xdr:from>
    <xdr:to>
      <xdr:col>0</xdr:col>
      <xdr:colOff>1563221</xdr:colOff>
      <xdr:row>62</xdr:row>
      <xdr:rowOff>92891</xdr:rowOff>
    </xdr:to>
    <xdr:pic>
      <xdr:nvPicPr>
        <xdr:cNvPr id="2" name="รูปภาพ 1">
          <a:extLst>
            <a:ext uri="{FF2B5EF4-FFF2-40B4-BE49-F238E27FC236}">
              <a16:creationId xmlns:a16="http://schemas.microsoft.com/office/drawing/2014/main" id="{F4E7F09D-94A7-4738-AD3D-F383158A45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9721" y="22908067"/>
          <a:ext cx="1333500" cy="1333500"/>
        </a:xfrm>
        <a:prstGeom prst="rect">
          <a:avLst/>
        </a:prstGeom>
      </xdr:spPr>
    </xdr:pic>
    <xdr:clientData/>
  </xdr:twoCellAnchor>
  <xdr:twoCellAnchor>
    <xdr:from>
      <xdr:col>0</xdr:col>
      <xdr:colOff>1613809</xdr:colOff>
      <xdr:row>56</xdr:row>
      <xdr:rowOff>28575</xdr:rowOff>
    </xdr:from>
    <xdr:to>
      <xdr:col>0</xdr:col>
      <xdr:colOff>1676401</xdr:colOff>
      <xdr:row>62</xdr:row>
      <xdr:rowOff>10885</xdr:rowOff>
    </xdr:to>
    <xdr:sp macro="" textlink="">
      <xdr:nvSpPr>
        <xdr:cNvPr id="3" name="วงเล็บปีกกาขวา 2">
          <a:extLst>
            <a:ext uri="{FF2B5EF4-FFF2-40B4-BE49-F238E27FC236}">
              <a16:creationId xmlns:a16="http://schemas.microsoft.com/office/drawing/2014/main" id="{B0716A7C-574D-4D99-8309-3F5C16317916}"/>
            </a:ext>
          </a:extLst>
        </xdr:cNvPr>
        <xdr:cNvSpPr/>
      </xdr:nvSpPr>
      <xdr:spPr>
        <a:xfrm>
          <a:off x="1613809" y="23002875"/>
          <a:ext cx="62592" cy="1125310"/>
        </a:xfrm>
        <a:prstGeom prst="rightBrace">
          <a:avLst/>
        </a:prstGeom>
        <a:ln w="158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0</xdr:col>
      <xdr:colOff>1821999</xdr:colOff>
      <xdr:row>58</xdr:row>
      <xdr:rowOff>47624</xdr:rowOff>
    </xdr:from>
    <xdr:to>
      <xdr:col>1</xdr:col>
      <xdr:colOff>2012497</xdr:colOff>
      <xdr:row>59</xdr:row>
      <xdr:rowOff>156482</xdr:rowOff>
    </xdr:to>
    <xdr:sp macro="" textlink="">
      <xdr:nvSpPr>
        <xdr:cNvPr id="4" name="กล่องข้อความ 3">
          <a:extLst>
            <a:ext uri="{FF2B5EF4-FFF2-40B4-BE49-F238E27FC236}">
              <a16:creationId xmlns:a16="http://schemas.microsoft.com/office/drawing/2014/main" id="{C9460711-FA00-4255-871C-6227E2C0F170}"/>
            </a:ext>
          </a:extLst>
        </xdr:cNvPr>
        <xdr:cNvSpPr txBox="1"/>
      </xdr:nvSpPr>
      <xdr:spPr>
        <a:xfrm>
          <a:off x="1821999" y="23402924"/>
          <a:ext cx="2571748" cy="2993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QR Code : Google Forms </a:t>
          </a:r>
          <a:r>
            <a:rPr lang="th-TH" sz="1100"/>
            <a:t>ระบบรายงาน</a:t>
          </a:r>
          <a:endParaRPr lang="en-US" sz="1100"/>
        </a:p>
      </xdr:txBody>
    </xdr:sp>
    <xdr:clientData/>
  </xdr:twoCellAnchor>
  <xdr:twoCellAnchor>
    <xdr:from>
      <xdr:col>18</xdr:col>
      <xdr:colOff>9070</xdr:colOff>
      <xdr:row>0</xdr:row>
      <xdr:rowOff>108858</xdr:rowOff>
    </xdr:from>
    <xdr:to>
      <xdr:col>19</xdr:col>
      <xdr:colOff>779008</xdr:colOff>
      <xdr:row>1</xdr:row>
      <xdr:rowOff>172357</xdr:rowOff>
    </xdr:to>
    <xdr:sp macro="" textlink="">
      <xdr:nvSpPr>
        <xdr:cNvPr id="5" name="กล่องข้อความ 4">
          <a:extLst>
            <a:ext uri="{FF2B5EF4-FFF2-40B4-BE49-F238E27FC236}">
              <a16:creationId xmlns:a16="http://schemas.microsoft.com/office/drawing/2014/main" id="{B3204271-950C-449F-B5E0-3E707F5E3AFB}"/>
            </a:ext>
          </a:extLst>
        </xdr:cNvPr>
        <xdr:cNvSpPr txBox="1"/>
      </xdr:nvSpPr>
      <xdr:spPr>
        <a:xfrm>
          <a:off x="19684999" y="108858"/>
          <a:ext cx="1604509" cy="35378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th-TH" sz="1600" b="1">
              <a:latin typeface="TH SarabunPSK" panose="020B0500040200020003" pitchFamily="34" charset="-34"/>
              <a:cs typeface="TH SarabunPSK" panose="020B0500040200020003" pitchFamily="34" charset="-34"/>
            </a:rPr>
            <a:t>แบบ</a:t>
          </a:r>
          <a:r>
            <a:rPr lang="en-US" sz="1600" b="1">
              <a:latin typeface="TH SarabunPSK" panose="020B0500040200020003" pitchFamily="34" charset="-34"/>
              <a:cs typeface="TH SarabunPSK" panose="020B0500040200020003" pitchFamily="34" charset="-34"/>
            </a:rPr>
            <a:t> 2</a:t>
          </a:r>
          <a:r>
            <a:rPr lang="en-US" sz="1600" b="1" baseline="0">
              <a:latin typeface="TH SarabunPSK" panose="020B0500040200020003" pitchFamily="34" charset="-34"/>
              <a:cs typeface="TH SarabunPSK" panose="020B0500040200020003" pitchFamily="34" charset="-34"/>
            </a:rPr>
            <a:t> </a:t>
          </a:r>
          <a:r>
            <a:rPr lang="th-TH" sz="1600" b="1">
              <a:latin typeface="TH SarabunPSK" panose="020B0500040200020003" pitchFamily="34" charset="-34"/>
              <a:cs typeface="TH SarabunPSK" panose="020B0500040200020003" pitchFamily="34" charset="-34"/>
            </a:rPr>
            <a:t>รายงานผลลัพธ์</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E47CFB-5F9E-4003-A7E4-92FAE21D7CBE}" name="Form_Responses13" displayName="Form_Responses13" ref="B1:B77" headerRowDxfId="4" dataDxfId="3">
  <autoFilter ref="B1:B77" xr:uid="{B8851CA0-DE86-4904-A1DB-B2107CDC4F67}"/>
  <sortState xmlns:xlrd2="http://schemas.microsoft.com/office/spreadsheetml/2017/richdata2" ref="B2:B77">
    <sortCondition ref="B1:B77"/>
  </sortState>
  <tableColumns count="1">
    <tableColumn id="2" xr3:uid="{E03A5E5F-718F-4026-8669-A03B6DC27946}" name="จังหวัด" dataDxfId="2"/>
  </tableColumns>
  <tableStyleInfo name="การตอบแบบฟอร์ม 1-style" showFirstColumn="1" showLastColumn="1" showRowStripes="1" showColumnStripes="0"/>
</table>
</file>

<file path=xl/theme/theme1.xml><?xml version="1.0" encoding="utf-8"?>
<a:theme xmlns:a="http://schemas.openxmlformats.org/drawingml/2006/main" name="ธีมของ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0555-C380-4A1D-9905-52B7DE551625}">
  <sheetPr>
    <tabColor theme="8" tint="-0.249977111117893"/>
    <pageSetUpPr fitToPage="1"/>
  </sheetPr>
  <dimension ref="A1:U53"/>
  <sheetViews>
    <sheetView view="pageBreakPreview" zoomScale="85" zoomScaleNormal="100" zoomScaleSheetLayoutView="85" workbookViewId="0">
      <pane ySplit="8" topLeftCell="A40" activePane="bottomLeft" state="frozen"/>
      <selection pane="bottomLeft" activeCell="C50" sqref="C50"/>
    </sheetView>
  </sheetViews>
  <sheetFormatPr defaultColWidth="9.140625" defaultRowHeight="15"/>
  <cols>
    <col min="1" max="1" width="31.28515625" style="1" customWidth="1"/>
    <col min="2" max="2" width="52.7109375" style="1" customWidth="1"/>
    <col min="3" max="3" width="18.7109375" style="1" customWidth="1"/>
    <col min="4" max="4" width="13" style="1" customWidth="1"/>
    <col min="5" max="7" width="9.7109375" style="1" customWidth="1"/>
    <col min="8" max="8" width="11" style="1" customWidth="1"/>
    <col min="9" max="11" width="9.7109375" style="1" customWidth="1"/>
    <col min="12" max="12" width="11" style="1" customWidth="1"/>
    <col min="13" max="15" width="9.7109375" style="1" customWidth="1"/>
    <col min="16" max="16" width="11" style="1" customWidth="1"/>
    <col min="17" max="19" width="9.7109375" style="1" customWidth="1"/>
    <col min="20" max="21" width="11" style="1" customWidth="1"/>
    <col min="22" max="16384" width="9.140625" style="1"/>
  </cols>
  <sheetData>
    <row r="1" spans="1:21" ht="23.25">
      <c r="A1" s="92" t="s">
        <v>24</v>
      </c>
      <c r="B1" s="92"/>
      <c r="C1" s="92"/>
      <c r="D1" s="92"/>
      <c r="E1" s="92"/>
      <c r="F1" s="92"/>
      <c r="G1" s="92"/>
      <c r="H1" s="92"/>
      <c r="I1" s="92"/>
      <c r="J1" s="92"/>
      <c r="K1" s="92"/>
      <c r="L1" s="92"/>
      <c r="M1" s="92"/>
      <c r="N1" s="92"/>
      <c r="O1" s="92"/>
      <c r="P1" s="92"/>
      <c r="Q1" s="92"/>
      <c r="R1" s="92"/>
      <c r="S1" s="92"/>
      <c r="T1" s="92"/>
      <c r="U1" s="92"/>
    </row>
    <row r="2" spans="1:21" ht="21">
      <c r="A2" s="93" t="s">
        <v>23</v>
      </c>
      <c r="B2" s="93"/>
      <c r="C2" s="93"/>
      <c r="D2" s="93"/>
      <c r="E2" s="93"/>
      <c r="F2" s="93"/>
      <c r="G2" s="93"/>
      <c r="H2" s="93"/>
      <c r="I2" s="93"/>
      <c r="J2" s="93"/>
      <c r="K2" s="93"/>
      <c r="L2" s="93"/>
      <c r="M2" s="93"/>
      <c r="N2" s="93"/>
      <c r="O2" s="93"/>
      <c r="P2" s="93"/>
      <c r="Q2" s="93"/>
      <c r="R2" s="93"/>
      <c r="S2" s="93"/>
      <c r="T2" s="93"/>
      <c r="U2" s="93"/>
    </row>
    <row r="3" spans="1:21" ht="21">
      <c r="A3" s="93" t="s">
        <v>180</v>
      </c>
      <c r="B3" s="93"/>
      <c r="C3" s="93"/>
      <c r="D3" s="93"/>
      <c r="E3" s="93"/>
      <c r="F3" s="93"/>
      <c r="G3" s="93"/>
      <c r="H3" s="93"/>
      <c r="I3" s="93"/>
      <c r="J3" s="93"/>
      <c r="K3" s="93"/>
      <c r="L3" s="93"/>
      <c r="M3" s="93"/>
      <c r="N3" s="93"/>
      <c r="O3" s="93"/>
      <c r="P3" s="93"/>
      <c r="Q3" s="93"/>
      <c r="R3" s="93"/>
      <c r="S3" s="93"/>
      <c r="T3" s="93"/>
      <c r="U3" s="93"/>
    </row>
    <row r="4" spans="1:21" ht="21">
      <c r="A4" s="93" t="s">
        <v>181</v>
      </c>
      <c r="B4" s="93"/>
      <c r="C4" s="93"/>
      <c r="D4" s="93"/>
      <c r="E4" s="93"/>
      <c r="F4" s="93"/>
      <c r="G4" s="93"/>
      <c r="H4" s="93"/>
      <c r="I4" s="93"/>
      <c r="J4" s="93"/>
      <c r="K4" s="93"/>
      <c r="L4" s="93"/>
      <c r="M4" s="93"/>
      <c r="N4" s="93"/>
      <c r="O4" s="93"/>
      <c r="P4" s="93"/>
      <c r="Q4" s="93"/>
      <c r="R4" s="93"/>
      <c r="S4" s="93"/>
      <c r="T4" s="93"/>
      <c r="U4" s="93"/>
    </row>
    <row r="5" spans="1:21" ht="11.25" customHeight="1">
      <c r="A5" s="8"/>
      <c r="B5" s="8"/>
      <c r="C5" s="8"/>
      <c r="D5" s="8"/>
      <c r="E5" s="7"/>
      <c r="F5" s="7"/>
      <c r="G5" s="7"/>
      <c r="H5" s="7"/>
      <c r="I5" s="7"/>
      <c r="J5" s="7"/>
      <c r="K5" s="7"/>
      <c r="L5" s="7"/>
      <c r="M5" s="7"/>
      <c r="N5" s="7"/>
      <c r="O5" s="7"/>
      <c r="P5" s="7"/>
      <c r="Q5" s="7"/>
      <c r="R5" s="7"/>
      <c r="S5" s="7"/>
      <c r="T5" s="7"/>
      <c r="U5" s="7"/>
    </row>
    <row r="6" spans="1:21" ht="21" customHeight="1">
      <c r="A6" s="94" t="s">
        <v>113</v>
      </c>
      <c r="B6" s="97" t="s">
        <v>115</v>
      </c>
      <c r="C6" s="97" t="s">
        <v>123</v>
      </c>
      <c r="D6" s="97" t="s">
        <v>122</v>
      </c>
      <c r="E6" s="100" t="s">
        <v>120</v>
      </c>
      <c r="F6" s="100"/>
      <c r="G6" s="100"/>
      <c r="H6" s="100"/>
      <c r="I6" s="100"/>
      <c r="J6" s="100"/>
      <c r="K6" s="100"/>
      <c r="L6" s="100"/>
      <c r="M6" s="100"/>
      <c r="N6" s="100"/>
      <c r="O6" s="100"/>
      <c r="P6" s="100"/>
      <c r="Q6" s="100"/>
      <c r="R6" s="100"/>
      <c r="S6" s="100"/>
      <c r="T6" s="100"/>
      <c r="U6" s="100"/>
    </row>
    <row r="7" spans="1:21" ht="21" customHeight="1">
      <c r="A7" s="95"/>
      <c r="B7" s="98"/>
      <c r="C7" s="98"/>
      <c r="D7" s="98"/>
      <c r="E7" s="101" t="s">
        <v>3</v>
      </c>
      <c r="F7" s="102"/>
      <c r="G7" s="103"/>
      <c r="H7" s="97" t="s">
        <v>2</v>
      </c>
      <c r="I7" s="101" t="s">
        <v>4</v>
      </c>
      <c r="J7" s="102"/>
      <c r="K7" s="103"/>
      <c r="L7" s="97" t="s">
        <v>5</v>
      </c>
      <c r="M7" s="101" t="s">
        <v>6</v>
      </c>
      <c r="N7" s="102"/>
      <c r="O7" s="103"/>
      <c r="P7" s="97" t="s">
        <v>7</v>
      </c>
      <c r="Q7" s="101" t="s">
        <v>8</v>
      </c>
      <c r="R7" s="102"/>
      <c r="S7" s="103"/>
      <c r="T7" s="97" t="s">
        <v>9</v>
      </c>
      <c r="U7" s="104" t="s">
        <v>10</v>
      </c>
    </row>
    <row r="8" spans="1:21" ht="26.25" customHeight="1">
      <c r="A8" s="96"/>
      <c r="B8" s="99"/>
      <c r="C8" s="99"/>
      <c r="D8" s="99"/>
      <c r="E8" s="13" t="s">
        <v>11</v>
      </c>
      <c r="F8" s="13" t="s">
        <v>12</v>
      </c>
      <c r="G8" s="13" t="s">
        <v>13</v>
      </c>
      <c r="H8" s="99"/>
      <c r="I8" s="13" t="s">
        <v>14</v>
      </c>
      <c r="J8" s="13" t="s">
        <v>15</v>
      </c>
      <c r="K8" s="13" t="s">
        <v>16</v>
      </c>
      <c r="L8" s="99"/>
      <c r="M8" s="13" t="s">
        <v>17</v>
      </c>
      <c r="N8" s="13" t="s">
        <v>18</v>
      </c>
      <c r="O8" s="13" t="s">
        <v>19</v>
      </c>
      <c r="P8" s="99"/>
      <c r="Q8" s="13" t="s">
        <v>20</v>
      </c>
      <c r="R8" s="13" t="s">
        <v>21</v>
      </c>
      <c r="S8" s="13" t="s">
        <v>22</v>
      </c>
      <c r="T8" s="99"/>
      <c r="U8" s="105"/>
    </row>
    <row r="9" spans="1:21" s="11" customFormat="1" ht="21">
      <c r="A9" s="106" t="s">
        <v>114</v>
      </c>
      <c r="B9" s="107"/>
      <c r="C9" s="24">
        <f>SUM(C12:C50)</f>
        <v>7111</v>
      </c>
      <c r="D9" s="24"/>
      <c r="E9" s="25">
        <f>SUM(E12:E50)</f>
        <v>3430.9</v>
      </c>
      <c r="F9" s="25">
        <f>SUM(F12:F50)</f>
        <v>1042.92</v>
      </c>
      <c r="G9" s="25">
        <f>SUM(G12:G50)</f>
        <v>1143.02</v>
      </c>
      <c r="H9" s="24">
        <f>+E9+F9+G9</f>
        <v>5616.84</v>
      </c>
      <c r="I9" s="25">
        <f>SUM(I12:I50)</f>
        <v>1042.9000000000001</v>
      </c>
      <c r="J9" s="25">
        <f>SUM(J12:J50)</f>
        <v>1042.92</v>
      </c>
      <c r="K9" s="25">
        <f>SUM(K12:K50)</f>
        <v>1142.93</v>
      </c>
      <c r="L9" s="24">
        <f>+I9+J9+K9</f>
        <v>3228.75</v>
      </c>
      <c r="M9" s="25">
        <f>SUM(M12:M50)</f>
        <v>1042.9000000000001</v>
      </c>
      <c r="N9" s="25">
        <f>SUM(N12:N50)</f>
        <v>1042.92</v>
      </c>
      <c r="O9" s="25">
        <f>SUM(O12:O50)</f>
        <v>1142.92</v>
      </c>
      <c r="P9" s="24">
        <f>+M9+N9+O9</f>
        <v>3228.7400000000002</v>
      </c>
      <c r="Q9" s="25">
        <f>SUM(Q12:Q50)</f>
        <v>1042.9000000000001</v>
      </c>
      <c r="R9" s="25">
        <f>SUM(R12:R50)</f>
        <v>1042.92</v>
      </c>
      <c r="S9" s="25">
        <f>SUM(S12:S50)</f>
        <v>1142.92</v>
      </c>
      <c r="T9" s="24">
        <f>+Q9+R9+S9</f>
        <v>3228.7400000000002</v>
      </c>
      <c r="U9" s="12">
        <f>+H9+L9+P9+T9</f>
        <v>15303.07</v>
      </c>
    </row>
    <row r="10" spans="1:21" ht="42">
      <c r="A10" s="108" t="s">
        <v>26</v>
      </c>
      <c r="B10" s="26" t="s">
        <v>169</v>
      </c>
      <c r="C10" s="31" t="s">
        <v>170</v>
      </c>
      <c r="D10" s="31" t="s">
        <v>171</v>
      </c>
      <c r="E10" s="27">
        <v>0</v>
      </c>
      <c r="F10" s="26">
        <v>0</v>
      </c>
      <c r="G10" s="27">
        <v>1</v>
      </c>
      <c r="H10" s="36">
        <f>+E10+F10+G10</f>
        <v>1</v>
      </c>
      <c r="I10" s="26">
        <v>2</v>
      </c>
      <c r="J10" s="26">
        <v>2</v>
      </c>
      <c r="K10" s="26">
        <v>1</v>
      </c>
      <c r="L10" s="28">
        <f t="shared" ref="L10:L11" si="0">+I10+J10+K10</f>
        <v>5</v>
      </c>
      <c r="M10" s="26">
        <v>0</v>
      </c>
      <c r="N10" s="26">
        <v>0</v>
      </c>
      <c r="O10" s="26">
        <v>0</v>
      </c>
      <c r="P10" s="28">
        <f t="shared" ref="P10:P11" si="1">+M10+N10+O10</f>
        <v>0</v>
      </c>
      <c r="Q10" s="26">
        <v>0</v>
      </c>
      <c r="R10" s="26">
        <v>0</v>
      </c>
      <c r="S10" s="26">
        <v>0</v>
      </c>
      <c r="T10" s="28">
        <f t="shared" ref="T10:T11" si="2">+Q10+R10+S10</f>
        <v>0</v>
      </c>
      <c r="U10" s="29">
        <f t="shared" ref="U10:U11" si="3">+H10+L10+P10+T10</f>
        <v>6</v>
      </c>
    </row>
    <row r="11" spans="1:21" ht="21">
      <c r="A11" s="109"/>
      <c r="B11" s="26" t="s">
        <v>172</v>
      </c>
      <c r="C11" s="31" t="s">
        <v>173</v>
      </c>
      <c r="D11" s="31" t="s">
        <v>174</v>
      </c>
      <c r="E11" s="27">
        <v>0</v>
      </c>
      <c r="F11" s="26">
        <v>0</v>
      </c>
      <c r="G11" s="26">
        <v>0</v>
      </c>
      <c r="H11" s="36">
        <f>+E11+F11+G11</f>
        <v>0</v>
      </c>
      <c r="I11" s="26">
        <v>1</v>
      </c>
      <c r="J11" s="26">
        <v>1</v>
      </c>
      <c r="K11" s="27">
        <v>1</v>
      </c>
      <c r="L11" s="28">
        <f t="shared" si="0"/>
        <v>3</v>
      </c>
      <c r="M11" s="26">
        <v>1</v>
      </c>
      <c r="N11" s="26">
        <v>1</v>
      </c>
      <c r="O11" s="26">
        <v>1</v>
      </c>
      <c r="P11" s="28">
        <f t="shared" si="1"/>
        <v>3</v>
      </c>
      <c r="Q11" s="26">
        <v>0</v>
      </c>
      <c r="R11" s="26">
        <v>0</v>
      </c>
      <c r="S11" s="26">
        <v>0</v>
      </c>
      <c r="T11" s="28">
        <f t="shared" si="2"/>
        <v>0</v>
      </c>
      <c r="U11" s="29">
        <f t="shared" si="3"/>
        <v>6</v>
      </c>
    </row>
    <row r="12" spans="1:21" s="78" customFormat="1" ht="92.25" customHeight="1">
      <c r="A12" s="70" t="s">
        <v>116</v>
      </c>
      <c r="B12" s="44" t="s">
        <v>134</v>
      </c>
      <c r="C12" s="47">
        <v>649</v>
      </c>
      <c r="D12" s="31" t="s">
        <v>179</v>
      </c>
      <c r="E12" s="26">
        <f>62.25/3</f>
        <v>20.75</v>
      </c>
      <c r="F12" s="27">
        <v>20.75</v>
      </c>
      <c r="G12" s="27">
        <v>20.75</v>
      </c>
      <c r="H12" s="75">
        <f>+E12+F12+G12</f>
        <v>62.25</v>
      </c>
      <c r="I12" s="26">
        <v>20.75</v>
      </c>
      <c r="J12" s="26">
        <v>20.75</v>
      </c>
      <c r="K12" s="26">
        <v>20.75</v>
      </c>
      <c r="L12" s="75">
        <f>SUM(I12:K12)</f>
        <v>62.25</v>
      </c>
      <c r="M12" s="26">
        <v>20.75</v>
      </c>
      <c r="N12" s="26">
        <v>20.75</v>
      </c>
      <c r="O12" s="26">
        <v>20.75</v>
      </c>
      <c r="P12" s="75">
        <f>SUM(M12:O12)</f>
        <v>62.25</v>
      </c>
      <c r="Q12" s="26">
        <v>20.75</v>
      </c>
      <c r="R12" s="26">
        <v>20.75</v>
      </c>
      <c r="S12" s="26">
        <v>20.75</v>
      </c>
      <c r="T12" s="75">
        <f>SUM(Q12:S12)</f>
        <v>62.25</v>
      </c>
      <c r="U12" s="77">
        <f t="shared" ref="U12:U36" si="4">+H12+L12+P12+T12</f>
        <v>249</v>
      </c>
    </row>
    <row r="13" spans="1:21" s="78" customFormat="1" ht="44.25" customHeight="1">
      <c r="A13" s="70"/>
      <c r="B13" s="44" t="s">
        <v>135</v>
      </c>
      <c r="C13" s="49">
        <v>210</v>
      </c>
      <c r="D13" s="31" t="s">
        <v>179</v>
      </c>
      <c r="E13" s="26">
        <f>210/12</f>
        <v>17.5</v>
      </c>
      <c r="F13" s="27">
        <v>17.5</v>
      </c>
      <c r="G13" s="27">
        <v>17.5</v>
      </c>
      <c r="H13" s="75">
        <f>SUM(E13:G13)</f>
        <v>52.5</v>
      </c>
      <c r="I13" s="26">
        <v>17.5</v>
      </c>
      <c r="J13" s="26">
        <v>17.5</v>
      </c>
      <c r="K13" s="26">
        <v>17.5</v>
      </c>
      <c r="L13" s="75">
        <f t="shared" ref="L13:L36" si="5">SUM(I13:K13)</f>
        <v>52.5</v>
      </c>
      <c r="M13" s="26">
        <v>17.5</v>
      </c>
      <c r="N13" s="26">
        <v>17.5</v>
      </c>
      <c r="O13" s="26">
        <v>17.5</v>
      </c>
      <c r="P13" s="75">
        <f t="shared" ref="P13:P36" si="6">SUM(M13:O13)</f>
        <v>52.5</v>
      </c>
      <c r="Q13" s="26">
        <v>17.5</v>
      </c>
      <c r="R13" s="26">
        <v>17.5</v>
      </c>
      <c r="S13" s="26">
        <v>17.5</v>
      </c>
      <c r="T13" s="75">
        <f t="shared" ref="T13:T36" si="7">SUM(Q13:S13)</f>
        <v>52.5</v>
      </c>
      <c r="U13" s="77">
        <f t="shared" si="4"/>
        <v>210</v>
      </c>
    </row>
    <row r="14" spans="1:21" s="78" customFormat="1" ht="44.25" customHeight="1">
      <c r="A14" s="70"/>
      <c r="B14" s="44" t="s">
        <v>136</v>
      </c>
      <c r="C14" s="49">
        <v>80</v>
      </c>
      <c r="D14" s="31" t="s">
        <v>179</v>
      </c>
      <c r="E14" s="26">
        <v>6.66</v>
      </c>
      <c r="F14" s="27">
        <v>6.67</v>
      </c>
      <c r="G14" s="27">
        <v>6.67</v>
      </c>
      <c r="H14" s="75">
        <f t="shared" ref="H14:H36" si="8">SUM(E14:G14)</f>
        <v>20</v>
      </c>
      <c r="I14" s="26">
        <v>6.66</v>
      </c>
      <c r="J14" s="27">
        <v>6.67</v>
      </c>
      <c r="K14" s="27">
        <v>6.67</v>
      </c>
      <c r="L14" s="75">
        <f t="shared" si="5"/>
        <v>20</v>
      </c>
      <c r="M14" s="26">
        <v>6.66</v>
      </c>
      <c r="N14" s="27">
        <v>6.67</v>
      </c>
      <c r="O14" s="27">
        <v>6.67</v>
      </c>
      <c r="P14" s="75">
        <f t="shared" si="6"/>
        <v>20</v>
      </c>
      <c r="Q14" s="26">
        <v>6.66</v>
      </c>
      <c r="R14" s="27">
        <v>6.67</v>
      </c>
      <c r="S14" s="27">
        <v>6.67</v>
      </c>
      <c r="T14" s="75">
        <f t="shared" si="7"/>
        <v>20</v>
      </c>
      <c r="U14" s="77">
        <f t="shared" si="4"/>
        <v>80</v>
      </c>
    </row>
    <row r="15" spans="1:21" s="78" customFormat="1" ht="44.25" customHeight="1">
      <c r="A15" s="70"/>
      <c r="B15" s="44" t="s">
        <v>137</v>
      </c>
      <c r="C15" s="49"/>
      <c r="D15" s="31" t="s">
        <v>179</v>
      </c>
      <c r="E15" s="26">
        <v>0</v>
      </c>
      <c r="F15" s="27"/>
      <c r="G15" s="27"/>
      <c r="H15" s="75">
        <f t="shared" si="8"/>
        <v>0</v>
      </c>
      <c r="I15" s="26"/>
      <c r="J15" s="26"/>
      <c r="K15" s="26"/>
      <c r="L15" s="75">
        <f t="shared" si="5"/>
        <v>0</v>
      </c>
      <c r="M15" s="26"/>
      <c r="N15" s="26"/>
      <c r="O15" s="26"/>
      <c r="P15" s="75">
        <f t="shared" si="6"/>
        <v>0</v>
      </c>
      <c r="Q15" s="26"/>
      <c r="R15" s="26"/>
      <c r="S15" s="26"/>
      <c r="T15" s="75">
        <f t="shared" si="7"/>
        <v>0</v>
      </c>
      <c r="U15" s="77">
        <f t="shared" si="4"/>
        <v>0</v>
      </c>
    </row>
    <row r="16" spans="1:21" s="78" customFormat="1" ht="44.25" customHeight="1">
      <c r="A16" s="70"/>
      <c r="B16" s="44" t="s">
        <v>138</v>
      </c>
      <c r="C16" s="49">
        <v>80</v>
      </c>
      <c r="D16" s="31" t="s">
        <v>179</v>
      </c>
      <c r="E16" s="26">
        <v>6.66</v>
      </c>
      <c r="F16" s="27">
        <v>6.67</v>
      </c>
      <c r="G16" s="27">
        <v>6.67</v>
      </c>
      <c r="H16" s="75">
        <f t="shared" si="8"/>
        <v>20</v>
      </c>
      <c r="I16" s="26">
        <v>6.66</v>
      </c>
      <c r="J16" s="27">
        <v>6.67</v>
      </c>
      <c r="K16" s="27">
        <v>6.67</v>
      </c>
      <c r="L16" s="75">
        <f t="shared" si="5"/>
        <v>20</v>
      </c>
      <c r="M16" s="26">
        <v>6.66</v>
      </c>
      <c r="N16" s="27">
        <v>6.67</v>
      </c>
      <c r="O16" s="27">
        <v>6.67</v>
      </c>
      <c r="P16" s="75">
        <f t="shared" si="6"/>
        <v>20</v>
      </c>
      <c r="Q16" s="26">
        <v>6.66</v>
      </c>
      <c r="R16" s="27">
        <v>6.67</v>
      </c>
      <c r="S16" s="27">
        <v>6.67</v>
      </c>
      <c r="T16" s="75">
        <f t="shared" si="7"/>
        <v>20</v>
      </c>
      <c r="U16" s="77">
        <f t="shared" si="4"/>
        <v>80</v>
      </c>
    </row>
    <row r="17" spans="1:21" s="78" customFormat="1" ht="44.25" customHeight="1">
      <c r="A17" s="70"/>
      <c r="B17" s="71" t="s">
        <v>139</v>
      </c>
      <c r="C17" s="76">
        <v>150</v>
      </c>
      <c r="D17" s="31" t="s">
        <v>179</v>
      </c>
      <c r="E17" s="26">
        <v>12.5</v>
      </c>
      <c r="F17" s="27">
        <v>12.5</v>
      </c>
      <c r="G17" s="27">
        <v>12.5</v>
      </c>
      <c r="H17" s="75">
        <f t="shared" si="8"/>
        <v>37.5</v>
      </c>
      <c r="I17" s="26">
        <v>12.5</v>
      </c>
      <c r="J17" s="27">
        <v>12.5</v>
      </c>
      <c r="K17" s="27">
        <v>12.5</v>
      </c>
      <c r="L17" s="75">
        <f t="shared" si="5"/>
        <v>37.5</v>
      </c>
      <c r="M17" s="26">
        <v>12.5</v>
      </c>
      <c r="N17" s="27">
        <v>12.5</v>
      </c>
      <c r="O17" s="27">
        <v>12.5</v>
      </c>
      <c r="P17" s="75">
        <f t="shared" si="6"/>
        <v>37.5</v>
      </c>
      <c r="Q17" s="26">
        <v>12.5</v>
      </c>
      <c r="R17" s="27">
        <v>12.5</v>
      </c>
      <c r="S17" s="27">
        <v>12.5</v>
      </c>
      <c r="T17" s="75">
        <f t="shared" si="7"/>
        <v>37.5</v>
      </c>
      <c r="U17" s="77">
        <f t="shared" si="4"/>
        <v>150</v>
      </c>
    </row>
    <row r="18" spans="1:21" s="78" customFormat="1" ht="44.25" customHeight="1">
      <c r="A18" s="70"/>
      <c r="B18" s="44" t="s">
        <v>140</v>
      </c>
      <c r="C18" s="49">
        <v>1000</v>
      </c>
      <c r="D18" s="31" t="s">
        <v>179</v>
      </c>
      <c r="E18" s="26">
        <v>83.33</v>
      </c>
      <c r="F18" s="27">
        <v>83.33</v>
      </c>
      <c r="G18" s="27">
        <v>83.43</v>
      </c>
      <c r="H18" s="75">
        <f t="shared" si="8"/>
        <v>250.09</v>
      </c>
      <c r="I18" s="26">
        <v>83.33</v>
      </c>
      <c r="J18" s="27">
        <v>83.33</v>
      </c>
      <c r="K18" s="27">
        <v>83.34</v>
      </c>
      <c r="L18" s="75">
        <f t="shared" si="5"/>
        <v>250</v>
      </c>
      <c r="M18" s="26">
        <v>83.33</v>
      </c>
      <c r="N18" s="27">
        <v>83.33</v>
      </c>
      <c r="O18" s="27">
        <v>83.33</v>
      </c>
      <c r="P18" s="75">
        <f t="shared" si="6"/>
        <v>249.99</v>
      </c>
      <c r="Q18" s="26">
        <v>83.33</v>
      </c>
      <c r="R18" s="27">
        <v>83.33</v>
      </c>
      <c r="S18" s="27">
        <v>83.33</v>
      </c>
      <c r="T18" s="75">
        <f t="shared" si="7"/>
        <v>249.99</v>
      </c>
      <c r="U18" s="77">
        <f t="shared" si="4"/>
        <v>1000.07</v>
      </c>
    </row>
    <row r="19" spans="1:21" s="78" customFormat="1" ht="44.25" customHeight="1">
      <c r="A19" s="70"/>
      <c r="B19" s="44" t="s">
        <v>141</v>
      </c>
      <c r="C19" s="49">
        <v>400</v>
      </c>
      <c r="D19" s="31" t="s">
        <v>179</v>
      </c>
      <c r="E19" s="26">
        <v>33.33</v>
      </c>
      <c r="F19" s="27">
        <v>33.33</v>
      </c>
      <c r="G19" s="27">
        <v>33.340000000000003</v>
      </c>
      <c r="H19" s="75">
        <f t="shared" si="8"/>
        <v>100</v>
      </c>
      <c r="I19" s="26">
        <v>33.33</v>
      </c>
      <c r="J19" s="27">
        <v>33.33</v>
      </c>
      <c r="K19" s="27">
        <v>33.340000000000003</v>
      </c>
      <c r="L19" s="75">
        <f t="shared" si="5"/>
        <v>100</v>
      </c>
      <c r="M19" s="26">
        <v>33.33</v>
      </c>
      <c r="N19" s="27">
        <v>33.33</v>
      </c>
      <c r="O19" s="27">
        <v>33.340000000000003</v>
      </c>
      <c r="P19" s="75">
        <f t="shared" si="6"/>
        <v>100</v>
      </c>
      <c r="Q19" s="26">
        <v>33.33</v>
      </c>
      <c r="R19" s="27">
        <v>33.33</v>
      </c>
      <c r="S19" s="27">
        <v>33.340000000000003</v>
      </c>
      <c r="T19" s="75">
        <f t="shared" si="7"/>
        <v>100</v>
      </c>
      <c r="U19" s="77">
        <f t="shared" si="4"/>
        <v>400</v>
      </c>
    </row>
    <row r="20" spans="1:21" s="78" customFormat="1" ht="44.25" customHeight="1">
      <c r="A20" s="70"/>
      <c r="B20" s="44" t="s">
        <v>142</v>
      </c>
      <c r="C20" s="49">
        <v>250</v>
      </c>
      <c r="D20" s="31" t="s">
        <v>179</v>
      </c>
      <c r="E20" s="26">
        <v>20.83</v>
      </c>
      <c r="F20" s="27">
        <v>20.83</v>
      </c>
      <c r="G20" s="27">
        <v>20.84</v>
      </c>
      <c r="H20" s="75">
        <f t="shared" si="8"/>
        <v>62.5</v>
      </c>
      <c r="I20" s="26">
        <v>20.83</v>
      </c>
      <c r="J20" s="27">
        <v>20.83</v>
      </c>
      <c r="K20" s="27">
        <v>20.84</v>
      </c>
      <c r="L20" s="75">
        <f t="shared" si="5"/>
        <v>62.5</v>
      </c>
      <c r="M20" s="26">
        <v>20.83</v>
      </c>
      <c r="N20" s="27">
        <v>20.83</v>
      </c>
      <c r="O20" s="27">
        <v>20.84</v>
      </c>
      <c r="P20" s="75">
        <f t="shared" si="6"/>
        <v>62.5</v>
      </c>
      <c r="Q20" s="26">
        <v>20.83</v>
      </c>
      <c r="R20" s="27">
        <v>20.83</v>
      </c>
      <c r="S20" s="27">
        <v>20.84</v>
      </c>
      <c r="T20" s="75">
        <f t="shared" si="7"/>
        <v>62.5</v>
      </c>
      <c r="U20" s="77">
        <f t="shared" si="4"/>
        <v>250</v>
      </c>
    </row>
    <row r="21" spans="1:21" s="78" customFormat="1" ht="44.25" customHeight="1">
      <c r="A21" s="70"/>
      <c r="B21" s="44" t="s">
        <v>143</v>
      </c>
      <c r="C21" s="49">
        <v>520</v>
      </c>
      <c r="D21" s="31" t="s">
        <v>179</v>
      </c>
      <c r="E21" s="26">
        <v>43.33</v>
      </c>
      <c r="F21" s="27">
        <v>43.33</v>
      </c>
      <c r="G21" s="27">
        <v>43.34</v>
      </c>
      <c r="H21" s="75">
        <f t="shared" si="8"/>
        <v>130</v>
      </c>
      <c r="I21" s="26">
        <v>43.33</v>
      </c>
      <c r="J21" s="27">
        <v>43.33</v>
      </c>
      <c r="K21" s="27">
        <v>43.34</v>
      </c>
      <c r="L21" s="75">
        <f t="shared" si="5"/>
        <v>130</v>
      </c>
      <c r="M21" s="26">
        <v>43.33</v>
      </c>
      <c r="N21" s="27">
        <v>43.33</v>
      </c>
      <c r="O21" s="27">
        <v>43.34</v>
      </c>
      <c r="P21" s="75">
        <f t="shared" si="6"/>
        <v>130</v>
      </c>
      <c r="Q21" s="26">
        <v>43.33</v>
      </c>
      <c r="R21" s="27">
        <v>43.33</v>
      </c>
      <c r="S21" s="27">
        <v>43.34</v>
      </c>
      <c r="T21" s="75">
        <f t="shared" si="7"/>
        <v>130</v>
      </c>
      <c r="U21" s="77">
        <f t="shared" si="4"/>
        <v>520</v>
      </c>
    </row>
    <row r="22" spans="1:21" s="78" customFormat="1" ht="44.25" customHeight="1">
      <c r="A22" s="70"/>
      <c r="B22" s="44" t="s">
        <v>144</v>
      </c>
      <c r="C22" s="49">
        <v>300</v>
      </c>
      <c r="D22" s="31" t="s">
        <v>179</v>
      </c>
      <c r="E22" s="26">
        <v>25</v>
      </c>
      <c r="F22" s="27">
        <v>25</v>
      </c>
      <c r="G22" s="27">
        <v>25</v>
      </c>
      <c r="H22" s="75">
        <f t="shared" si="8"/>
        <v>75</v>
      </c>
      <c r="I22" s="26">
        <v>25</v>
      </c>
      <c r="J22" s="27">
        <v>25</v>
      </c>
      <c r="K22" s="27">
        <v>25</v>
      </c>
      <c r="L22" s="75">
        <f t="shared" si="5"/>
        <v>75</v>
      </c>
      <c r="M22" s="26">
        <v>25</v>
      </c>
      <c r="N22" s="27">
        <v>25</v>
      </c>
      <c r="O22" s="27">
        <v>25</v>
      </c>
      <c r="P22" s="75">
        <f t="shared" si="6"/>
        <v>75</v>
      </c>
      <c r="Q22" s="26">
        <v>25</v>
      </c>
      <c r="R22" s="27">
        <v>25</v>
      </c>
      <c r="S22" s="27">
        <v>25</v>
      </c>
      <c r="T22" s="75">
        <f t="shared" si="7"/>
        <v>75</v>
      </c>
      <c r="U22" s="77">
        <f t="shared" si="4"/>
        <v>300</v>
      </c>
    </row>
    <row r="23" spans="1:21" s="78" customFormat="1" ht="44.25" customHeight="1">
      <c r="A23" s="70"/>
      <c r="B23" s="44" t="s">
        <v>145</v>
      </c>
      <c r="C23" s="49">
        <v>300</v>
      </c>
      <c r="D23" s="31" t="s">
        <v>179</v>
      </c>
      <c r="E23" s="26">
        <v>25</v>
      </c>
      <c r="F23" s="27">
        <v>25</v>
      </c>
      <c r="G23" s="27">
        <v>25</v>
      </c>
      <c r="H23" s="75">
        <f t="shared" si="8"/>
        <v>75</v>
      </c>
      <c r="I23" s="26">
        <v>25</v>
      </c>
      <c r="J23" s="27">
        <v>25</v>
      </c>
      <c r="K23" s="27">
        <v>25</v>
      </c>
      <c r="L23" s="75">
        <f t="shared" si="5"/>
        <v>75</v>
      </c>
      <c r="M23" s="26">
        <v>25</v>
      </c>
      <c r="N23" s="27">
        <v>25</v>
      </c>
      <c r="O23" s="27">
        <v>25</v>
      </c>
      <c r="P23" s="75">
        <f t="shared" si="6"/>
        <v>75</v>
      </c>
      <c r="Q23" s="26">
        <v>25</v>
      </c>
      <c r="R23" s="27">
        <v>25</v>
      </c>
      <c r="S23" s="27">
        <v>25</v>
      </c>
      <c r="T23" s="75">
        <f t="shared" si="7"/>
        <v>75</v>
      </c>
      <c r="U23" s="77">
        <f t="shared" si="4"/>
        <v>300</v>
      </c>
    </row>
    <row r="24" spans="1:21" s="78" customFormat="1" ht="44.25" customHeight="1">
      <c r="A24" s="70"/>
      <c r="B24" s="71" t="s">
        <v>146</v>
      </c>
      <c r="C24" s="72">
        <v>20</v>
      </c>
      <c r="D24" s="31" t="s">
        <v>179</v>
      </c>
      <c r="E24" s="26">
        <v>1.67</v>
      </c>
      <c r="F24" s="27">
        <v>1.67</v>
      </c>
      <c r="G24" s="27">
        <v>1.66</v>
      </c>
      <c r="H24" s="75">
        <f t="shared" si="8"/>
        <v>5</v>
      </c>
      <c r="I24" s="26">
        <v>1.67</v>
      </c>
      <c r="J24" s="27">
        <v>1.67</v>
      </c>
      <c r="K24" s="27">
        <v>1.66</v>
      </c>
      <c r="L24" s="75">
        <f t="shared" si="5"/>
        <v>5</v>
      </c>
      <c r="M24" s="26">
        <v>1.67</v>
      </c>
      <c r="N24" s="27">
        <v>1.67</v>
      </c>
      <c r="O24" s="27">
        <v>1.66</v>
      </c>
      <c r="P24" s="75">
        <f t="shared" si="6"/>
        <v>5</v>
      </c>
      <c r="Q24" s="26">
        <v>1.67</v>
      </c>
      <c r="R24" s="27">
        <v>1.67</v>
      </c>
      <c r="S24" s="27">
        <v>1.66</v>
      </c>
      <c r="T24" s="75">
        <f t="shared" si="7"/>
        <v>5</v>
      </c>
      <c r="U24" s="77">
        <f t="shared" si="4"/>
        <v>20</v>
      </c>
    </row>
    <row r="25" spans="1:21" s="78" customFormat="1" ht="44.25" customHeight="1">
      <c r="A25" s="70"/>
      <c r="B25" s="44" t="s">
        <v>147</v>
      </c>
      <c r="C25" s="49"/>
      <c r="D25" s="31" t="s">
        <v>179</v>
      </c>
      <c r="E25" s="26">
        <v>0</v>
      </c>
      <c r="F25" s="27"/>
      <c r="G25" s="27"/>
      <c r="H25" s="75">
        <f t="shared" si="8"/>
        <v>0</v>
      </c>
      <c r="I25" s="26"/>
      <c r="J25" s="26"/>
      <c r="K25" s="26"/>
      <c r="L25" s="75">
        <f t="shared" si="5"/>
        <v>0</v>
      </c>
      <c r="M25" s="26"/>
      <c r="N25" s="26"/>
      <c r="O25" s="26"/>
      <c r="P25" s="75">
        <f t="shared" si="6"/>
        <v>0</v>
      </c>
      <c r="Q25" s="26"/>
      <c r="R25" s="26"/>
      <c r="S25" s="26"/>
      <c r="T25" s="75">
        <f t="shared" si="7"/>
        <v>0</v>
      </c>
      <c r="U25" s="77">
        <f t="shared" si="4"/>
        <v>0</v>
      </c>
    </row>
    <row r="26" spans="1:21" s="78" customFormat="1" ht="44.25" customHeight="1">
      <c r="A26" s="70"/>
      <c r="B26" s="44" t="s">
        <v>148</v>
      </c>
      <c r="C26" s="49"/>
      <c r="D26" s="31" t="s">
        <v>179</v>
      </c>
      <c r="E26" s="26">
        <v>0</v>
      </c>
      <c r="F26" s="27"/>
      <c r="G26" s="27"/>
      <c r="H26" s="75">
        <f t="shared" si="8"/>
        <v>0</v>
      </c>
      <c r="I26" s="26"/>
      <c r="J26" s="26"/>
      <c r="K26" s="26"/>
      <c r="L26" s="75">
        <f t="shared" si="5"/>
        <v>0</v>
      </c>
      <c r="M26" s="26"/>
      <c r="N26" s="26"/>
      <c r="O26" s="26"/>
      <c r="P26" s="75">
        <f t="shared" si="6"/>
        <v>0</v>
      </c>
      <c r="Q26" s="26"/>
      <c r="R26" s="26"/>
      <c r="S26" s="26"/>
      <c r="T26" s="75">
        <f t="shared" si="7"/>
        <v>0</v>
      </c>
      <c r="U26" s="77">
        <f t="shared" si="4"/>
        <v>0</v>
      </c>
    </row>
    <row r="27" spans="1:21" s="78" customFormat="1" ht="44.25" customHeight="1">
      <c r="A27" s="70"/>
      <c r="B27" s="44" t="s">
        <v>149</v>
      </c>
      <c r="C27" s="49"/>
      <c r="D27" s="31" t="s">
        <v>179</v>
      </c>
      <c r="E27" s="26">
        <v>0</v>
      </c>
      <c r="F27" s="27"/>
      <c r="G27" s="27"/>
      <c r="H27" s="75">
        <f t="shared" si="8"/>
        <v>0</v>
      </c>
      <c r="I27" s="26"/>
      <c r="J27" s="26"/>
      <c r="K27" s="26"/>
      <c r="L27" s="75">
        <f t="shared" si="5"/>
        <v>0</v>
      </c>
      <c r="M27" s="26"/>
      <c r="N27" s="26"/>
      <c r="O27" s="26"/>
      <c r="P27" s="75">
        <f t="shared" si="6"/>
        <v>0</v>
      </c>
      <c r="Q27" s="26"/>
      <c r="R27" s="26"/>
      <c r="S27" s="26"/>
      <c r="T27" s="75">
        <f t="shared" si="7"/>
        <v>0</v>
      </c>
      <c r="U27" s="77">
        <f t="shared" si="4"/>
        <v>0</v>
      </c>
    </row>
    <row r="28" spans="1:21" s="78" customFormat="1" ht="44.25" customHeight="1">
      <c r="A28" s="70"/>
      <c r="B28" s="44" t="s">
        <v>150</v>
      </c>
      <c r="C28" s="49"/>
      <c r="D28" s="31" t="s">
        <v>179</v>
      </c>
      <c r="E28" s="26">
        <v>0</v>
      </c>
      <c r="F28" s="27"/>
      <c r="G28" s="27"/>
      <c r="H28" s="75">
        <f t="shared" si="8"/>
        <v>0</v>
      </c>
      <c r="I28" s="26"/>
      <c r="J28" s="26"/>
      <c r="K28" s="26"/>
      <c r="L28" s="75">
        <f t="shared" si="5"/>
        <v>0</v>
      </c>
      <c r="M28" s="26"/>
      <c r="N28" s="26"/>
      <c r="O28" s="26"/>
      <c r="P28" s="75">
        <f t="shared" si="6"/>
        <v>0</v>
      </c>
      <c r="Q28" s="26"/>
      <c r="R28" s="26"/>
      <c r="S28" s="26"/>
      <c r="T28" s="75">
        <f t="shared" si="7"/>
        <v>0</v>
      </c>
      <c r="U28" s="77">
        <f t="shared" si="4"/>
        <v>0</v>
      </c>
    </row>
    <row r="29" spans="1:21" s="78" customFormat="1" ht="44.25" customHeight="1">
      <c r="A29" s="70"/>
      <c r="B29" s="44" t="s">
        <v>151</v>
      </c>
      <c r="C29" s="49"/>
      <c r="D29" s="31" t="s">
        <v>179</v>
      </c>
      <c r="E29" s="26">
        <v>0</v>
      </c>
      <c r="F29" s="27"/>
      <c r="G29" s="27"/>
      <c r="H29" s="75">
        <f t="shared" si="8"/>
        <v>0</v>
      </c>
      <c r="I29" s="26"/>
      <c r="J29" s="26"/>
      <c r="K29" s="26"/>
      <c r="L29" s="75">
        <f t="shared" si="5"/>
        <v>0</v>
      </c>
      <c r="M29" s="26"/>
      <c r="N29" s="26"/>
      <c r="O29" s="26"/>
      <c r="P29" s="75">
        <f t="shared" si="6"/>
        <v>0</v>
      </c>
      <c r="Q29" s="26"/>
      <c r="R29" s="26"/>
      <c r="S29" s="26"/>
      <c r="T29" s="75">
        <f t="shared" si="7"/>
        <v>0</v>
      </c>
      <c r="U29" s="77">
        <f t="shared" si="4"/>
        <v>0</v>
      </c>
    </row>
    <row r="30" spans="1:21" s="78" customFormat="1" ht="39" customHeight="1">
      <c r="A30" s="70"/>
      <c r="B30" s="44" t="s">
        <v>152</v>
      </c>
      <c r="C30" s="49">
        <v>500</v>
      </c>
      <c r="D30" s="31" t="s">
        <v>179</v>
      </c>
      <c r="E30" s="26">
        <v>41.67</v>
      </c>
      <c r="F30" s="27">
        <v>41.67</v>
      </c>
      <c r="G30" s="27">
        <v>41.66</v>
      </c>
      <c r="H30" s="75">
        <f t="shared" si="8"/>
        <v>125</v>
      </c>
      <c r="I30" s="26">
        <v>41.67</v>
      </c>
      <c r="J30" s="27">
        <v>41.67</v>
      </c>
      <c r="K30" s="27">
        <v>41.66</v>
      </c>
      <c r="L30" s="75">
        <f t="shared" si="5"/>
        <v>125</v>
      </c>
      <c r="M30" s="26">
        <v>41.67</v>
      </c>
      <c r="N30" s="27">
        <v>41.67</v>
      </c>
      <c r="O30" s="27">
        <v>41.66</v>
      </c>
      <c r="P30" s="75">
        <f t="shared" si="6"/>
        <v>125</v>
      </c>
      <c r="Q30" s="26">
        <v>41.67</v>
      </c>
      <c r="R30" s="27">
        <v>41.67</v>
      </c>
      <c r="S30" s="27">
        <v>41.66</v>
      </c>
      <c r="T30" s="75">
        <f t="shared" si="7"/>
        <v>125</v>
      </c>
      <c r="U30" s="77">
        <f t="shared" si="4"/>
        <v>500</v>
      </c>
    </row>
    <row r="31" spans="1:21" s="78" customFormat="1" ht="39" customHeight="1">
      <c r="A31" s="70"/>
      <c r="B31" s="44" t="s">
        <v>153</v>
      </c>
      <c r="C31" s="49"/>
      <c r="D31" s="31" t="s">
        <v>179</v>
      </c>
      <c r="E31" s="26">
        <v>0</v>
      </c>
      <c r="F31" s="27"/>
      <c r="G31" s="27"/>
      <c r="H31" s="75">
        <f t="shared" si="8"/>
        <v>0</v>
      </c>
      <c r="I31" s="26"/>
      <c r="J31" s="26"/>
      <c r="K31" s="26"/>
      <c r="L31" s="75">
        <f t="shared" si="5"/>
        <v>0</v>
      </c>
      <c r="M31" s="26"/>
      <c r="N31" s="26"/>
      <c r="O31" s="26"/>
      <c r="P31" s="75">
        <f t="shared" si="6"/>
        <v>0</v>
      </c>
      <c r="Q31" s="26"/>
      <c r="R31" s="26"/>
      <c r="S31" s="26"/>
      <c r="T31" s="75">
        <f t="shared" si="7"/>
        <v>0</v>
      </c>
      <c r="U31" s="77">
        <f t="shared" si="4"/>
        <v>0</v>
      </c>
    </row>
    <row r="32" spans="1:21" s="78" customFormat="1" ht="39" customHeight="1">
      <c r="A32" s="70"/>
      <c r="B32" s="44" t="s">
        <v>154</v>
      </c>
      <c r="C32" s="49"/>
      <c r="D32" s="31" t="s">
        <v>179</v>
      </c>
      <c r="E32" s="26">
        <v>0</v>
      </c>
      <c r="F32" s="27"/>
      <c r="G32" s="27"/>
      <c r="H32" s="75">
        <f t="shared" si="8"/>
        <v>0</v>
      </c>
      <c r="I32" s="26"/>
      <c r="J32" s="26"/>
      <c r="K32" s="26"/>
      <c r="L32" s="75">
        <f t="shared" si="5"/>
        <v>0</v>
      </c>
      <c r="M32" s="26"/>
      <c r="N32" s="26"/>
      <c r="O32" s="26"/>
      <c r="P32" s="75">
        <f t="shared" si="6"/>
        <v>0</v>
      </c>
      <c r="Q32" s="26"/>
      <c r="R32" s="26"/>
      <c r="S32" s="26"/>
      <c r="T32" s="75">
        <f t="shared" si="7"/>
        <v>0</v>
      </c>
      <c r="U32" s="77">
        <f t="shared" si="4"/>
        <v>0</v>
      </c>
    </row>
    <row r="33" spans="1:21" s="78" customFormat="1" ht="39" customHeight="1">
      <c r="A33" s="70"/>
      <c r="B33" s="44" t="s">
        <v>155</v>
      </c>
      <c r="C33" s="49"/>
      <c r="D33" s="31" t="s">
        <v>179</v>
      </c>
      <c r="E33" s="26">
        <v>0</v>
      </c>
      <c r="F33" s="27"/>
      <c r="G33" s="27"/>
      <c r="H33" s="75">
        <f t="shared" si="8"/>
        <v>0</v>
      </c>
      <c r="I33" s="26"/>
      <c r="J33" s="26"/>
      <c r="K33" s="26"/>
      <c r="L33" s="75">
        <f t="shared" si="5"/>
        <v>0</v>
      </c>
      <c r="M33" s="26"/>
      <c r="N33" s="26"/>
      <c r="O33" s="26"/>
      <c r="P33" s="75">
        <f t="shared" si="6"/>
        <v>0</v>
      </c>
      <c r="Q33" s="26"/>
      <c r="R33" s="26"/>
      <c r="S33" s="26"/>
      <c r="T33" s="75">
        <f t="shared" si="7"/>
        <v>0</v>
      </c>
      <c r="U33" s="77">
        <f t="shared" si="4"/>
        <v>0</v>
      </c>
    </row>
    <row r="34" spans="1:21" s="78" customFormat="1" ht="39" customHeight="1">
      <c r="A34" s="70"/>
      <c r="B34" s="44" t="s">
        <v>156</v>
      </c>
      <c r="C34" s="49"/>
      <c r="D34" s="31" t="s">
        <v>179</v>
      </c>
      <c r="E34" s="26">
        <v>0</v>
      </c>
      <c r="F34" s="27"/>
      <c r="G34" s="27"/>
      <c r="H34" s="75">
        <f t="shared" si="8"/>
        <v>0</v>
      </c>
      <c r="I34" s="26"/>
      <c r="J34" s="26"/>
      <c r="K34" s="26"/>
      <c r="L34" s="75">
        <f t="shared" si="5"/>
        <v>0</v>
      </c>
      <c r="M34" s="26"/>
      <c r="N34" s="26"/>
      <c r="O34" s="26"/>
      <c r="P34" s="75">
        <f t="shared" si="6"/>
        <v>0</v>
      </c>
      <c r="Q34" s="26"/>
      <c r="R34" s="26"/>
      <c r="S34" s="26"/>
      <c r="T34" s="75">
        <f t="shared" si="7"/>
        <v>0</v>
      </c>
      <c r="U34" s="77">
        <f t="shared" si="4"/>
        <v>0</v>
      </c>
    </row>
    <row r="35" spans="1:21" s="78" customFormat="1" ht="39" customHeight="1">
      <c r="A35" s="70"/>
      <c r="B35" s="44" t="s">
        <v>157</v>
      </c>
      <c r="C35" s="49">
        <v>500</v>
      </c>
      <c r="D35" s="31" t="s">
        <v>179</v>
      </c>
      <c r="E35" s="26">
        <v>41.67</v>
      </c>
      <c r="F35" s="27">
        <v>41.67</v>
      </c>
      <c r="G35" s="27">
        <v>41.66</v>
      </c>
      <c r="H35" s="75">
        <f t="shared" si="8"/>
        <v>125</v>
      </c>
      <c r="I35" s="26">
        <v>41.67</v>
      </c>
      <c r="J35" s="27">
        <v>41.67</v>
      </c>
      <c r="K35" s="27">
        <v>41.66</v>
      </c>
      <c r="L35" s="75">
        <f t="shared" si="5"/>
        <v>125</v>
      </c>
      <c r="M35" s="26">
        <v>41.67</v>
      </c>
      <c r="N35" s="27">
        <v>41.67</v>
      </c>
      <c r="O35" s="27">
        <v>41.66</v>
      </c>
      <c r="P35" s="75">
        <f t="shared" si="6"/>
        <v>125</v>
      </c>
      <c r="Q35" s="26">
        <v>41.67</v>
      </c>
      <c r="R35" s="27">
        <v>41.67</v>
      </c>
      <c r="S35" s="27">
        <v>41.66</v>
      </c>
      <c r="T35" s="75">
        <f t="shared" si="7"/>
        <v>125</v>
      </c>
      <c r="U35" s="77">
        <f t="shared" si="4"/>
        <v>500</v>
      </c>
    </row>
    <row r="36" spans="1:21" s="78" customFormat="1" ht="39" customHeight="1">
      <c r="A36" s="70"/>
      <c r="B36" s="44" t="s">
        <v>158</v>
      </c>
      <c r="C36" s="49"/>
      <c r="D36" s="31" t="s">
        <v>179</v>
      </c>
      <c r="E36" s="26">
        <v>0</v>
      </c>
      <c r="F36" s="27"/>
      <c r="G36" s="27"/>
      <c r="H36" s="75">
        <f t="shared" si="8"/>
        <v>0</v>
      </c>
      <c r="I36" s="26"/>
      <c r="J36" s="26"/>
      <c r="K36" s="26"/>
      <c r="L36" s="75">
        <f t="shared" si="5"/>
        <v>0</v>
      </c>
      <c r="M36" s="26"/>
      <c r="N36" s="26"/>
      <c r="O36" s="26"/>
      <c r="P36" s="75">
        <f t="shared" si="6"/>
        <v>0</v>
      </c>
      <c r="Q36" s="26"/>
      <c r="R36" s="26"/>
      <c r="S36" s="26"/>
      <c r="T36" s="75">
        <f t="shared" si="7"/>
        <v>0</v>
      </c>
      <c r="U36" s="77">
        <f t="shared" si="4"/>
        <v>0</v>
      </c>
    </row>
    <row r="37" spans="1:21" s="59" customFormat="1" ht="163.5" customHeight="1">
      <c r="A37" s="56" t="s">
        <v>165</v>
      </c>
      <c r="B37" s="38" t="s">
        <v>166</v>
      </c>
      <c r="C37" s="57">
        <f>C38+C39</f>
        <v>1040</v>
      </c>
      <c r="D37" s="57" t="s">
        <v>159</v>
      </c>
      <c r="E37" s="57">
        <f t="shared" ref="E37:U37" si="9">E38+E39</f>
        <v>330</v>
      </c>
      <c r="F37" s="57">
        <f t="shared" si="9"/>
        <v>330</v>
      </c>
      <c r="G37" s="57">
        <f t="shared" si="9"/>
        <v>380</v>
      </c>
      <c r="H37" s="58">
        <f t="shared" si="9"/>
        <v>1040</v>
      </c>
      <c r="I37" s="57">
        <f t="shared" si="9"/>
        <v>330</v>
      </c>
      <c r="J37" s="57">
        <f t="shared" si="9"/>
        <v>330</v>
      </c>
      <c r="K37" s="57">
        <f t="shared" si="9"/>
        <v>380</v>
      </c>
      <c r="L37" s="58">
        <f t="shared" si="9"/>
        <v>1040</v>
      </c>
      <c r="M37" s="57">
        <f t="shared" si="9"/>
        <v>330</v>
      </c>
      <c r="N37" s="57">
        <f t="shared" si="9"/>
        <v>330</v>
      </c>
      <c r="O37" s="57">
        <f t="shared" si="9"/>
        <v>380</v>
      </c>
      <c r="P37" s="58">
        <f t="shared" si="9"/>
        <v>1040</v>
      </c>
      <c r="Q37" s="57">
        <f t="shared" si="9"/>
        <v>330</v>
      </c>
      <c r="R37" s="57">
        <f t="shared" si="9"/>
        <v>330</v>
      </c>
      <c r="S37" s="57">
        <f t="shared" si="9"/>
        <v>380</v>
      </c>
      <c r="T37" s="58">
        <f t="shared" si="9"/>
        <v>1040</v>
      </c>
      <c r="U37" s="57">
        <f t="shared" si="9"/>
        <v>4160</v>
      </c>
    </row>
    <row r="38" spans="1:21" ht="163.5" customHeight="1">
      <c r="A38" s="60"/>
      <c r="B38" s="38" t="s">
        <v>167</v>
      </c>
      <c r="C38" s="57">
        <f>T38</f>
        <v>90</v>
      </c>
      <c r="D38" s="69" t="s">
        <v>179</v>
      </c>
      <c r="E38" s="57">
        <v>30</v>
      </c>
      <c r="F38" s="57">
        <v>30</v>
      </c>
      <c r="G38" s="61">
        <v>30</v>
      </c>
      <c r="H38" s="58">
        <f>E38+F38+G38</f>
        <v>90</v>
      </c>
      <c r="I38" s="57">
        <v>30</v>
      </c>
      <c r="J38" s="57">
        <v>30</v>
      </c>
      <c r="K38" s="61">
        <v>30</v>
      </c>
      <c r="L38" s="58">
        <f>I38+J38+K38</f>
        <v>90</v>
      </c>
      <c r="M38" s="57">
        <v>30</v>
      </c>
      <c r="N38" s="57">
        <v>30</v>
      </c>
      <c r="O38" s="61">
        <v>30</v>
      </c>
      <c r="P38" s="58">
        <f>M38+N38+O38</f>
        <v>90</v>
      </c>
      <c r="Q38" s="57">
        <v>30</v>
      </c>
      <c r="R38" s="57">
        <v>30</v>
      </c>
      <c r="S38" s="61">
        <v>30</v>
      </c>
      <c r="T38" s="62">
        <f>Q38+R38+S38</f>
        <v>90</v>
      </c>
      <c r="U38" s="63">
        <f>H38+L38+P38+T38</f>
        <v>360</v>
      </c>
    </row>
    <row r="39" spans="1:21" ht="163.5" customHeight="1">
      <c r="A39" s="64"/>
      <c r="B39" s="38" t="s">
        <v>168</v>
      </c>
      <c r="C39" s="57">
        <f>T39</f>
        <v>950</v>
      </c>
      <c r="D39" s="69" t="s">
        <v>179</v>
      </c>
      <c r="E39" s="57">
        <v>300</v>
      </c>
      <c r="F39" s="57">
        <v>300</v>
      </c>
      <c r="G39" s="61">
        <v>350</v>
      </c>
      <c r="H39" s="58">
        <f>E39+F39+G39</f>
        <v>950</v>
      </c>
      <c r="I39" s="57">
        <v>300</v>
      </c>
      <c r="J39" s="57">
        <v>300</v>
      </c>
      <c r="K39" s="61">
        <v>350</v>
      </c>
      <c r="L39" s="58">
        <f>I39+J39+K39</f>
        <v>950</v>
      </c>
      <c r="M39" s="57">
        <v>300</v>
      </c>
      <c r="N39" s="57">
        <v>300</v>
      </c>
      <c r="O39" s="61">
        <v>350</v>
      </c>
      <c r="P39" s="58">
        <f>M39+N39+O39</f>
        <v>950</v>
      </c>
      <c r="Q39" s="57">
        <v>300</v>
      </c>
      <c r="R39" s="57">
        <v>300</v>
      </c>
      <c r="S39" s="61">
        <v>350</v>
      </c>
      <c r="T39" s="62">
        <f>Q39+R39+S39</f>
        <v>950</v>
      </c>
      <c r="U39" s="63">
        <f>H39+L39+P39+T39</f>
        <v>3800</v>
      </c>
    </row>
    <row r="40" spans="1:21" ht="241.5">
      <c r="A40" s="53" t="s">
        <v>29</v>
      </c>
      <c r="B40" s="54" t="s">
        <v>160</v>
      </c>
      <c r="C40" s="34">
        <v>0</v>
      </c>
      <c r="D40" s="34" t="s">
        <v>194</v>
      </c>
      <c r="E40" s="34">
        <v>2378</v>
      </c>
      <c r="F40" s="34"/>
      <c r="G40" s="33"/>
      <c r="H40" s="34"/>
      <c r="I40" s="34"/>
      <c r="J40" s="34"/>
      <c r="K40" s="33">
        <f t="shared" ref="K40" si="10">+H40+I40+J40</f>
        <v>0</v>
      </c>
      <c r="L40" s="34"/>
      <c r="M40" s="34"/>
      <c r="N40" s="34"/>
      <c r="O40" s="33">
        <f t="shared" ref="O40" si="11">+L40+M40+N40</f>
        <v>0</v>
      </c>
      <c r="P40" s="34"/>
      <c r="Q40" s="34"/>
      <c r="R40" s="34"/>
      <c r="S40" s="33">
        <f t="shared" ref="S40" si="12">+P40+Q40+R40</f>
        <v>0</v>
      </c>
      <c r="T40" s="29">
        <f>+G40+K40+O40+S40</f>
        <v>0</v>
      </c>
    </row>
    <row r="41" spans="1:21" ht="84">
      <c r="A41" s="80" t="s">
        <v>184</v>
      </c>
      <c r="B41" s="81" t="s">
        <v>185</v>
      </c>
      <c r="C41" s="85">
        <v>12</v>
      </c>
      <c r="D41" s="85" t="s">
        <v>186</v>
      </c>
      <c r="E41" s="82">
        <v>1</v>
      </c>
      <c r="F41" s="82"/>
      <c r="G41" s="82"/>
      <c r="H41" s="24">
        <f t="shared" ref="H41" si="13">+E41+F41+G41</f>
        <v>1</v>
      </c>
      <c r="I41" s="82"/>
      <c r="J41" s="82"/>
      <c r="K41" s="82"/>
      <c r="L41" s="24">
        <f t="shared" ref="L41" si="14">+I41+J41+K41</f>
        <v>0</v>
      </c>
      <c r="M41" s="82"/>
      <c r="N41" s="82"/>
      <c r="O41" s="82"/>
      <c r="P41" s="24">
        <f t="shared" ref="P41" si="15">+M41+N41+O41</f>
        <v>0</v>
      </c>
      <c r="Q41" s="82"/>
      <c r="R41" s="82"/>
      <c r="S41" s="82"/>
      <c r="T41" s="24">
        <f t="shared" ref="T41" si="16">+Q41+R41+S41</f>
        <v>0</v>
      </c>
      <c r="U41" s="12">
        <f t="shared" ref="U41" si="17">+H41+L41+P41+T41</f>
        <v>1</v>
      </c>
    </row>
    <row r="42" spans="1:21" ht="21">
      <c r="A42" s="83"/>
      <c r="B42" s="81" t="s">
        <v>187</v>
      </c>
      <c r="C42" s="85">
        <v>0</v>
      </c>
      <c r="D42" s="85" t="s">
        <v>186</v>
      </c>
      <c r="E42" s="82">
        <v>0</v>
      </c>
      <c r="F42" s="82"/>
      <c r="G42" s="82"/>
      <c r="H42" s="24"/>
      <c r="I42" s="82"/>
      <c r="J42" s="82"/>
      <c r="K42" s="82"/>
      <c r="L42" s="24"/>
      <c r="M42" s="82"/>
      <c r="N42" s="82"/>
      <c r="O42" s="82"/>
      <c r="P42" s="24"/>
      <c r="Q42" s="82"/>
      <c r="R42" s="82"/>
      <c r="S42" s="82"/>
      <c r="T42" s="24"/>
      <c r="U42" s="12"/>
    </row>
    <row r="43" spans="1:21" ht="63">
      <c r="A43" s="108" t="s">
        <v>188</v>
      </c>
      <c r="B43" s="81" t="s">
        <v>189</v>
      </c>
      <c r="C43" s="85">
        <v>6</v>
      </c>
      <c r="D43" s="85" t="s">
        <v>186</v>
      </c>
      <c r="E43" s="82">
        <v>6</v>
      </c>
      <c r="F43" s="82"/>
      <c r="G43" s="82"/>
      <c r="H43" s="24">
        <f t="shared" ref="H43:H48" si="18">+E43+F43+G43</f>
        <v>6</v>
      </c>
      <c r="I43" s="82"/>
      <c r="J43" s="82"/>
      <c r="K43" s="82"/>
      <c r="L43" s="24">
        <f t="shared" ref="L43:L48" si="19">+I43+J43+K43</f>
        <v>0</v>
      </c>
      <c r="M43" s="82"/>
      <c r="N43" s="82"/>
      <c r="O43" s="82"/>
      <c r="P43" s="24">
        <f t="shared" ref="P43:P48" si="20">+M43+N43+O43</f>
        <v>0</v>
      </c>
      <c r="Q43" s="82"/>
      <c r="R43" s="82"/>
      <c r="S43" s="82"/>
      <c r="T43" s="24">
        <f t="shared" ref="T43:T48" si="21">+Q43+R43+S43</f>
        <v>0</v>
      </c>
      <c r="U43" s="12">
        <f t="shared" ref="U43:U48" si="22">+H43+L43+P43+T43</f>
        <v>6</v>
      </c>
    </row>
    <row r="44" spans="1:21" ht="21">
      <c r="A44" s="110"/>
      <c r="B44" s="81" t="s">
        <v>190</v>
      </c>
      <c r="C44" s="85">
        <v>0</v>
      </c>
      <c r="D44" s="85" t="s">
        <v>159</v>
      </c>
      <c r="E44" s="82">
        <v>0</v>
      </c>
      <c r="F44" s="82"/>
      <c r="G44" s="82"/>
      <c r="H44" s="24"/>
      <c r="I44" s="82"/>
      <c r="J44" s="82"/>
      <c r="K44" s="82"/>
      <c r="L44" s="24"/>
      <c r="M44" s="82"/>
      <c r="N44" s="82"/>
      <c r="O44" s="82"/>
      <c r="P44" s="24"/>
      <c r="Q44" s="82"/>
      <c r="R44" s="82"/>
      <c r="S44" s="82"/>
      <c r="T44" s="24"/>
      <c r="U44" s="12"/>
    </row>
    <row r="45" spans="1:21" ht="63">
      <c r="A45" s="110"/>
      <c r="B45" s="81" t="s">
        <v>191</v>
      </c>
      <c r="C45" s="85">
        <v>2</v>
      </c>
      <c r="D45" s="85" t="s">
        <v>186</v>
      </c>
      <c r="E45" s="82">
        <v>2</v>
      </c>
      <c r="F45" s="82"/>
      <c r="G45" s="82"/>
      <c r="H45" s="24"/>
      <c r="I45" s="82"/>
      <c r="J45" s="82"/>
      <c r="K45" s="82"/>
      <c r="L45" s="24"/>
      <c r="M45" s="82"/>
      <c r="N45" s="82"/>
      <c r="O45" s="82"/>
      <c r="P45" s="24"/>
      <c r="Q45" s="82"/>
      <c r="R45" s="82"/>
      <c r="S45" s="82"/>
      <c r="T45" s="24"/>
      <c r="U45" s="12"/>
    </row>
    <row r="46" spans="1:21" ht="42">
      <c r="A46" s="110"/>
      <c r="B46" s="81" t="s">
        <v>192</v>
      </c>
      <c r="C46" s="85">
        <v>12</v>
      </c>
      <c r="D46" s="85" t="s">
        <v>159</v>
      </c>
      <c r="E46" s="82">
        <v>1</v>
      </c>
      <c r="F46" s="82"/>
      <c r="G46" s="82"/>
      <c r="H46" s="24"/>
      <c r="I46" s="82"/>
      <c r="J46" s="82"/>
      <c r="K46" s="82"/>
      <c r="L46" s="24"/>
      <c r="M46" s="82"/>
      <c r="N46" s="82"/>
      <c r="O46" s="82"/>
      <c r="P46" s="24"/>
      <c r="Q46" s="82"/>
      <c r="R46" s="82"/>
      <c r="S46" s="82"/>
      <c r="T46" s="24"/>
      <c r="U46" s="12"/>
    </row>
    <row r="47" spans="1:21" ht="42">
      <c r="A47" s="109"/>
      <c r="B47" s="81" t="s">
        <v>193</v>
      </c>
      <c r="C47" s="85">
        <v>4</v>
      </c>
      <c r="D47" s="85" t="s">
        <v>159</v>
      </c>
      <c r="E47" s="82">
        <v>0</v>
      </c>
      <c r="F47" s="82"/>
      <c r="G47" s="82"/>
      <c r="H47" s="24">
        <f t="shared" si="18"/>
        <v>0</v>
      </c>
      <c r="I47" s="82"/>
      <c r="J47" s="82"/>
      <c r="K47" s="82"/>
      <c r="L47" s="24">
        <f t="shared" si="19"/>
        <v>0</v>
      </c>
      <c r="M47" s="82"/>
      <c r="N47" s="82"/>
      <c r="O47" s="82"/>
      <c r="P47" s="24">
        <f t="shared" si="20"/>
        <v>0</v>
      </c>
      <c r="Q47" s="82"/>
      <c r="R47" s="82"/>
      <c r="S47" s="82"/>
      <c r="T47" s="24">
        <f t="shared" si="21"/>
        <v>0</v>
      </c>
      <c r="U47" s="12">
        <f t="shared" si="22"/>
        <v>0</v>
      </c>
    </row>
    <row r="48" spans="1:21" s="84" customFormat="1" ht="90">
      <c r="A48" s="37" t="s">
        <v>32</v>
      </c>
      <c r="B48" s="38" t="s">
        <v>130</v>
      </c>
      <c r="C48" s="65">
        <v>12</v>
      </c>
      <c r="D48" s="65" t="s">
        <v>159</v>
      </c>
      <c r="E48" s="66">
        <v>1</v>
      </c>
      <c r="F48" s="66">
        <v>1</v>
      </c>
      <c r="G48" s="42">
        <v>1</v>
      </c>
      <c r="H48" s="40">
        <f t="shared" si="18"/>
        <v>3</v>
      </c>
      <c r="I48" s="42">
        <v>1</v>
      </c>
      <c r="J48" s="66">
        <v>1</v>
      </c>
      <c r="K48" s="66">
        <v>1</v>
      </c>
      <c r="L48" s="40">
        <f t="shared" si="19"/>
        <v>3</v>
      </c>
      <c r="M48" s="66">
        <v>1</v>
      </c>
      <c r="N48" s="66">
        <v>1</v>
      </c>
      <c r="O48" s="66">
        <v>1</v>
      </c>
      <c r="P48" s="40">
        <f t="shared" si="20"/>
        <v>3</v>
      </c>
      <c r="Q48" s="66">
        <v>1</v>
      </c>
      <c r="R48" s="66">
        <v>1</v>
      </c>
      <c r="S48" s="66">
        <v>1</v>
      </c>
      <c r="T48" s="40">
        <f t="shared" si="21"/>
        <v>3</v>
      </c>
      <c r="U48" s="41">
        <f t="shared" si="22"/>
        <v>12</v>
      </c>
    </row>
    <row r="49" spans="1:21" s="84" customFormat="1" ht="92.25" customHeight="1">
      <c r="A49" s="37" t="s">
        <v>33</v>
      </c>
      <c r="B49" s="38" t="s">
        <v>132</v>
      </c>
      <c r="C49" s="65">
        <v>12</v>
      </c>
      <c r="D49" s="65" t="s">
        <v>159</v>
      </c>
      <c r="E49" s="66">
        <f>SUM(E50:E54)</f>
        <v>1</v>
      </c>
      <c r="F49" s="66">
        <f t="shared" ref="F49:U49" si="23">SUM(F50:F54)</f>
        <v>1</v>
      </c>
      <c r="G49" s="66">
        <f t="shared" si="23"/>
        <v>1</v>
      </c>
      <c r="H49" s="66">
        <f t="shared" si="23"/>
        <v>3</v>
      </c>
      <c r="I49" s="66">
        <f t="shared" si="23"/>
        <v>1</v>
      </c>
      <c r="J49" s="66">
        <f t="shared" si="23"/>
        <v>1</v>
      </c>
      <c r="K49" s="66">
        <f t="shared" si="23"/>
        <v>1</v>
      </c>
      <c r="L49" s="66">
        <f t="shared" si="23"/>
        <v>3</v>
      </c>
      <c r="M49" s="66">
        <f t="shared" si="23"/>
        <v>1</v>
      </c>
      <c r="N49" s="66">
        <f t="shared" si="23"/>
        <v>1</v>
      </c>
      <c r="O49" s="66">
        <f t="shared" si="23"/>
        <v>1</v>
      </c>
      <c r="P49" s="66">
        <f t="shared" si="23"/>
        <v>3</v>
      </c>
      <c r="Q49" s="66">
        <f t="shared" si="23"/>
        <v>1</v>
      </c>
      <c r="R49" s="66">
        <f t="shared" si="23"/>
        <v>1</v>
      </c>
      <c r="S49" s="66">
        <f t="shared" si="23"/>
        <v>1</v>
      </c>
      <c r="T49" s="66">
        <f t="shared" si="23"/>
        <v>3</v>
      </c>
      <c r="U49" s="42">
        <f t="shared" si="23"/>
        <v>12</v>
      </c>
    </row>
    <row r="50" spans="1:21" ht="126">
      <c r="A50" s="2" t="s">
        <v>34</v>
      </c>
      <c r="B50" s="26" t="s">
        <v>176</v>
      </c>
      <c r="C50" s="31">
        <v>12</v>
      </c>
      <c r="D50" s="31" t="s">
        <v>159</v>
      </c>
      <c r="E50" s="35">
        <v>1</v>
      </c>
      <c r="F50" s="35">
        <v>1</v>
      </c>
      <c r="G50" s="35">
        <v>1</v>
      </c>
      <c r="H50" s="28">
        <f t="shared" ref="H50" si="24">+E50+F50+G50</f>
        <v>3</v>
      </c>
      <c r="I50" s="35">
        <v>1</v>
      </c>
      <c r="J50" s="35">
        <v>1</v>
      </c>
      <c r="K50" s="35">
        <v>1</v>
      </c>
      <c r="L50" s="28">
        <f t="shared" ref="L50" si="25">+I50+J50+K50</f>
        <v>3</v>
      </c>
      <c r="M50" s="35">
        <v>1</v>
      </c>
      <c r="N50" s="35">
        <v>1</v>
      </c>
      <c r="O50" s="35">
        <v>1</v>
      </c>
      <c r="P50" s="28">
        <f t="shared" ref="P50" si="26">+M50+N50+O50</f>
        <v>3</v>
      </c>
      <c r="Q50" s="35">
        <v>1</v>
      </c>
      <c r="R50" s="35">
        <v>1</v>
      </c>
      <c r="S50" s="35">
        <v>1</v>
      </c>
      <c r="T50" s="28">
        <f t="shared" ref="T50" si="27">+Q50+R50+S50</f>
        <v>3</v>
      </c>
      <c r="U50" s="29">
        <f t="shared" ref="U50" si="28">+H50+L50+P50+T50</f>
        <v>12</v>
      </c>
    </row>
    <row r="51" spans="1:21" ht="12.75" customHeight="1">
      <c r="A51" s="4"/>
      <c r="B51" s="5"/>
      <c r="C51" s="5"/>
      <c r="D51" s="5"/>
      <c r="E51" s="5"/>
      <c r="F51" s="5"/>
      <c r="G51" s="5"/>
      <c r="H51" s="5"/>
      <c r="I51" s="5"/>
      <c r="J51" s="5"/>
      <c r="K51" s="5"/>
      <c r="L51" s="5"/>
      <c r="M51" s="5"/>
      <c r="N51" s="5"/>
      <c r="O51" s="5"/>
      <c r="P51" s="5"/>
      <c r="Q51" s="5"/>
      <c r="R51" s="5"/>
      <c r="S51" s="5"/>
      <c r="T51" s="5"/>
    </row>
    <row r="52" spans="1:21" s="4" customFormat="1" ht="21">
      <c r="A52" s="4" t="s">
        <v>127</v>
      </c>
    </row>
    <row r="53" spans="1:21" s="4" customFormat="1" ht="21">
      <c r="A53" s="6"/>
    </row>
  </sheetData>
  <mergeCells count="21">
    <mergeCell ref="A9:B9"/>
    <mergeCell ref="A10:A11"/>
    <mergeCell ref="I7:K7"/>
    <mergeCell ref="D6:D8"/>
    <mergeCell ref="A43:A47"/>
    <mergeCell ref="A1:U1"/>
    <mergeCell ref="A2:U2"/>
    <mergeCell ref="A3:U3"/>
    <mergeCell ref="A4:U4"/>
    <mergeCell ref="A6:A8"/>
    <mergeCell ref="B6:B8"/>
    <mergeCell ref="C6:C8"/>
    <mergeCell ref="E6:U6"/>
    <mergeCell ref="E7:G7"/>
    <mergeCell ref="H7:H8"/>
    <mergeCell ref="U7:U8"/>
    <mergeCell ref="L7:L8"/>
    <mergeCell ref="M7:O7"/>
    <mergeCell ref="P7:P8"/>
    <mergeCell ref="Q7:S7"/>
    <mergeCell ref="T7:T8"/>
  </mergeCells>
  <pageMargins left="0.26" right="0.2" top="0.27" bottom="0.25" header="0.21" footer="0.3"/>
  <pageSetup paperSize="9" scale="4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T55"/>
  <sheetViews>
    <sheetView tabSelected="1" view="pageBreakPreview" zoomScaleNormal="100" zoomScaleSheetLayoutView="100" workbookViewId="0">
      <pane ySplit="9" topLeftCell="A10" activePane="bottomLeft" state="frozen"/>
      <selection pane="bottomLeft" activeCell="A3" sqref="A3:T3"/>
    </sheetView>
  </sheetViews>
  <sheetFormatPr defaultColWidth="9.140625" defaultRowHeight="15"/>
  <cols>
    <col min="1" max="1" width="31.28515625" style="1" customWidth="1"/>
    <col min="2" max="2" width="52.5703125" style="1" customWidth="1"/>
    <col min="3" max="3" width="24.28515625" style="91" customWidth="1"/>
    <col min="4" max="6" width="9.7109375" style="1" customWidth="1"/>
    <col min="7" max="7" width="11" style="1" customWidth="1"/>
    <col min="8" max="10" width="9.7109375" style="1" customWidth="1"/>
    <col min="11" max="11" width="11" style="1" customWidth="1"/>
    <col min="12" max="14" width="9.7109375" style="1" customWidth="1"/>
    <col min="15" max="15" width="11" style="1" customWidth="1"/>
    <col min="16" max="18" width="9.7109375" style="1" customWidth="1"/>
    <col min="19" max="20" width="11" style="1" customWidth="1"/>
    <col min="21" max="16384" width="9.140625" style="1"/>
  </cols>
  <sheetData>
    <row r="1" spans="1:20" ht="23.25">
      <c r="A1" s="118" t="s">
        <v>27</v>
      </c>
      <c r="B1" s="118"/>
      <c r="C1" s="118"/>
      <c r="D1" s="118"/>
      <c r="E1" s="118"/>
      <c r="F1" s="118"/>
      <c r="G1" s="118"/>
      <c r="H1" s="118"/>
      <c r="I1" s="118"/>
      <c r="J1" s="118"/>
      <c r="K1" s="118"/>
      <c r="L1" s="118"/>
      <c r="M1" s="118"/>
      <c r="N1" s="118"/>
      <c r="O1" s="118"/>
      <c r="P1" s="118"/>
      <c r="Q1" s="118"/>
      <c r="R1" s="118"/>
      <c r="S1" s="118"/>
      <c r="T1" s="118"/>
    </row>
    <row r="2" spans="1:20" ht="21">
      <c r="A2" s="93" t="s">
        <v>23</v>
      </c>
      <c r="B2" s="93"/>
      <c r="C2" s="93"/>
      <c r="D2" s="93"/>
      <c r="E2" s="93"/>
      <c r="F2" s="93"/>
      <c r="G2" s="93"/>
      <c r="H2" s="93"/>
      <c r="I2" s="93"/>
      <c r="J2" s="93"/>
      <c r="K2" s="93"/>
      <c r="L2" s="93"/>
      <c r="M2" s="93"/>
      <c r="N2" s="93"/>
      <c r="O2" s="93"/>
      <c r="P2" s="93"/>
      <c r="Q2" s="93"/>
      <c r="R2" s="93"/>
      <c r="S2" s="93"/>
      <c r="T2" s="93"/>
    </row>
    <row r="3" spans="1:20" ht="21">
      <c r="A3" s="93"/>
      <c r="B3" s="93"/>
      <c r="C3" s="93"/>
      <c r="D3" s="93"/>
      <c r="E3" s="93"/>
      <c r="F3" s="93"/>
      <c r="G3" s="93"/>
      <c r="H3" s="93"/>
      <c r="I3" s="93"/>
      <c r="J3" s="93"/>
      <c r="K3" s="93"/>
      <c r="L3" s="93"/>
      <c r="M3" s="93"/>
      <c r="N3" s="93"/>
      <c r="O3" s="93"/>
      <c r="P3" s="93"/>
      <c r="Q3" s="93"/>
      <c r="R3" s="93"/>
      <c r="S3" s="93"/>
      <c r="T3" s="93"/>
    </row>
    <row r="4" spans="1:20" ht="21">
      <c r="A4" s="93" t="s">
        <v>133</v>
      </c>
      <c r="B4" s="93"/>
      <c r="C4" s="93"/>
      <c r="D4" s="93"/>
      <c r="E4" s="93"/>
      <c r="F4" s="93"/>
      <c r="G4" s="93"/>
      <c r="H4" s="93"/>
      <c r="I4" s="93"/>
      <c r="J4" s="93"/>
      <c r="K4" s="93"/>
      <c r="L4" s="93"/>
      <c r="M4" s="93"/>
      <c r="N4" s="93"/>
      <c r="O4" s="93"/>
      <c r="P4" s="93"/>
      <c r="Q4" s="93"/>
      <c r="R4" s="93"/>
      <c r="S4" s="93"/>
      <c r="T4" s="93"/>
    </row>
    <row r="5" spans="1:20" ht="21">
      <c r="A5" s="8"/>
      <c r="B5" s="8"/>
      <c r="C5" s="8"/>
      <c r="D5" s="7"/>
      <c r="E5" s="7"/>
      <c r="F5" s="7"/>
      <c r="G5" s="7"/>
      <c r="H5" s="7"/>
      <c r="I5" s="7"/>
      <c r="J5" s="7"/>
      <c r="K5" s="7"/>
      <c r="L5" s="7"/>
      <c r="M5" s="7"/>
      <c r="N5" s="7"/>
      <c r="O5" s="7"/>
      <c r="P5" s="7"/>
      <c r="Q5" s="7"/>
      <c r="R5" s="7"/>
      <c r="S5" s="7"/>
      <c r="T5" s="7"/>
    </row>
    <row r="6" spans="1:20" ht="21" customHeight="1">
      <c r="A6" s="94" t="s">
        <v>0</v>
      </c>
      <c r="B6" s="97" t="s">
        <v>1</v>
      </c>
      <c r="C6" s="97" t="s">
        <v>119</v>
      </c>
      <c r="D6" s="117" t="s">
        <v>121</v>
      </c>
      <c r="E6" s="117"/>
      <c r="F6" s="117"/>
      <c r="G6" s="117"/>
      <c r="H6" s="117"/>
      <c r="I6" s="117"/>
      <c r="J6" s="117"/>
      <c r="K6" s="117"/>
      <c r="L6" s="117"/>
      <c r="M6" s="117"/>
      <c r="N6" s="117"/>
      <c r="O6" s="117"/>
      <c r="P6" s="117"/>
      <c r="Q6" s="117"/>
      <c r="R6" s="117"/>
      <c r="S6" s="117"/>
      <c r="T6" s="117"/>
    </row>
    <row r="7" spans="1:20" ht="21" customHeight="1">
      <c r="A7" s="95"/>
      <c r="B7" s="98"/>
      <c r="C7" s="98"/>
      <c r="D7" s="101" t="s">
        <v>3</v>
      </c>
      <c r="E7" s="102"/>
      <c r="F7" s="103"/>
      <c r="G7" s="97" t="s">
        <v>2</v>
      </c>
      <c r="H7" s="101" t="s">
        <v>4</v>
      </c>
      <c r="I7" s="102"/>
      <c r="J7" s="103"/>
      <c r="K7" s="97" t="s">
        <v>5</v>
      </c>
      <c r="L7" s="101" t="s">
        <v>6</v>
      </c>
      <c r="M7" s="102"/>
      <c r="N7" s="103"/>
      <c r="O7" s="97" t="s">
        <v>7</v>
      </c>
      <c r="P7" s="101" t="s">
        <v>8</v>
      </c>
      <c r="Q7" s="102"/>
      <c r="R7" s="103"/>
      <c r="S7" s="97" t="s">
        <v>9</v>
      </c>
      <c r="T7" s="104" t="s">
        <v>10</v>
      </c>
    </row>
    <row r="8" spans="1:20" ht="26.25" customHeight="1">
      <c r="A8" s="96"/>
      <c r="B8" s="99"/>
      <c r="C8" s="99"/>
      <c r="D8" s="13" t="s">
        <v>11</v>
      </c>
      <c r="E8" s="13" t="s">
        <v>12</v>
      </c>
      <c r="F8" s="13" t="s">
        <v>13</v>
      </c>
      <c r="G8" s="99"/>
      <c r="H8" s="13" t="s">
        <v>14</v>
      </c>
      <c r="I8" s="13" t="s">
        <v>15</v>
      </c>
      <c r="J8" s="13" t="s">
        <v>16</v>
      </c>
      <c r="K8" s="99"/>
      <c r="L8" s="13" t="s">
        <v>17</v>
      </c>
      <c r="M8" s="13" t="s">
        <v>18</v>
      </c>
      <c r="N8" s="13" t="s">
        <v>19</v>
      </c>
      <c r="O8" s="99"/>
      <c r="P8" s="13" t="s">
        <v>20</v>
      </c>
      <c r="Q8" s="13" t="s">
        <v>21</v>
      </c>
      <c r="R8" s="13" t="s">
        <v>22</v>
      </c>
      <c r="S8" s="99"/>
      <c r="T8" s="105"/>
    </row>
    <row r="9" spans="1:20" s="11" customFormat="1" ht="21">
      <c r="A9" s="115" t="s">
        <v>25</v>
      </c>
      <c r="B9" s="116"/>
      <c r="C9" s="9">
        <f>SUM(C11:C49)</f>
        <v>13223</v>
      </c>
      <c r="D9" s="10">
        <f>SUM(D11:D49)</f>
        <v>5529</v>
      </c>
      <c r="E9" s="10">
        <f>SUM(E11:E49)</f>
        <v>0</v>
      </c>
      <c r="F9" s="10">
        <f>SUM(F11:F49)</f>
        <v>0</v>
      </c>
      <c r="G9" s="9">
        <f>+D9+E9+F9</f>
        <v>5529</v>
      </c>
      <c r="H9" s="10">
        <f>SUM(H11:H49)</f>
        <v>0</v>
      </c>
      <c r="I9" s="10">
        <f>SUM(I11:I49)</f>
        <v>0</v>
      </c>
      <c r="J9" s="10">
        <f>SUM(J11:J49)</f>
        <v>0</v>
      </c>
      <c r="K9" s="9">
        <f>+H9+I9+J9</f>
        <v>0</v>
      </c>
      <c r="L9" s="10">
        <f>SUM(L11:L49)</f>
        <v>0</v>
      </c>
      <c r="M9" s="10">
        <f>SUM(M11:M49)</f>
        <v>0</v>
      </c>
      <c r="N9" s="10">
        <f>SUM(N11:N49)</f>
        <v>0</v>
      </c>
      <c r="O9" s="9">
        <f>+L9+M9+N9</f>
        <v>0</v>
      </c>
      <c r="P9" s="10">
        <f>SUM(P11:P49)</f>
        <v>0</v>
      </c>
      <c r="Q9" s="10">
        <f>SUM(Q11:Q49)</f>
        <v>0</v>
      </c>
      <c r="R9" s="10">
        <f>SUM(R11:R49)</f>
        <v>0</v>
      </c>
      <c r="S9" s="9">
        <f>+P9+Q9+R9</f>
        <v>0</v>
      </c>
      <c r="T9" s="12">
        <f>+G9+K9+O9+S9</f>
        <v>5529</v>
      </c>
    </row>
    <row r="10" spans="1:20" ht="63">
      <c r="A10" s="2" t="s">
        <v>28</v>
      </c>
      <c r="B10" s="3" t="s">
        <v>175</v>
      </c>
      <c r="C10" s="34">
        <v>60</v>
      </c>
      <c r="D10" s="34">
        <v>0</v>
      </c>
      <c r="E10" s="34"/>
      <c r="F10" s="34"/>
      <c r="G10" s="33"/>
      <c r="H10" s="34"/>
      <c r="I10" s="34"/>
      <c r="J10" s="34"/>
      <c r="K10" s="33">
        <f t="shared" ref="K10" si="0">+H10+I10+J10</f>
        <v>0</v>
      </c>
      <c r="L10" s="34"/>
      <c r="M10" s="34"/>
      <c r="N10" s="34"/>
      <c r="O10" s="33">
        <f t="shared" ref="O10" si="1">+L10+M10+N10</f>
        <v>0</v>
      </c>
      <c r="P10" s="34"/>
      <c r="Q10" s="34"/>
      <c r="R10" s="34">
        <v>0</v>
      </c>
      <c r="S10" s="33"/>
      <c r="T10" s="29">
        <f t="shared" ref="T10" si="2">+G10+K10+O10+S10</f>
        <v>0</v>
      </c>
    </row>
    <row r="11" spans="1:20" ht="245.25" customHeight="1">
      <c r="A11" s="2" t="s">
        <v>117</v>
      </c>
      <c r="B11" s="44" t="s">
        <v>134</v>
      </c>
      <c r="C11" s="79">
        <v>649</v>
      </c>
      <c r="D11" s="34">
        <v>0</v>
      </c>
      <c r="E11" s="34"/>
      <c r="F11" s="34"/>
      <c r="G11" s="33">
        <f>+D11+E11+F11</f>
        <v>0</v>
      </c>
      <c r="H11" s="34"/>
      <c r="I11" s="34"/>
      <c r="J11" s="34"/>
      <c r="K11" s="33">
        <f t="shared" ref="K11:K50" si="3">+H11+I11+J11</f>
        <v>0</v>
      </c>
      <c r="L11" s="34"/>
      <c r="M11" s="34"/>
      <c r="N11" s="34"/>
      <c r="O11" s="33">
        <f t="shared" ref="O11:O50" si="4">+L11+M11+N11</f>
        <v>0</v>
      </c>
      <c r="P11" s="34"/>
      <c r="Q11" s="34"/>
      <c r="R11" s="34"/>
      <c r="S11" s="33">
        <f t="shared" ref="S11:S50" si="5">+P11+Q11+R11</f>
        <v>0</v>
      </c>
      <c r="T11" s="29">
        <f t="shared" ref="T11:T50" si="6">+G11+K11+O11+S11</f>
        <v>0</v>
      </c>
    </row>
    <row r="12" spans="1:20" ht="44.25" customHeight="1">
      <c r="A12" s="2"/>
      <c r="B12" s="44" t="s">
        <v>135</v>
      </c>
      <c r="C12" s="86">
        <v>210</v>
      </c>
      <c r="D12" s="45">
        <v>0</v>
      </c>
      <c r="E12" s="46"/>
      <c r="F12" s="48"/>
      <c r="G12" s="33">
        <f t="shared" ref="G12:G35" si="7">+D12+E12+F12</f>
        <v>0</v>
      </c>
      <c r="H12" s="48"/>
      <c r="I12" s="49"/>
      <c r="J12" s="44"/>
      <c r="K12" s="33"/>
      <c r="L12" s="34"/>
      <c r="M12" s="34"/>
      <c r="N12" s="34"/>
      <c r="O12" s="33"/>
      <c r="P12" s="34"/>
      <c r="Q12" s="34"/>
      <c r="R12" s="34"/>
      <c r="S12" s="33"/>
      <c r="T12" s="29"/>
    </row>
    <row r="13" spans="1:20" ht="44.25" customHeight="1">
      <c r="A13" s="2"/>
      <c r="B13" s="44" t="s">
        <v>136</v>
      </c>
      <c r="C13" s="86"/>
      <c r="D13" s="45"/>
      <c r="E13" s="48"/>
      <c r="F13" s="48"/>
      <c r="G13" s="33">
        <f t="shared" si="7"/>
        <v>0</v>
      </c>
      <c r="H13" s="48"/>
      <c r="I13" s="49"/>
      <c r="J13" s="48"/>
      <c r="K13" s="33"/>
      <c r="L13" s="34"/>
      <c r="M13" s="34"/>
      <c r="N13" s="34"/>
      <c r="O13" s="33"/>
      <c r="P13" s="34"/>
      <c r="Q13" s="34"/>
      <c r="R13" s="34"/>
      <c r="S13" s="33"/>
      <c r="T13" s="29"/>
    </row>
    <row r="14" spans="1:20" ht="44.25" customHeight="1">
      <c r="A14" s="2"/>
      <c r="B14" s="44" t="s">
        <v>137</v>
      </c>
      <c r="C14" s="86"/>
      <c r="D14" s="45"/>
      <c r="E14" s="48"/>
      <c r="F14" s="48"/>
      <c r="G14" s="33">
        <f t="shared" si="7"/>
        <v>0</v>
      </c>
      <c r="H14" s="48"/>
      <c r="I14" s="49"/>
      <c r="J14" s="48"/>
      <c r="K14" s="33"/>
      <c r="L14" s="34"/>
      <c r="M14" s="34"/>
      <c r="N14" s="34"/>
      <c r="O14" s="33"/>
      <c r="P14" s="34"/>
      <c r="Q14" s="34"/>
      <c r="R14" s="34"/>
      <c r="S14" s="33"/>
      <c r="T14" s="29"/>
    </row>
    <row r="15" spans="1:20" ht="44.25" customHeight="1">
      <c r="A15" s="2"/>
      <c r="B15" s="44" t="s">
        <v>138</v>
      </c>
      <c r="C15" s="86">
        <v>80</v>
      </c>
      <c r="D15" s="45">
        <v>0</v>
      </c>
      <c r="E15" s="50"/>
      <c r="F15" s="48"/>
      <c r="G15" s="33">
        <f t="shared" si="7"/>
        <v>0</v>
      </c>
      <c r="H15" s="48"/>
      <c r="I15" s="49"/>
      <c r="J15" s="44"/>
      <c r="K15" s="33"/>
      <c r="L15" s="34"/>
      <c r="M15" s="34"/>
      <c r="N15" s="34"/>
      <c r="O15" s="33"/>
      <c r="P15" s="34"/>
      <c r="Q15" s="34"/>
      <c r="R15" s="34"/>
      <c r="S15" s="33"/>
      <c r="T15" s="29"/>
    </row>
    <row r="16" spans="1:20" ht="44.25" customHeight="1">
      <c r="A16" s="2"/>
      <c r="B16" s="71" t="s">
        <v>139</v>
      </c>
      <c r="C16" s="87">
        <v>150</v>
      </c>
      <c r="D16" s="73">
        <v>0</v>
      </c>
      <c r="E16" s="74"/>
      <c r="F16" s="76"/>
      <c r="G16" s="75">
        <f t="shared" si="7"/>
        <v>0</v>
      </c>
      <c r="H16" s="76"/>
      <c r="I16" s="76"/>
      <c r="J16" s="76"/>
      <c r="K16" s="76"/>
      <c r="L16" s="34"/>
      <c r="M16" s="34"/>
      <c r="N16" s="34"/>
      <c r="O16" s="75"/>
      <c r="P16" s="34"/>
      <c r="Q16" s="34"/>
      <c r="R16" s="34"/>
      <c r="S16" s="75"/>
      <c r="T16" s="77"/>
    </row>
    <row r="17" spans="1:20" ht="44.25" customHeight="1">
      <c r="A17" s="2"/>
      <c r="B17" s="44" t="s">
        <v>140</v>
      </c>
      <c r="C17" s="86">
        <v>1000</v>
      </c>
      <c r="D17" s="45">
        <v>0</v>
      </c>
      <c r="E17" s="50">
        <v>0</v>
      </c>
      <c r="F17" s="48"/>
      <c r="G17" s="33">
        <f>+D17+E17+F17</f>
        <v>0</v>
      </c>
      <c r="H17" s="48"/>
      <c r="I17" s="49"/>
      <c r="J17" s="44"/>
      <c r="K17" s="51"/>
      <c r="L17" s="34"/>
      <c r="M17" s="34"/>
      <c r="N17" s="34"/>
      <c r="O17" s="33"/>
      <c r="P17" s="34"/>
      <c r="Q17" s="34"/>
      <c r="R17" s="34"/>
      <c r="S17" s="33"/>
      <c r="T17" s="29"/>
    </row>
    <row r="18" spans="1:20" ht="44.25" customHeight="1">
      <c r="A18" s="2"/>
      <c r="B18" s="44" t="s">
        <v>141</v>
      </c>
      <c r="C18" s="86">
        <v>400</v>
      </c>
      <c r="D18" s="45">
        <v>0</v>
      </c>
      <c r="E18" s="50"/>
      <c r="F18" s="48"/>
      <c r="G18" s="33">
        <f t="shared" si="7"/>
        <v>0</v>
      </c>
      <c r="H18" s="48"/>
      <c r="I18" s="49"/>
      <c r="J18" s="44"/>
      <c r="K18" s="51"/>
      <c r="L18" s="34"/>
      <c r="M18" s="34"/>
      <c r="N18" s="34"/>
      <c r="O18" s="33"/>
      <c r="P18" s="34"/>
      <c r="Q18" s="34"/>
      <c r="R18" s="34"/>
      <c r="S18" s="33"/>
      <c r="T18" s="29"/>
    </row>
    <row r="19" spans="1:20" ht="44.25" customHeight="1">
      <c r="A19" s="2"/>
      <c r="B19" s="44" t="s">
        <v>142</v>
      </c>
      <c r="C19" s="86">
        <v>250</v>
      </c>
      <c r="D19" s="45">
        <v>0</v>
      </c>
      <c r="E19" s="50"/>
      <c r="F19" s="48"/>
      <c r="G19" s="33">
        <f t="shared" si="7"/>
        <v>0</v>
      </c>
      <c r="H19" s="48"/>
      <c r="I19" s="49"/>
      <c r="J19" s="44"/>
      <c r="K19" s="51"/>
      <c r="L19" s="34"/>
      <c r="M19" s="34"/>
      <c r="N19" s="34"/>
      <c r="O19" s="33"/>
      <c r="P19" s="34"/>
      <c r="Q19" s="34"/>
      <c r="R19" s="34"/>
      <c r="S19" s="33"/>
      <c r="T19" s="29"/>
    </row>
    <row r="20" spans="1:20" ht="44.25" customHeight="1">
      <c r="A20" s="2"/>
      <c r="B20" s="44" t="s">
        <v>143</v>
      </c>
      <c r="C20" s="86">
        <v>520</v>
      </c>
      <c r="D20" s="45">
        <v>0</v>
      </c>
      <c r="E20" s="50"/>
      <c r="F20" s="48"/>
      <c r="G20" s="33">
        <f t="shared" si="7"/>
        <v>0</v>
      </c>
      <c r="H20" s="48"/>
      <c r="I20" s="49"/>
      <c r="J20" s="44"/>
      <c r="K20" s="51"/>
      <c r="L20" s="34"/>
      <c r="M20" s="34"/>
      <c r="N20" s="34"/>
      <c r="O20" s="33"/>
      <c r="P20" s="34"/>
      <c r="Q20" s="34"/>
      <c r="R20" s="34"/>
      <c r="S20" s="33"/>
      <c r="T20" s="29"/>
    </row>
    <row r="21" spans="1:20" ht="32.25" customHeight="1">
      <c r="A21" s="2"/>
      <c r="B21" s="44" t="s">
        <v>144</v>
      </c>
      <c r="C21" s="86">
        <v>300</v>
      </c>
      <c r="D21" s="45">
        <v>0</v>
      </c>
      <c r="E21" s="50"/>
      <c r="F21" s="48"/>
      <c r="G21" s="33">
        <f t="shared" si="7"/>
        <v>0</v>
      </c>
      <c r="H21" s="48"/>
      <c r="I21" s="49"/>
      <c r="J21" s="44"/>
      <c r="K21" s="51"/>
      <c r="L21" s="34"/>
      <c r="M21" s="34"/>
      <c r="N21" s="34"/>
      <c r="O21" s="33"/>
      <c r="P21" s="34"/>
      <c r="Q21" s="34"/>
      <c r="R21" s="34"/>
      <c r="S21" s="33"/>
      <c r="T21" s="29"/>
    </row>
    <row r="22" spans="1:20" ht="40.5">
      <c r="A22" s="2"/>
      <c r="B22" s="44" t="s">
        <v>145</v>
      </c>
      <c r="C22" s="86">
        <v>300</v>
      </c>
      <c r="D22" s="45">
        <v>0</v>
      </c>
      <c r="E22" s="50"/>
      <c r="F22" s="48"/>
      <c r="G22" s="33">
        <f t="shared" si="7"/>
        <v>0</v>
      </c>
      <c r="H22" s="48"/>
      <c r="I22" s="49"/>
      <c r="J22" s="44"/>
      <c r="K22" s="51"/>
      <c r="L22" s="34"/>
      <c r="M22" s="34"/>
      <c r="N22" s="34"/>
      <c r="O22" s="33"/>
      <c r="P22" s="34"/>
      <c r="Q22" s="34"/>
      <c r="R22" s="34"/>
      <c r="S22" s="33"/>
      <c r="T22" s="29"/>
    </row>
    <row r="23" spans="1:20" ht="32.25" customHeight="1">
      <c r="A23" s="2"/>
      <c r="B23" s="71" t="s">
        <v>146</v>
      </c>
      <c r="C23" s="88">
        <v>20</v>
      </c>
      <c r="D23" s="73">
        <v>0</v>
      </c>
      <c r="E23" s="74"/>
      <c r="F23" s="72"/>
      <c r="G23" s="75">
        <f t="shared" si="7"/>
        <v>0</v>
      </c>
      <c r="H23" s="72"/>
      <c r="I23" s="72"/>
      <c r="J23" s="76"/>
      <c r="K23" s="72"/>
      <c r="L23" s="34"/>
      <c r="M23" s="34"/>
      <c r="N23" s="34"/>
      <c r="O23" s="75"/>
      <c r="P23" s="34"/>
      <c r="Q23" s="34"/>
      <c r="R23" s="34"/>
      <c r="S23" s="75"/>
      <c r="T23" s="77"/>
    </row>
    <row r="24" spans="1:20" ht="40.5">
      <c r="A24" s="2"/>
      <c r="B24" s="44" t="s">
        <v>147</v>
      </c>
      <c r="C24" s="86"/>
      <c r="D24" s="45">
        <v>0</v>
      </c>
      <c r="E24" s="48"/>
      <c r="F24" s="48"/>
      <c r="G24" s="33">
        <f t="shared" si="7"/>
        <v>0</v>
      </c>
      <c r="H24" s="48"/>
      <c r="I24" s="49"/>
      <c r="J24" s="48"/>
      <c r="K24" s="51"/>
      <c r="L24" s="34"/>
      <c r="M24" s="34"/>
      <c r="N24" s="34"/>
      <c r="O24" s="33"/>
      <c r="P24" s="34"/>
      <c r="Q24" s="34"/>
      <c r="R24" s="34"/>
      <c r="S24" s="33"/>
      <c r="T24" s="29"/>
    </row>
    <row r="25" spans="1:20" ht="40.5">
      <c r="A25" s="2"/>
      <c r="B25" s="44" t="s">
        <v>148</v>
      </c>
      <c r="C25" s="86"/>
      <c r="D25" s="45">
        <v>0</v>
      </c>
      <c r="E25" s="48"/>
      <c r="F25" s="48"/>
      <c r="G25" s="33">
        <f t="shared" si="7"/>
        <v>0</v>
      </c>
      <c r="H25" s="48"/>
      <c r="I25" s="49"/>
      <c r="J25" s="48"/>
      <c r="K25" s="51"/>
      <c r="L25" s="34"/>
      <c r="M25" s="34"/>
      <c r="N25" s="34"/>
      <c r="O25" s="33"/>
      <c r="P25" s="34"/>
      <c r="Q25" s="34"/>
      <c r="R25" s="34"/>
      <c r="S25" s="33"/>
      <c r="T25" s="29"/>
    </row>
    <row r="26" spans="1:20" ht="60.75">
      <c r="A26" s="2"/>
      <c r="B26" s="44" t="s">
        <v>149</v>
      </c>
      <c r="C26" s="86"/>
      <c r="D26" s="45">
        <v>0</v>
      </c>
      <c r="E26" s="48"/>
      <c r="F26" s="48"/>
      <c r="G26" s="33">
        <f t="shared" si="7"/>
        <v>0</v>
      </c>
      <c r="H26" s="48"/>
      <c r="I26" s="49"/>
      <c r="J26" s="48"/>
      <c r="K26" s="51"/>
      <c r="L26" s="34"/>
      <c r="M26" s="34"/>
      <c r="N26" s="34"/>
      <c r="O26" s="33"/>
      <c r="P26" s="34"/>
      <c r="Q26" s="34"/>
      <c r="R26" s="34"/>
      <c r="S26" s="33"/>
      <c r="T26" s="29"/>
    </row>
    <row r="27" spans="1:20" ht="32.25" customHeight="1">
      <c r="A27" s="2"/>
      <c r="B27" s="44" t="s">
        <v>150</v>
      </c>
      <c r="C27" s="86"/>
      <c r="D27" s="45">
        <v>0</v>
      </c>
      <c r="E27" s="48"/>
      <c r="F27" s="48"/>
      <c r="G27" s="33">
        <f t="shared" si="7"/>
        <v>0</v>
      </c>
      <c r="H27" s="48"/>
      <c r="I27" s="49"/>
      <c r="J27" s="48"/>
      <c r="K27" s="51"/>
      <c r="L27" s="34"/>
      <c r="M27" s="34"/>
      <c r="N27" s="34"/>
      <c r="O27" s="33"/>
      <c r="P27" s="34"/>
      <c r="Q27" s="34"/>
      <c r="R27" s="34"/>
      <c r="S27" s="33"/>
      <c r="T27" s="29"/>
    </row>
    <row r="28" spans="1:20" ht="32.25" customHeight="1">
      <c r="A28" s="2"/>
      <c r="B28" s="44" t="s">
        <v>151</v>
      </c>
      <c r="C28" s="86"/>
      <c r="D28" s="45">
        <v>0</v>
      </c>
      <c r="E28" s="48"/>
      <c r="F28" s="48"/>
      <c r="G28" s="33">
        <f t="shared" si="7"/>
        <v>0</v>
      </c>
      <c r="H28" s="48"/>
      <c r="I28" s="49"/>
      <c r="J28" s="48"/>
      <c r="K28" s="51"/>
      <c r="L28" s="34"/>
      <c r="M28" s="34"/>
      <c r="N28" s="34"/>
      <c r="O28" s="33"/>
      <c r="P28" s="34"/>
      <c r="Q28" s="34"/>
      <c r="R28" s="34"/>
      <c r="S28" s="33"/>
      <c r="T28" s="29"/>
    </row>
    <row r="29" spans="1:20" ht="32.25" customHeight="1">
      <c r="A29" s="2"/>
      <c r="B29" s="44" t="s">
        <v>152</v>
      </c>
      <c r="C29" s="86">
        <v>500</v>
      </c>
      <c r="D29" s="45">
        <v>0</v>
      </c>
      <c r="E29" s="50"/>
      <c r="F29" s="48"/>
      <c r="G29" s="33">
        <f t="shared" si="7"/>
        <v>0</v>
      </c>
      <c r="H29" s="48"/>
      <c r="I29" s="49"/>
      <c r="J29" s="44"/>
      <c r="K29" s="51"/>
      <c r="L29" s="34"/>
      <c r="M29" s="34"/>
      <c r="N29" s="34"/>
      <c r="O29" s="33"/>
      <c r="P29" s="34"/>
      <c r="Q29" s="34"/>
      <c r="R29" s="34"/>
      <c r="S29" s="33"/>
      <c r="T29" s="29"/>
    </row>
    <row r="30" spans="1:20" ht="40.5">
      <c r="A30" s="2"/>
      <c r="B30" s="44" t="s">
        <v>153</v>
      </c>
      <c r="C30" s="86"/>
      <c r="D30" s="45">
        <v>0</v>
      </c>
      <c r="E30" s="48"/>
      <c r="F30" s="48"/>
      <c r="G30" s="33">
        <f t="shared" si="7"/>
        <v>0</v>
      </c>
      <c r="H30" s="48"/>
      <c r="I30" s="49"/>
      <c r="J30" s="48"/>
      <c r="K30" s="51"/>
      <c r="L30" s="34"/>
      <c r="M30" s="34"/>
      <c r="N30" s="34"/>
      <c r="O30" s="33"/>
      <c r="P30" s="34"/>
      <c r="Q30" s="34"/>
      <c r="R30" s="34"/>
      <c r="S30" s="33"/>
      <c r="T30" s="29"/>
    </row>
    <row r="31" spans="1:20" ht="40.5">
      <c r="A31" s="2"/>
      <c r="B31" s="44" t="s">
        <v>154</v>
      </c>
      <c r="C31" s="86"/>
      <c r="D31" s="45">
        <v>0</v>
      </c>
      <c r="E31" s="48"/>
      <c r="F31" s="48"/>
      <c r="G31" s="33">
        <f t="shared" si="7"/>
        <v>0</v>
      </c>
      <c r="H31" s="48"/>
      <c r="I31" s="49"/>
      <c r="J31" s="48"/>
      <c r="K31" s="52"/>
      <c r="L31" s="34"/>
      <c r="M31" s="34"/>
      <c r="N31" s="34"/>
      <c r="O31" s="33"/>
      <c r="P31" s="34"/>
      <c r="Q31" s="34"/>
      <c r="R31" s="34"/>
      <c r="S31" s="33"/>
      <c r="T31" s="29"/>
    </row>
    <row r="32" spans="1:20" ht="40.5">
      <c r="A32" s="2"/>
      <c r="B32" s="44" t="s">
        <v>155</v>
      </c>
      <c r="C32" s="86"/>
      <c r="D32" s="45">
        <v>0</v>
      </c>
      <c r="E32" s="48"/>
      <c r="F32" s="48"/>
      <c r="G32" s="33">
        <f t="shared" si="7"/>
        <v>0</v>
      </c>
      <c r="H32" s="48"/>
      <c r="I32" s="49"/>
      <c r="J32" s="48"/>
      <c r="K32" s="52"/>
      <c r="L32" s="34"/>
      <c r="M32" s="34"/>
      <c r="N32" s="34"/>
      <c r="O32" s="33"/>
      <c r="P32" s="34"/>
      <c r="Q32" s="34"/>
      <c r="R32" s="34"/>
      <c r="S32" s="33"/>
      <c r="T32" s="29"/>
    </row>
    <row r="33" spans="1:20" ht="60.75">
      <c r="A33" s="2"/>
      <c r="B33" s="44" t="s">
        <v>156</v>
      </c>
      <c r="C33" s="86"/>
      <c r="D33" s="45">
        <v>0</v>
      </c>
      <c r="E33" s="48"/>
      <c r="F33" s="48"/>
      <c r="G33" s="33">
        <f t="shared" si="7"/>
        <v>0</v>
      </c>
      <c r="H33" s="48"/>
      <c r="I33" s="49"/>
      <c r="J33" s="48"/>
      <c r="K33" s="52"/>
      <c r="L33" s="34"/>
      <c r="M33" s="34"/>
      <c r="N33" s="34"/>
      <c r="O33" s="33"/>
      <c r="P33" s="34"/>
      <c r="Q33" s="34"/>
      <c r="R33" s="34"/>
      <c r="S33" s="33"/>
      <c r="T33" s="29"/>
    </row>
    <row r="34" spans="1:20" ht="21">
      <c r="A34" s="2"/>
      <c r="B34" s="44" t="s">
        <v>157</v>
      </c>
      <c r="C34" s="86">
        <v>500</v>
      </c>
      <c r="D34" s="45">
        <v>0</v>
      </c>
      <c r="E34" s="48"/>
      <c r="F34" s="48"/>
      <c r="G34" s="33">
        <f t="shared" si="7"/>
        <v>0</v>
      </c>
      <c r="H34" s="48"/>
      <c r="I34" s="49"/>
      <c r="J34" s="48"/>
      <c r="K34" s="52"/>
      <c r="L34" s="34"/>
      <c r="M34" s="34"/>
      <c r="N34" s="34"/>
      <c r="O34" s="33"/>
      <c r="P34" s="34"/>
      <c r="Q34" s="34"/>
      <c r="R34" s="34"/>
      <c r="S34" s="33"/>
      <c r="T34" s="29"/>
    </row>
    <row r="35" spans="1:20" ht="40.5">
      <c r="A35" s="2"/>
      <c r="B35" s="44" t="s">
        <v>158</v>
      </c>
      <c r="C35" s="86"/>
      <c r="D35" s="45">
        <v>0</v>
      </c>
      <c r="E35" s="48"/>
      <c r="F35" s="48"/>
      <c r="G35" s="33">
        <f t="shared" si="7"/>
        <v>0</v>
      </c>
      <c r="H35" s="48"/>
      <c r="I35" s="49"/>
      <c r="J35" s="48"/>
      <c r="K35" s="52"/>
      <c r="L35" s="34"/>
      <c r="M35" s="34"/>
      <c r="N35" s="34"/>
      <c r="O35" s="33"/>
      <c r="P35" s="34"/>
      <c r="Q35" s="34"/>
      <c r="R35" s="34"/>
      <c r="S35" s="33"/>
      <c r="T35" s="29"/>
    </row>
    <row r="36" spans="1:20" s="68" customFormat="1" ht="202.5">
      <c r="A36" s="37" t="s">
        <v>128</v>
      </c>
      <c r="B36" s="38" t="s">
        <v>166</v>
      </c>
      <c r="C36" s="39">
        <f>C37+C38</f>
        <v>4160</v>
      </c>
      <c r="D36" s="39">
        <f t="shared" ref="D36:T36" si="8">D37+D38</f>
        <v>278</v>
      </c>
      <c r="E36" s="39">
        <f t="shared" si="8"/>
        <v>0</v>
      </c>
      <c r="F36" s="39">
        <f t="shared" si="8"/>
        <v>0</v>
      </c>
      <c r="G36" s="67">
        <f t="shared" si="8"/>
        <v>278</v>
      </c>
      <c r="H36" s="39">
        <f t="shared" si="8"/>
        <v>0</v>
      </c>
      <c r="I36" s="39">
        <f t="shared" si="8"/>
        <v>0</v>
      </c>
      <c r="J36" s="39">
        <f t="shared" si="8"/>
        <v>0</v>
      </c>
      <c r="K36" s="67">
        <f t="shared" si="8"/>
        <v>0</v>
      </c>
      <c r="L36" s="39">
        <f t="shared" si="8"/>
        <v>0</v>
      </c>
      <c r="M36" s="39">
        <f t="shared" si="8"/>
        <v>0</v>
      </c>
      <c r="N36" s="39">
        <f t="shared" si="8"/>
        <v>0</v>
      </c>
      <c r="O36" s="67">
        <f t="shared" si="8"/>
        <v>0</v>
      </c>
      <c r="P36" s="39">
        <f t="shared" si="8"/>
        <v>0</v>
      </c>
      <c r="Q36" s="39">
        <f t="shared" si="8"/>
        <v>0</v>
      </c>
      <c r="R36" s="39">
        <f t="shared" si="8"/>
        <v>0</v>
      </c>
      <c r="S36" s="39">
        <f t="shared" si="8"/>
        <v>0</v>
      </c>
      <c r="T36" s="67">
        <f t="shared" si="8"/>
        <v>278</v>
      </c>
    </row>
    <row r="37" spans="1:20" s="68" customFormat="1" ht="23.25">
      <c r="A37" s="37"/>
      <c r="B37" s="38" t="s">
        <v>167</v>
      </c>
      <c r="C37" s="39">
        <v>360</v>
      </c>
      <c r="D37" s="39">
        <v>30</v>
      </c>
      <c r="E37" s="39">
        <v>0</v>
      </c>
      <c r="F37" s="39">
        <v>0</v>
      </c>
      <c r="G37" s="40">
        <f>D37+E37+F37</f>
        <v>30</v>
      </c>
      <c r="H37" s="39">
        <v>0</v>
      </c>
      <c r="I37" s="39">
        <v>0</v>
      </c>
      <c r="J37" s="39">
        <v>0</v>
      </c>
      <c r="K37" s="40">
        <f>H37+I37+J37</f>
        <v>0</v>
      </c>
      <c r="L37" s="39">
        <v>0</v>
      </c>
      <c r="M37" s="39">
        <v>0</v>
      </c>
      <c r="N37" s="39">
        <v>0</v>
      </c>
      <c r="O37" s="40">
        <v>0</v>
      </c>
      <c r="P37" s="39">
        <v>0</v>
      </c>
      <c r="Q37" s="39">
        <v>0</v>
      </c>
      <c r="R37" s="39">
        <v>0</v>
      </c>
      <c r="S37" s="40">
        <f>P37+Q37+R37</f>
        <v>0</v>
      </c>
      <c r="T37" s="41">
        <f>G37+K37+O37+S37</f>
        <v>30</v>
      </c>
    </row>
    <row r="38" spans="1:20" s="68" customFormat="1" ht="23.25">
      <c r="A38" s="37"/>
      <c r="B38" s="38" t="s">
        <v>168</v>
      </c>
      <c r="C38" s="39">
        <v>3800</v>
      </c>
      <c r="D38" s="39">
        <v>248</v>
      </c>
      <c r="E38" s="39">
        <v>0</v>
      </c>
      <c r="F38" s="39">
        <v>0</v>
      </c>
      <c r="G38" s="40">
        <f>D38+E38+F38</f>
        <v>248</v>
      </c>
      <c r="H38" s="39">
        <v>0</v>
      </c>
      <c r="I38" s="39">
        <v>0</v>
      </c>
      <c r="J38" s="39">
        <v>0</v>
      </c>
      <c r="K38" s="40">
        <f>H38+I38+J38</f>
        <v>0</v>
      </c>
      <c r="L38" s="39">
        <v>0</v>
      </c>
      <c r="M38" s="39">
        <v>0</v>
      </c>
      <c r="N38" s="39">
        <v>0</v>
      </c>
      <c r="O38" s="40">
        <f>L38+M38+N38</f>
        <v>0</v>
      </c>
      <c r="P38" s="39">
        <v>0</v>
      </c>
      <c r="Q38" s="39">
        <v>0</v>
      </c>
      <c r="R38" s="39">
        <v>0</v>
      </c>
      <c r="S38" s="40">
        <f>P38+Q38+R38</f>
        <v>0</v>
      </c>
      <c r="T38" s="41">
        <f>G38+K38+O38+S38</f>
        <v>248</v>
      </c>
    </row>
    <row r="39" spans="1:20" ht="241.5">
      <c r="A39" s="53" t="s">
        <v>182</v>
      </c>
      <c r="B39" s="54" t="s">
        <v>160</v>
      </c>
      <c r="C39" s="34">
        <v>0</v>
      </c>
      <c r="D39" s="34">
        <v>2378</v>
      </c>
      <c r="E39" s="34"/>
      <c r="F39" s="34"/>
      <c r="G39" s="33">
        <f t="shared" ref="G39:G42" si="9">+D39+E39+F39</f>
        <v>2378</v>
      </c>
      <c r="H39" s="34"/>
      <c r="I39" s="34"/>
      <c r="J39" s="34"/>
      <c r="K39" s="33">
        <f t="shared" ref="K39:K42" si="10">+H39+I39+J39</f>
        <v>0</v>
      </c>
      <c r="L39" s="34"/>
      <c r="M39" s="34"/>
      <c r="N39" s="34"/>
      <c r="O39" s="33">
        <f t="shared" ref="O39:O42" si="11">+L39+M39+N39</f>
        <v>0</v>
      </c>
      <c r="P39" s="34"/>
      <c r="Q39" s="34"/>
      <c r="R39" s="34"/>
      <c r="S39" s="33">
        <f t="shared" ref="S39:S42" si="12">+P39+Q39+R39</f>
        <v>0</v>
      </c>
      <c r="T39" s="29">
        <f t="shared" ref="T39:T42" si="13">+G39+K39+O39+S39</f>
        <v>2378</v>
      </c>
    </row>
    <row r="40" spans="1:20" ht="191.25">
      <c r="A40" s="53" t="s">
        <v>161</v>
      </c>
      <c r="B40" s="54" t="s">
        <v>162</v>
      </c>
      <c r="C40" s="34"/>
      <c r="D40" s="34">
        <v>0</v>
      </c>
      <c r="E40" s="34"/>
      <c r="F40" s="34"/>
      <c r="G40" s="33">
        <f t="shared" si="9"/>
        <v>0</v>
      </c>
      <c r="H40" s="34"/>
      <c r="I40" s="34"/>
      <c r="J40" s="34"/>
      <c r="K40" s="33">
        <f t="shared" si="10"/>
        <v>0</v>
      </c>
      <c r="L40" s="34"/>
      <c r="M40" s="34"/>
      <c r="N40" s="34"/>
      <c r="O40" s="33">
        <f t="shared" si="11"/>
        <v>0</v>
      </c>
      <c r="P40" s="34"/>
      <c r="Q40" s="34"/>
      <c r="R40" s="34"/>
      <c r="S40" s="33">
        <f t="shared" si="12"/>
        <v>0</v>
      </c>
      <c r="T40" s="29">
        <f t="shared" si="13"/>
        <v>0</v>
      </c>
    </row>
    <row r="41" spans="1:20" ht="135" customHeight="1">
      <c r="A41" s="111" t="s">
        <v>30</v>
      </c>
      <c r="B41" s="55" t="s">
        <v>163</v>
      </c>
      <c r="C41" s="34"/>
      <c r="D41" s="34">
        <v>6</v>
      </c>
      <c r="E41" s="34"/>
      <c r="F41" s="34"/>
      <c r="G41" s="33">
        <f t="shared" si="9"/>
        <v>6</v>
      </c>
      <c r="H41" s="34"/>
      <c r="I41" s="34"/>
      <c r="J41" s="34"/>
      <c r="K41" s="33">
        <f t="shared" si="10"/>
        <v>0</v>
      </c>
      <c r="L41" s="34"/>
      <c r="M41" s="34"/>
      <c r="N41" s="34"/>
      <c r="O41" s="33">
        <f t="shared" si="11"/>
        <v>0</v>
      </c>
      <c r="P41" s="34"/>
      <c r="Q41" s="34"/>
      <c r="R41" s="34"/>
      <c r="S41" s="33">
        <f t="shared" si="12"/>
        <v>0</v>
      </c>
      <c r="T41" s="29">
        <f t="shared" si="13"/>
        <v>6</v>
      </c>
    </row>
    <row r="42" spans="1:20" ht="34.5">
      <c r="A42" s="112"/>
      <c r="B42" s="55" t="s">
        <v>164</v>
      </c>
      <c r="C42" s="34"/>
      <c r="D42" s="34">
        <v>2</v>
      </c>
      <c r="E42" s="34"/>
      <c r="F42" s="34"/>
      <c r="G42" s="33">
        <f t="shared" si="9"/>
        <v>2</v>
      </c>
      <c r="H42" s="34"/>
      <c r="I42" s="34"/>
      <c r="J42" s="34"/>
      <c r="K42" s="33">
        <f t="shared" si="10"/>
        <v>0</v>
      </c>
      <c r="L42" s="34"/>
      <c r="M42" s="34"/>
      <c r="N42" s="34"/>
      <c r="O42" s="33">
        <f t="shared" si="11"/>
        <v>0</v>
      </c>
      <c r="P42" s="34"/>
      <c r="Q42" s="34"/>
      <c r="R42" s="34"/>
      <c r="S42" s="33">
        <f t="shared" si="12"/>
        <v>0</v>
      </c>
      <c r="T42" s="29">
        <f t="shared" si="13"/>
        <v>2</v>
      </c>
    </row>
    <row r="43" spans="1:20" ht="241.5">
      <c r="A43" s="53" t="s">
        <v>183</v>
      </c>
      <c r="B43" s="54" t="s">
        <v>160</v>
      </c>
      <c r="C43" s="34">
        <v>0</v>
      </c>
      <c r="D43" s="34">
        <v>2378</v>
      </c>
      <c r="E43" s="34"/>
      <c r="F43" s="34"/>
      <c r="G43" s="33">
        <f t="shared" ref="G43:G46" si="14">+D43+E43+F43</f>
        <v>2378</v>
      </c>
      <c r="H43" s="34"/>
      <c r="I43" s="34"/>
      <c r="J43" s="34"/>
      <c r="K43" s="33">
        <f t="shared" ref="K43:K46" si="15">+H43+I43+J43</f>
        <v>0</v>
      </c>
      <c r="L43" s="34"/>
      <c r="M43" s="34"/>
      <c r="N43" s="34"/>
      <c r="O43" s="33">
        <f t="shared" ref="O43:O46" si="16">+L43+M43+N43</f>
        <v>0</v>
      </c>
      <c r="P43" s="34"/>
      <c r="Q43" s="34"/>
      <c r="R43" s="34"/>
      <c r="S43" s="33">
        <f t="shared" ref="S43:S46" si="17">+P43+Q43+R43</f>
        <v>0</v>
      </c>
      <c r="T43" s="29">
        <f t="shared" ref="T43:T46" si="18">+G43+K43+O43+S43</f>
        <v>2378</v>
      </c>
    </row>
    <row r="44" spans="1:20" ht="191.25">
      <c r="A44" s="53" t="s">
        <v>161</v>
      </c>
      <c r="B44" s="54" t="s">
        <v>162</v>
      </c>
      <c r="C44" s="34"/>
      <c r="D44" s="34">
        <v>0</v>
      </c>
      <c r="E44" s="34"/>
      <c r="F44" s="34"/>
      <c r="G44" s="33">
        <f t="shared" si="14"/>
        <v>0</v>
      </c>
      <c r="H44" s="34"/>
      <c r="I44" s="34"/>
      <c r="J44" s="34"/>
      <c r="K44" s="33">
        <f t="shared" si="15"/>
        <v>0</v>
      </c>
      <c r="L44" s="34"/>
      <c r="M44" s="34"/>
      <c r="N44" s="34"/>
      <c r="O44" s="33">
        <f t="shared" si="16"/>
        <v>0</v>
      </c>
      <c r="P44" s="34"/>
      <c r="Q44" s="34"/>
      <c r="R44" s="34"/>
      <c r="S44" s="33">
        <f t="shared" si="17"/>
        <v>0</v>
      </c>
      <c r="T44" s="29">
        <f t="shared" si="18"/>
        <v>0</v>
      </c>
    </row>
    <row r="45" spans="1:20" ht="135" customHeight="1">
      <c r="A45" s="111" t="s">
        <v>30</v>
      </c>
      <c r="B45" s="55" t="s">
        <v>163</v>
      </c>
      <c r="C45" s="34"/>
      <c r="D45" s="34">
        <v>6</v>
      </c>
      <c r="E45" s="34"/>
      <c r="F45" s="34"/>
      <c r="G45" s="33">
        <f t="shared" si="14"/>
        <v>6</v>
      </c>
      <c r="H45" s="34"/>
      <c r="I45" s="34"/>
      <c r="J45" s="34"/>
      <c r="K45" s="33">
        <f t="shared" si="15"/>
        <v>0</v>
      </c>
      <c r="L45" s="34"/>
      <c r="M45" s="34"/>
      <c r="N45" s="34"/>
      <c r="O45" s="33">
        <f t="shared" si="16"/>
        <v>0</v>
      </c>
      <c r="P45" s="34"/>
      <c r="Q45" s="34"/>
      <c r="R45" s="34"/>
      <c r="S45" s="33">
        <f t="shared" si="17"/>
        <v>0</v>
      </c>
      <c r="T45" s="29">
        <f t="shared" si="18"/>
        <v>6</v>
      </c>
    </row>
    <row r="46" spans="1:20" ht="34.5">
      <c r="A46" s="112"/>
      <c r="B46" s="55" t="s">
        <v>164</v>
      </c>
      <c r="C46" s="34"/>
      <c r="D46" s="34">
        <v>2</v>
      </c>
      <c r="E46" s="34"/>
      <c r="F46" s="34"/>
      <c r="G46" s="33">
        <f t="shared" si="14"/>
        <v>2</v>
      </c>
      <c r="H46" s="34"/>
      <c r="I46" s="34"/>
      <c r="J46" s="34"/>
      <c r="K46" s="33">
        <f t="shared" si="15"/>
        <v>0</v>
      </c>
      <c r="L46" s="34"/>
      <c r="M46" s="34"/>
      <c r="N46" s="34"/>
      <c r="O46" s="33">
        <f t="shared" si="16"/>
        <v>0</v>
      </c>
      <c r="P46" s="34"/>
      <c r="Q46" s="34"/>
      <c r="R46" s="34"/>
      <c r="S46" s="33">
        <f t="shared" si="17"/>
        <v>0</v>
      </c>
      <c r="T46" s="29">
        <f t="shared" si="18"/>
        <v>2</v>
      </c>
    </row>
    <row r="47" spans="1:20" s="43" customFormat="1" ht="292.5">
      <c r="A47" s="37" t="s">
        <v>129</v>
      </c>
      <c r="B47" s="38" t="s">
        <v>130</v>
      </c>
      <c r="C47" s="42">
        <v>12</v>
      </c>
      <c r="D47" s="42">
        <v>1</v>
      </c>
      <c r="E47" s="42"/>
      <c r="F47" s="42"/>
      <c r="G47" s="40">
        <f t="shared" ref="G47:G50" si="19">+D47+E47+F47</f>
        <v>1</v>
      </c>
      <c r="H47" s="42"/>
      <c r="I47" s="42"/>
      <c r="J47" s="42"/>
      <c r="K47" s="40">
        <f t="shared" si="3"/>
        <v>0</v>
      </c>
      <c r="L47" s="42"/>
      <c r="M47" s="42"/>
      <c r="N47" s="42"/>
      <c r="O47" s="40">
        <f t="shared" si="4"/>
        <v>0</v>
      </c>
      <c r="P47" s="42"/>
      <c r="Q47" s="42"/>
      <c r="R47" s="42"/>
      <c r="S47" s="40">
        <f t="shared" si="5"/>
        <v>0</v>
      </c>
      <c r="T47" s="41">
        <f t="shared" si="6"/>
        <v>1</v>
      </c>
    </row>
    <row r="48" spans="1:20" s="43" customFormat="1" ht="270" customHeight="1">
      <c r="A48" s="37" t="s">
        <v>131</v>
      </c>
      <c r="B48" s="38" t="s">
        <v>132</v>
      </c>
      <c r="C48" s="42">
        <v>12</v>
      </c>
      <c r="D48" s="42">
        <f t="shared" ref="D48:F48" si="20">SUM(D49:D55)</f>
        <v>200</v>
      </c>
      <c r="E48" s="42">
        <f t="shared" si="20"/>
        <v>0</v>
      </c>
      <c r="F48" s="42">
        <f t="shared" si="20"/>
        <v>0</v>
      </c>
      <c r="G48" s="40">
        <f t="shared" si="19"/>
        <v>200</v>
      </c>
      <c r="H48" s="42"/>
      <c r="I48" s="42"/>
      <c r="J48" s="42"/>
      <c r="K48" s="40">
        <f t="shared" si="3"/>
        <v>0</v>
      </c>
      <c r="L48" s="42"/>
      <c r="M48" s="42"/>
      <c r="N48" s="42"/>
      <c r="O48" s="40">
        <f t="shared" si="4"/>
        <v>0</v>
      </c>
      <c r="P48" s="42"/>
      <c r="Q48" s="42"/>
      <c r="R48" s="42"/>
      <c r="S48" s="40">
        <f t="shared" si="5"/>
        <v>0</v>
      </c>
      <c r="T48" s="41">
        <f t="shared" si="6"/>
        <v>200</v>
      </c>
    </row>
    <row r="49" spans="1:20" ht="189">
      <c r="A49" s="113" t="s">
        <v>31</v>
      </c>
      <c r="B49" s="30" t="s">
        <v>178</v>
      </c>
      <c r="C49" s="35">
        <v>0</v>
      </c>
      <c r="D49" s="35">
        <v>0</v>
      </c>
      <c r="E49" s="35"/>
      <c r="F49" s="35"/>
      <c r="G49" s="33">
        <f t="shared" si="19"/>
        <v>0</v>
      </c>
      <c r="H49" s="35"/>
      <c r="I49" s="35"/>
      <c r="J49" s="35"/>
      <c r="K49" s="33">
        <f t="shared" si="3"/>
        <v>0</v>
      </c>
      <c r="L49" s="35"/>
      <c r="M49" s="35"/>
      <c r="N49" s="35"/>
      <c r="O49" s="33">
        <f t="shared" si="4"/>
        <v>0</v>
      </c>
      <c r="P49" s="35"/>
      <c r="Q49" s="35"/>
      <c r="R49" s="35"/>
      <c r="S49" s="33">
        <f t="shared" si="5"/>
        <v>0</v>
      </c>
      <c r="T49" s="29">
        <f t="shared" si="6"/>
        <v>0</v>
      </c>
    </row>
    <row r="50" spans="1:20" ht="159" customHeight="1">
      <c r="A50" s="114"/>
      <c r="B50" s="30" t="s">
        <v>177</v>
      </c>
      <c r="C50" s="35">
        <v>200</v>
      </c>
      <c r="D50" s="35">
        <v>200</v>
      </c>
      <c r="E50" s="35"/>
      <c r="F50" s="35"/>
      <c r="G50" s="33">
        <f t="shared" si="19"/>
        <v>200</v>
      </c>
      <c r="H50" s="35"/>
      <c r="I50" s="35"/>
      <c r="J50" s="35"/>
      <c r="K50" s="33">
        <f t="shared" si="3"/>
        <v>0</v>
      </c>
      <c r="L50" s="35"/>
      <c r="M50" s="35"/>
      <c r="N50" s="35"/>
      <c r="O50" s="33">
        <f t="shared" si="4"/>
        <v>0</v>
      </c>
      <c r="P50" s="35"/>
      <c r="Q50" s="35"/>
      <c r="R50" s="35"/>
      <c r="S50" s="33">
        <f t="shared" si="5"/>
        <v>0</v>
      </c>
      <c r="T50" s="29">
        <f t="shared" si="6"/>
        <v>200</v>
      </c>
    </row>
    <row r="51" spans="1:20" ht="21">
      <c r="A51" s="4"/>
      <c r="B51" s="5"/>
      <c r="C51" s="89"/>
      <c r="D51" s="5"/>
      <c r="E51" s="5"/>
      <c r="F51" s="5"/>
      <c r="G51" s="5"/>
      <c r="H51" s="5"/>
      <c r="I51" s="5"/>
      <c r="J51" s="5"/>
      <c r="K51" s="5"/>
      <c r="L51" s="5"/>
      <c r="M51" s="5"/>
      <c r="N51" s="5"/>
      <c r="O51" s="5"/>
      <c r="P51" s="5"/>
      <c r="Q51" s="5"/>
      <c r="R51" s="5"/>
      <c r="S51" s="5"/>
    </row>
    <row r="52" spans="1:20" s="4" customFormat="1" ht="21">
      <c r="A52" s="4" t="s">
        <v>124</v>
      </c>
      <c r="C52" s="89"/>
    </row>
    <row r="53" spans="1:20" s="32" customFormat="1" ht="21">
      <c r="A53" s="32" t="s">
        <v>118</v>
      </c>
      <c r="C53" s="90"/>
    </row>
    <row r="54" spans="1:20" s="32" customFormat="1" ht="21">
      <c r="A54" s="32" t="s">
        <v>125</v>
      </c>
      <c r="C54" s="90"/>
    </row>
    <row r="55" spans="1:20" s="4" customFormat="1" ht="21">
      <c r="A55" s="32" t="s">
        <v>126</v>
      </c>
      <c r="C55" s="89"/>
    </row>
  </sheetData>
  <mergeCells count="21">
    <mergeCell ref="A49:A50"/>
    <mergeCell ref="A9:B9"/>
    <mergeCell ref="T7:T8"/>
    <mergeCell ref="D6:T6"/>
    <mergeCell ref="A1:T1"/>
    <mergeCell ref="A2:T2"/>
    <mergeCell ref="A3:T3"/>
    <mergeCell ref="A4:T4"/>
    <mergeCell ref="S7:S8"/>
    <mergeCell ref="B6:B8"/>
    <mergeCell ref="A6:A8"/>
    <mergeCell ref="C6:C8"/>
    <mergeCell ref="L7:N7"/>
    <mergeCell ref="K7:K8"/>
    <mergeCell ref="O7:O8"/>
    <mergeCell ref="P7:R7"/>
    <mergeCell ref="G7:G8"/>
    <mergeCell ref="D7:F7"/>
    <mergeCell ref="H7:J7"/>
    <mergeCell ref="A41:A42"/>
    <mergeCell ref="A45:A46"/>
  </mergeCells>
  <pageMargins left="0.26" right="0.2" top="0.47" bottom="0.25" header="0.3" footer="0.3"/>
  <pageSetup paperSize="9" scale="51" fitToHeight="0" orientation="landscape"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AF7EA-55D9-4B22-9DE9-DDE648843540}">
  <sheetPr>
    <tabColor rgb="FF92D050"/>
    <outlinePr summaryBelow="0" summaryRight="0"/>
  </sheetPr>
  <dimension ref="A1:B77"/>
  <sheetViews>
    <sheetView zoomScale="85" zoomScaleNormal="85" workbookViewId="0">
      <pane ySplit="1" topLeftCell="A58" activePane="bottomLeft" state="frozen"/>
      <selection pane="bottomLeft" activeCell="E8" sqref="E8"/>
    </sheetView>
  </sheetViews>
  <sheetFormatPr defaultColWidth="11" defaultRowHeight="15.75" customHeight="1"/>
  <cols>
    <col min="1" max="1" width="11" style="22"/>
    <col min="2" max="2" width="23.140625" style="18" bestFit="1" customWidth="1"/>
    <col min="3" max="16384" width="11" style="18"/>
  </cols>
  <sheetData>
    <row r="1" spans="1:2" s="16" customFormat="1" ht="21">
      <c r="A1" s="14" t="s">
        <v>35</v>
      </c>
      <c r="B1" s="15" t="s">
        <v>36</v>
      </c>
    </row>
    <row r="2" spans="1:2" ht="21">
      <c r="A2" s="20">
        <v>1</v>
      </c>
      <c r="B2" s="17" t="s">
        <v>37</v>
      </c>
    </row>
    <row r="3" spans="1:2" ht="21">
      <c r="A3" s="21">
        <v>2</v>
      </c>
      <c r="B3" s="17" t="s">
        <v>39</v>
      </c>
    </row>
    <row r="4" spans="1:2" ht="21">
      <c r="A4" s="20">
        <v>3</v>
      </c>
      <c r="B4" s="17" t="s">
        <v>41</v>
      </c>
    </row>
    <row r="5" spans="1:2" ht="21">
      <c r="A5" s="21">
        <v>4</v>
      </c>
      <c r="B5" s="17" t="s">
        <v>43</v>
      </c>
    </row>
    <row r="6" spans="1:2" ht="21">
      <c r="A6" s="20">
        <v>5</v>
      </c>
      <c r="B6" s="17" t="s">
        <v>45</v>
      </c>
    </row>
    <row r="7" spans="1:2" ht="21">
      <c r="A7" s="21">
        <v>6</v>
      </c>
      <c r="B7" s="17" t="s">
        <v>47</v>
      </c>
    </row>
    <row r="8" spans="1:2" ht="21">
      <c r="A8" s="20">
        <v>7</v>
      </c>
      <c r="B8" s="17" t="s">
        <v>49</v>
      </c>
    </row>
    <row r="9" spans="1:2" ht="21">
      <c r="A9" s="21">
        <v>8</v>
      </c>
      <c r="B9" s="17" t="s">
        <v>51</v>
      </c>
    </row>
    <row r="10" spans="1:2" ht="21">
      <c r="A10" s="20">
        <v>9</v>
      </c>
      <c r="B10" s="17" t="s">
        <v>53</v>
      </c>
    </row>
    <row r="11" spans="1:2" ht="21">
      <c r="A11" s="21">
        <v>10</v>
      </c>
      <c r="B11" s="17" t="s">
        <v>55</v>
      </c>
    </row>
    <row r="12" spans="1:2" ht="21">
      <c r="A12" s="20">
        <v>11</v>
      </c>
      <c r="B12" s="17" t="s">
        <v>57</v>
      </c>
    </row>
    <row r="13" spans="1:2" ht="21">
      <c r="A13" s="21">
        <v>12</v>
      </c>
      <c r="B13" s="17" t="s">
        <v>40</v>
      </c>
    </row>
    <row r="14" spans="1:2" ht="21">
      <c r="A14" s="20">
        <v>13</v>
      </c>
      <c r="B14" s="17" t="s">
        <v>38</v>
      </c>
    </row>
    <row r="15" spans="1:2" ht="21">
      <c r="A15" s="21">
        <v>14</v>
      </c>
      <c r="B15" s="17" t="s">
        <v>60</v>
      </c>
    </row>
    <row r="16" spans="1:2" ht="21">
      <c r="A16" s="20">
        <v>15</v>
      </c>
      <c r="B16" s="17" t="s">
        <v>62</v>
      </c>
    </row>
    <row r="17" spans="1:2" ht="21">
      <c r="A17" s="21">
        <v>16</v>
      </c>
      <c r="B17" s="17" t="s">
        <v>64</v>
      </c>
    </row>
    <row r="18" spans="1:2" ht="21">
      <c r="A18" s="20">
        <v>17</v>
      </c>
      <c r="B18" s="17" t="s">
        <v>65</v>
      </c>
    </row>
    <row r="19" spans="1:2" ht="21">
      <c r="A19" s="21">
        <v>18</v>
      </c>
      <c r="B19" s="17" t="s">
        <v>66</v>
      </c>
    </row>
    <row r="20" spans="1:2" ht="21">
      <c r="A20" s="20">
        <v>19</v>
      </c>
      <c r="B20" s="17" t="s">
        <v>68</v>
      </c>
    </row>
    <row r="21" spans="1:2" ht="21">
      <c r="A21" s="21">
        <v>20</v>
      </c>
      <c r="B21" s="17" t="s">
        <v>70</v>
      </c>
    </row>
    <row r="22" spans="1:2" ht="21">
      <c r="A22" s="20">
        <v>21</v>
      </c>
      <c r="B22" s="17" t="s">
        <v>72</v>
      </c>
    </row>
    <row r="23" spans="1:2" ht="21">
      <c r="A23" s="21">
        <v>22</v>
      </c>
      <c r="B23" s="17" t="s">
        <v>74</v>
      </c>
    </row>
    <row r="24" spans="1:2" ht="21">
      <c r="A24" s="20">
        <v>23</v>
      </c>
      <c r="B24" s="17" t="s">
        <v>76</v>
      </c>
    </row>
    <row r="25" spans="1:2" ht="21">
      <c r="A25" s="21">
        <v>24</v>
      </c>
      <c r="B25" s="17" t="s">
        <v>71</v>
      </c>
    </row>
    <row r="26" spans="1:2" ht="21">
      <c r="A26" s="20">
        <v>25</v>
      </c>
      <c r="B26" s="17" t="s">
        <v>46</v>
      </c>
    </row>
    <row r="27" spans="1:2" ht="21">
      <c r="A27" s="21">
        <v>26</v>
      </c>
      <c r="B27" s="17" t="s">
        <v>78</v>
      </c>
    </row>
    <row r="28" spans="1:2" ht="21">
      <c r="A28" s="20">
        <v>27</v>
      </c>
      <c r="B28" s="17" t="s">
        <v>79</v>
      </c>
    </row>
    <row r="29" spans="1:2" ht="21">
      <c r="A29" s="21">
        <v>28</v>
      </c>
      <c r="B29" s="17" t="s">
        <v>80</v>
      </c>
    </row>
    <row r="30" spans="1:2" ht="21">
      <c r="A30" s="20">
        <v>29</v>
      </c>
      <c r="B30" s="17" t="s">
        <v>81</v>
      </c>
    </row>
    <row r="31" spans="1:2" ht="21">
      <c r="A31" s="21">
        <v>30</v>
      </c>
      <c r="B31" s="17" t="s">
        <v>82</v>
      </c>
    </row>
    <row r="32" spans="1:2" ht="21">
      <c r="A32" s="20">
        <v>31</v>
      </c>
      <c r="B32" s="17" t="s">
        <v>69</v>
      </c>
    </row>
    <row r="33" spans="1:2" ht="21">
      <c r="A33" s="21">
        <v>32</v>
      </c>
      <c r="B33" s="17" t="s">
        <v>48</v>
      </c>
    </row>
    <row r="34" spans="1:2" ht="21">
      <c r="A34" s="20">
        <v>33</v>
      </c>
      <c r="B34" s="17" t="s">
        <v>83</v>
      </c>
    </row>
    <row r="35" spans="1:2" ht="21">
      <c r="A35" s="21">
        <v>34</v>
      </c>
      <c r="B35" s="17" t="s">
        <v>61</v>
      </c>
    </row>
    <row r="36" spans="1:2" ht="21">
      <c r="A36" s="20">
        <v>35</v>
      </c>
      <c r="B36" s="17" t="s">
        <v>67</v>
      </c>
    </row>
    <row r="37" spans="1:2" ht="21">
      <c r="A37" s="21">
        <v>36</v>
      </c>
      <c r="B37" s="17" t="s">
        <v>84</v>
      </c>
    </row>
    <row r="38" spans="1:2" ht="21">
      <c r="A38" s="20">
        <v>37</v>
      </c>
      <c r="B38" s="17" t="s">
        <v>85</v>
      </c>
    </row>
    <row r="39" spans="1:2" ht="21">
      <c r="A39" s="21">
        <v>38</v>
      </c>
      <c r="B39" s="17" t="s">
        <v>89</v>
      </c>
    </row>
    <row r="40" spans="1:2" ht="21">
      <c r="A40" s="20">
        <v>39</v>
      </c>
      <c r="B40" s="17" t="s">
        <v>77</v>
      </c>
    </row>
    <row r="41" spans="1:2" ht="21">
      <c r="A41" s="20">
        <v>40</v>
      </c>
      <c r="B41" s="17" t="s">
        <v>42</v>
      </c>
    </row>
    <row r="42" spans="1:2" ht="21">
      <c r="A42" s="21">
        <v>41</v>
      </c>
      <c r="B42" s="17" t="s">
        <v>56</v>
      </c>
    </row>
    <row r="43" spans="1:2" ht="21">
      <c r="A43" s="20">
        <v>42</v>
      </c>
      <c r="B43" s="17" t="s">
        <v>94</v>
      </c>
    </row>
    <row r="44" spans="1:2" ht="21">
      <c r="A44" s="21">
        <v>43</v>
      </c>
      <c r="B44" s="17" t="s">
        <v>96</v>
      </c>
    </row>
    <row r="45" spans="1:2" ht="21">
      <c r="A45" s="20">
        <v>44</v>
      </c>
      <c r="B45" s="17" t="s">
        <v>44</v>
      </c>
    </row>
    <row r="46" spans="1:2" ht="21">
      <c r="A46" s="21">
        <v>45</v>
      </c>
      <c r="B46" s="17" t="s">
        <v>99</v>
      </c>
    </row>
    <row r="47" spans="1:2" ht="21">
      <c r="A47" s="20">
        <v>46</v>
      </c>
      <c r="B47" s="17" t="s">
        <v>63</v>
      </c>
    </row>
    <row r="48" spans="1:2" ht="21">
      <c r="A48" s="21">
        <v>47</v>
      </c>
      <c r="B48" s="17" t="s">
        <v>100</v>
      </c>
    </row>
    <row r="49" spans="1:2" ht="21">
      <c r="A49" s="20">
        <v>48</v>
      </c>
      <c r="B49" s="23" t="s">
        <v>58</v>
      </c>
    </row>
    <row r="50" spans="1:2" ht="21">
      <c r="A50" s="21">
        <v>49</v>
      </c>
      <c r="B50" s="17" t="s">
        <v>102</v>
      </c>
    </row>
    <row r="51" spans="1:2" ht="21">
      <c r="A51" s="20">
        <v>50</v>
      </c>
      <c r="B51" s="17" t="s">
        <v>101</v>
      </c>
    </row>
    <row r="52" spans="1:2" ht="21">
      <c r="A52" s="21">
        <v>51</v>
      </c>
      <c r="B52" s="17" t="s">
        <v>86</v>
      </c>
    </row>
    <row r="53" spans="1:2" ht="21">
      <c r="A53" s="20">
        <v>52</v>
      </c>
      <c r="B53" s="17" t="s">
        <v>50</v>
      </c>
    </row>
    <row r="54" spans="1:2" ht="21">
      <c r="A54" s="21">
        <v>53</v>
      </c>
      <c r="B54" s="17" t="s">
        <v>52</v>
      </c>
    </row>
    <row r="55" spans="1:2" ht="21">
      <c r="A55" s="20">
        <v>54</v>
      </c>
      <c r="B55" s="17" t="s">
        <v>104</v>
      </c>
    </row>
    <row r="56" spans="1:2" ht="21">
      <c r="A56" s="21">
        <v>55</v>
      </c>
      <c r="B56" s="17" t="s">
        <v>105</v>
      </c>
    </row>
    <row r="57" spans="1:2" ht="21">
      <c r="A57" s="20">
        <v>56</v>
      </c>
      <c r="B57" s="17" t="s">
        <v>106</v>
      </c>
    </row>
    <row r="58" spans="1:2" ht="21">
      <c r="A58" s="21">
        <v>57</v>
      </c>
      <c r="B58" s="17" t="s">
        <v>73</v>
      </c>
    </row>
    <row r="59" spans="1:2" ht="21">
      <c r="A59" s="20">
        <v>58</v>
      </c>
      <c r="B59" s="17" t="s">
        <v>59</v>
      </c>
    </row>
    <row r="60" spans="1:2" ht="21">
      <c r="A60" s="21">
        <v>59</v>
      </c>
      <c r="B60" s="17" t="s">
        <v>87</v>
      </c>
    </row>
    <row r="61" spans="1:2" ht="21">
      <c r="A61" s="20">
        <v>60</v>
      </c>
      <c r="B61" s="17" t="s">
        <v>88</v>
      </c>
    </row>
    <row r="62" spans="1:2" ht="21">
      <c r="A62" s="21">
        <v>61</v>
      </c>
      <c r="B62" s="17" t="s">
        <v>90</v>
      </c>
    </row>
    <row r="63" spans="1:2" ht="21">
      <c r="A63" s="20">
        <v>62</v>
      </c>
      <c r="B63" s="17" t="s">
        <v>103</v>
      </c>
    </row>
    <row r="64" spans="1:2" ht="21">
      <c r="A64" s="21">
        <v>63</v>
      </c>
      <c r="B64" s="17" t="s">
        <v>91</v>
      </c>
    </row>
    <row r="65" spans="1:2" ht="21">
      <c r="A65" s="20">
        <v>64</v>
      </c>
      <c r="B65" s="17" t="s">
        <v>92</v>
      </c>
    </row>
    <row r="66" spans="1:2" ht="21">
      <c r="A66" s="21">
        <v>65</v>
      </c>
      <c r="B66" s="17" t="s">
        <v>93</v>
      </c>
    </row>
    <row r="67" spans="1:2" ht="21">
      <c r="A67" s="20">
        <v>66</v>
      </c>
      <c r="B67" s="17" t="s">
        <v>95</v>
      </c>
    </row>
    <row r="68" spans="1:2" ht="21">
      <c r="A68" s="21">
        <v>67</v>
      </c>
      <c r="B68" s="17" t="s">
        <v>75</v>
      </c>
    </row>
    <row r="69" spans="1:2" ht="21">
      <c r="A69" s="20">
        <v>68</v>
      </c>
      <c r="B69" s="17" t="s">
        <v>110</v>
      </c>
    </row>
    <row r="70" spans="1:2" ht="21">
      <c r="A70" s="21">
        <v>69</v>
      </c>
      <c r="B70" s="17" t="s">
        <v>109</v>
      </c>
    </row>
    <row r="71" spans="1:2" ht="21">
      <c r="A71" s="20">
        <v>70</v>
      </c>
      <c r="B71" s="17" t="s">
        <v>107</v>
      </c>
    </row>
    <row r="72" spans="1:2" ht="21">
      <c r="A72" s="21">
        <v>71</v>
      </c>
      <c r="B72" s="17" t="s">
        <v>97</v>
      </c>
    </row>
    <row r="73" spans="1:2" ht="21">
      <c r="A73" s="20">
        <v>72</v>
      </c>
      <c r="B73" s="17" t="s">
        <v>108</v>
      </c>
    </row>
    <row r="74" spans="1:2" ht="21">
      <c r="A74" s="21">
        <v>73</v>
      </c>
      <c r="B74" s="17" t="s">
        <v>111</v>
      </c>
    </row>
    <row r="75" spans="1:2" s="19" customFormat="1" ht="21">
      <c r="A75" s="20">
        <v>74</v>
      </c>
      <c r="B75" s="17" t="s">
        <v>54</v>
      </c>
    </row>
    <row r="76" spans="1:2" ht="21">
      <c r="A76" s="21">
        <v>75</v>
      </c>
      <c r="B76" s="17" t="s">
        <v>98</v>
      </c>
    </row>
    <row r="77" spans="1:2" ht="21">
      <c r="A77" s="20">
        <v>76</v>
      </c>
      <c r="B77" s="17" t="s">
        <v>112</v>
      </c>
    </row>
  </sheetData>
  <autoFilter ref="A1:A77" xr:uid="{031D64E7-FB5F-4F2E-995F-112B78B07F58}"/>
  <conditionalFormatting sqref="B2:B74 B76:B77">
    <cfRule type="duplicateValues" dxfId="1" priority="2"/>
  </conditionalFormatting>
  <conditionalFormatting sqref="B75">
    <cfRule type="duplicateValues" dxfId="0" priority="1"/>
  </conditionalFormatting>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3</vt:i4>
      </vt:variant>
      <vt:variant>
        <vt:lpstr>ช่วงที่มีชื่อ</vt:lpstr>
      </vt:variant>
      <vt:variant>
        <vt:i4>4</vt:i4>
      </vt:variant>
    </vt:vector>
  </HeadingPairs>
  <TitlesOfParts>
    <vt:vector size="7" baseType="lpstr">
      <vt:lpstr>ผลผลิต</vt:lpstr>
      <vt:lpstr>ผลลัพธ์</vt:lpstr>
      <vt:lpstr>ลำดับที่</vt:lpstr>
      <vt:lpstr>ผลผลิต!Print_Area</vt:lpstr>
      <vt:lpstr>ผลลัพธ์!Print_Area</vt:lpstr>
      <vt:lpstr>ผลผลิต!Print_Titles</vt:lpstr>
      <vt:lpstr>ผลลัพธ์!Print_Titles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thippasan singhasut</dc:creator>
  <cp:lastModifiedBy>กนกพร เถื่อนโยธา</cp:lastModifiedBy>
  <cp:lastPrinted>2025-11-07T03:38:44Z</cp:lastPrinted>
  <dcterms:created xsi:type="dcterms:W3CDTF">2024-11-05T08:15:03Z</dcterms:created>
  <dcterms:modified xsi:type="dcterms:W3CDTF">2025-11-11T07:58:51Z</dcterms:modified>
</cp:coreProperties>
</file>