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22 04 68\งาน สป.กษ.และสำนักกอง\ปีงบประมาณ 2568\10. รายงานผล รอบ 12 เดือน\3. สรุปเสนอ 12 เดือน\"/>
    </mc:Choice>
  </mc:AlternateContent>
  <xr:revisionPtr revIDLastSave="0" documentId="13_ncr:1_{83283377-2EEE-4C39-BD9D-BA4E58AC9350}" xr6:coauthVersionLast="47" xr6:coauthVersionMax="47" xr10:uidLastSave="{00000000-0000-0000-0000-000000000000}"/>
  <bookViews>
    <workbookView xWindow="-120" yWindow="-120" windowWidth="24240" windowHeight="13020" firstSheet="16" activeTab="28" xr2:uid="{2FD48A66-64B3-4FEA-8230-C436C539F9DB}"/>
  </bookViews>
  <sheets>
    <sheet name="ยุโรป" sheetId="27" r:id="rId1"/>
    <sheet name="DC" sheetId="26" r:id="rId2"/>
    <sheet name="ปักกิ่ง" sheetId="25" r:id="rId3"/>
    <sheet name="โรม" sheetId="24" r:id="rId4"/>
    <sheet name="แคนเบอร่า" sheetId="23" r:id="rId5"/>
    <sheet name="โตเกียว" sheetId="22" r:id="rId6"/>
    <sheet name="มอสโก" sheetId="21" r:id="rId7"/>
    <sheet name="จาการ์ตา" sheetId="20" r:id="rId8"/>
    <sheet name="LA" sheetId="19" r:id="rId9"/>
    <sheet name="กว่างโจว" sheetId="18" r:id="rId10"/>
    <sheet name="เซี่ยงไฮ้" sheetId="17" r:id="rId11"/>
    <sheet name="สร." sheetId="16" r:id="rId12"/>
    <sheet name="สลพ." sheetId="30" r:id="rId13"/>
    <sheet name="กกค." sheetId="15" r:id="rId14"/>
    <sheet name="กปพ." sheetId="29" r:id="rId15"/>
    <sheet name="ศปท." sheetId="14" r:id="rId16"/>
    <sheet name="สพบ." sheetId="1" r:id="rId17"/>
    <sheet name="สผง." sheetId="13" r:id="rId18"/>
    <sheet name="สกต." sheetId="28" r:id="rId19"/>
    <sheet name="สกร." sheetId="12" r:id="rId20"/>
    <sheet name="สตน." sheetId="11" r:id="rId21"/>
    <sheet name="สตร." sheetId="10" r:id="rId22"/>
    <sheet name="สกม." sheetId="9" r:id="rId23"/>
    <sheet name="สกธ" sheetId="8" r:id="rId24"/>
    <sheet name="ศทส." sheetId="7" r:id="rId25"/>
    <sheet name="กนท." sheetId="6" r:id="rId26"/>
    <sheet name="กกส." sheetId="5" r:id="rId27"/>
    <sheet name="กค." sheetId="4" r:id="rId28"/>
    <sheet name="กกจ" sheetId="3" r:id="rId29"/>
    <sheet name="กก." sheetId="2" r:id="rId30"/>
  </sheets>
  <definedNames>
    <definedName name="_xlnm.Print_Area" localSheetId="4">แคนเบอร่า!$A$1:$I$23</definedName>
    <definedName name="_xlnm.Print_Area" localSheetId="6">มอสโก!$A$1:$I$17</definedName>
    <definedName name="_xlnm.Print_Area" localSheetId="0">ยุโรป!$A$1:$I$23</definedName>
    <definedName name="_xlnm.Print_Area" localSheetId="20">สตน.!$A$1:$J$31</definedName>
    <definedName name="_xlnm.Print_Titles" localSheetId="27">กค.!$4:$5</definedName>
    <definedName name="_xlnm.Print_Titles" localSheetId="14">กปพ.!$4:$5</definedName>
    <definedName name="_xlnm.Print_Titles" localSheetId="9">กว่างโจว!$4:$5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30" l="1"/>
  <c r="I19" i="30"/>
  <c r="I18" i="30"/>
  <c r="I16" i="30"/>
  <c r="I15" i="30"/>
  <c r="I12" i="30"/>
  <c r="I11" i="30"/>
  <c r="I9" i="30"/>
  <c r="I8" i="30"/>
  <c r="I7" i="30"/>
  <c r="I21" i="30" s="1"/>
  <c r="I22" i="29" l="1"/>
  <c r="I21" i="29"/>
  <c r="I20" i="29"/>
  <c r="I19" i="29"/>
  <c r="I17" i="29"/>
  <c r="I16" i="29"/>
  <c r="I13" i="29"/>
  <c r="I12" i="29"/>
  <c r="I11" i="29"/>
  <c r="I9" i="29"/>
  <c r="I8" i="29"/>
  <c r="I7" i="29"/>
  <c r="I22" i="28"/>
  <c r="I21" i="28"/>
  <c r="I20" i="28"/>
  <c r="I19" i="28"/>
  <c r="I17" i="28"/>
  <c r="I16" i="28"/>
  <c r="I13" i="28"/>
  <c r="I12" i="28"/>
  <c r="I11" i="28"/>
  <c r="I9" i="28"/>
  <c r="I8" i="28"/>
  <c r="I7" i="28"/>
  <c r="C14" i="27" l="1"/>
  <c r="I13" i="27" s="1"/>
  <c r="I11" i="27"/>
  <c r="I9" i="27"/>
  <c r="I8" i="27"/>
  <c r="I7" i="27" l="1"/>
  <c r="I12" i="27"/>
  <c r="I14" i="27" l="1"/>
  <c r="C14" i="26"/>
  <c r="I13" i="26" s="1"/>
  <c r="I12" i="26"/>
  <c r="I11" i="26"/>
  <c r="I9" i="26"/>
  <c r="I8" i="26"/>
  <c r="I7" i="26"/>
  <c r="I14" i="26" s="1"/>
  <c r="C14" i="25" l="1"/>
  <c r="I13" i="25"/>
  <c r="I12" i="25"/>
  <c r="I11" i="25"/>
  <c r="I9" i="25"/>
  <c r="I14" i="25" s="1"/>
  <c r="I8" i="25"/>
  <c r="I7" i="25"/>
  <c r="C14" i="24" l="1"/>
  <c r="I13" i="24" s="1"/>
  <c r="I7" i="24"/>
  <c r="I8" i="24" l="1"/>
  <c r="I14" i="24" s="1"/>
  <c r="I9" i="24"/>
  <c r="I11" i="24"/>
  <c r="I12" i="24"/>
  <c r="C14" i="23" l="1"/>
  <c r="I13" i="23" s="1"/>
  <c r="I12" i="23"/>
  <c r="I11" i="23"/>
  <c r="I9" i="23"/>
  <c r="I8" i="23"/>
  <c r="I7" i="23"/>
  <c r="I14" i="23" s="1"/>
  <c r="C14" i="22" l="1"/>
  <c r="I13" i="22"/>
  <c r="I12" i="22"/>
  <c r="I11" i="22"/>
  <c r="I9" i="22"/>
  <c r="I8" i="22"/>
  <c r="I7" i="22"/>
  <c r="I14" i="22" s="1"/>
  <c r="C14" i="21" l="1"/>
  <c r="I11" i="21" s="1"/>
  <c r="I13" i="21"/>
  <c r="I12" i="21"/>
  <c r="I9" i="21"/>
  <c r="I8" i="21"/>
  <c r="I7" i="21"/>
  <c r="I14" i="21" s="1"/>
  <c r="I13" i="20" l="1"/>
  <c r="I12" i="20"/>
  <c r="I11" i="20"/>
  <c r="I9" i="20"/>
  <c r="I7" i="20"/>
  <c r="I14" i="20" s="1"/>
  <c r="I14" i="19" l="1"/>
  <c r="C14" i="19"/>
  <c r="I14" i="18" l="1"/>
  <c r="C14" i="18"/>
  <c r="C14" i="17" l="1"/>
  <c r="I9" i="17" s="1"/>
  <c r="I21" i="16"/>
  <c r="I20" i="16"/>
  <c r="I19" i="16"/>
  <c r="I18" i="16"/>
  <c r="I16" i="16"/>
  <c r="I15" i="16"/>
  <c r="I12" i="16"/>
  <c r="I11" i="16"/>
  <c r="I10" i="16"/>
  <c r="I8" i="16"/>
  <c r="I7" i="16"/>
  <c r="I11" i="17" l="1"/>
  <c r="I12" i="17"/>
  <c r="I13" i="17"/>
  <c r="I7" i="17"/>
  <c r="I8" i="17"/>
  <c r="I19" i="15"/>
  <c r="I18" i="15"/>
  <c r="I17" i="15"/>
  <c r="I15" i="15"/>
  <c r="I14" i="15"/>
  <c r="I11" i="15"/>
  <c r="I10" i="15"/>
  <c r="I8" i="15"/>
  <c r="I7" i="15"/>
  <c r="I20" i="15" s="1"/>
  <c r="I14" i="17" l="1"/>
  <c r="I20" i="14"/>
  <c r="I19" i="14"/>
  <c r="I18" i="14"/>
  <c r="I16" i="14"/>
  <c r="I15" i="14"/>
  <c r="I12" i="14"/>
  <c r="I11" i="14"/>
  <c r="I10" i="14"/>
  <c r="I21" i="14" s="1"/>
  <c r="I25" i="13" l="1"/>
  <c r="I24" i="13"/>
  <c r="I23" i="13"/>
  <c r="I21" i="13"/>
  <c r="I20" i="13"/>
  <c r="I17" i="13"/>
  <c r="I16" i="13"/>
  <c r="I15" i="13"/>
  <c r="I11" i="13"/>
  <c r="I10" i="13"/>
  <c r="I8" i="13"/>
  <c r="I7" i="13"/>
  <c r="I26" i="13" s="1"/>
  <c r="I20" i="12" l="1"/>
  <c r="I19" i="12"/>
  <c r="I18" i="12"/>
  <c r="I16" i="12"/>
  <c r="I15" i="12"/>
  <c r="I12" i="12"/>
  <c r="I11" i="12"/>
  <c r="I10" i="12"/>
  <c r="I8" i="12"/>
  <c r="I7" i="12"/>
  <c r="I21" i="12" s="1"/>
  <c r="I20" i="11" l="1"/>
  <c r="I19" i="11"/>
  <c r="I18" i="11"/>
  <c r="I16" i="11"/>
  <c r="I21" i="11" s="1"/>
  <c r="I15" i="11"/>
  <c r="I12" i="11"/>
  <c r="I11" i="11"/>
  <c r="I10" i="11"/>
  <c r="I8" i="11"/>
  <c r="I7" i="11"/>
  <c r="I21" i="10" l="1"/>
  <c r="I20" i="10"/>
  <c r="I19" i="10"/>
  <c r="I18" i="10"/>
  <c r="I16" i="10"/>
  <c r="I15" i="10"/>
  <c r="I12" i="10"/>
  <c r="I11" i="10"/>
  <c r="I10" i="10"/>
  <c r="I8" i="10"/>
  <c r="I7" i="10"/>
  <c r="I20" i="9" l="1"/>
  <c r="I21" i="9" s="1"/>
  <c r="I19" i="9"/>
  <c r="I18" i="9"/>
  <c r="I16" i="9"/>
  <c r="I15" i="9"/>
  <c r="I12" i="9"/>
  <c r="I11" i="9"/>
  <c r="I10" i="9"/>
  <c r="I8" i="9"/>
  <c r="I7" i="9"/>
  <c r="I23" i="8" l="1"/>
  <c r="I22" i="8"/>
  <c r="I21" i="8"/>
  <c r="I20" i="8"/>
  <c r="I18" i="8"/>
  <c r="I17" i="8"/>
  <c r="I14" i="8"/>
  <c r="I13" i="8"/>
  <c r="I12" i="8"/>
  <c r="I10" i="8"/>
  <c r="I9" i="8"/>
  <c r="I8" i="8"/>
  <c r="I7" i="8"/>
  <c r="I21" i="7" l="1"/>
  <c r="I20" i="7"/>
  <c r="I22" i="7" s="1"/>
  <c r="I19" i="7"/>
  <c r="I17" i="7"/>
  <c r="I16" i="7"/>
  <c r="I13" i="7"/>
  <c r="I12" i="7"/>
  <c r="I11" i="7"/>
  <c r="I9" i="7"/>
  <c r="I8" i="7"/>
  <c r="I7" i="7"/>
  <c r="I7" i="6" l="1"/>
  <c r="I22" i="6" s="1"/>
  <c r="I8" i="6"/>
  <c r="I11" i="6"/>
  <c r="I12" i="6"/>
  <c r="I13" i="6"/>
  <c r="I16" i="6"/>
  <c r="I17" i="6"/>
  <c r="I19" i="6"/>
  <c r="I20" i="6"/>
  <c r="I21" i="6"/>
  <c r="I22" i="5" l="1"/>
  <c r="I21" i="5"/>
  <c r="I20" i="5"/>
  <c r="I19" i="5"/>
  <c r="I17" i="5"/>
  <c r="I16" i="5"/>
  <c r="I13" i="5"/>
  <c r="I12" i="5"/>
  <c r="I11" i="5"/>
  <c r="I9" i="5"/>
  <c r="I8" i="5"/>
  <c r="I7" i="5"/>
  <c r="I21" i="4" l="1"/>
  <c r="I20" i="4"/>
  <c r="I19" i="4"/>
  <c r="I17" i="4"/>
  <c r="I16" i="4"/>
  <c r="I13" i="4"/>
  <c r="I12" i="4"/>
  <c r="I11" i="4"/>
  <c r="I8" i="4"/>
  <c r="I7" i="4"/>
  <c r="I22" i="4" s="1"/>
  <c r="I20" i="3" l="1"/>
  <c r="I19" i="3"/>
  <c r="I18" i="3"/>
  <c r="I16" i="3"/>
  <c r="I15" i="3"/>
  <c r="I12" i="3"/>
  <c r="I11" i="3"/>
  <c r="I10" i="3"/>
  <c r="I7" i="3"/>
  <c r="I21" i="3" s="1"/>
  <c r="I20" i="2" l="1"/>
  <c r="I19" i="2"/>
  <c r="I18" i="2"/>
  <c r="I16" i="2"/>
  <c r="I15" i="2"/>
  <c r="I12" i="2"/>
  <c r="I11" i="2"/>
  <c r="I10" i="2"/>
  <c r="I8" i="2"/>
  <c r="I7" i="2"/>
  <c r="I21" i="2" s="1"/>
  <c r="I21" i="1" l="1"/>
  <c r="I20" i="1"/>
  <c r="I19" i="1"/>
  <c r="I18" i="1"/>
  <c r="I16" i="1"/>
  <c r="I15" i="1"/>
  <c r="I12" i="1"/>
  <c r="I11" i="1"/>
  <c r="I10" i="1"/>
  <c r="I8" i="1"/>
  <c r="I7" i="1"/>
</calcChain>
</file>

<file path=xl/sharedStrings.xml><?xml version="1.0" encoding="utf-8"?>
<sst xmlns="http://schemas.openxmlformats.org/spreadsheetml/2006/main" count="2228" uniqueCount="432">
  <si>
    <t>สรุปผลการประเมินตัวชี้วัดตามคำรับรองการปฏิบัติราชการ ประจำปีงบประมาณ พ.ศ. 2568</t>
  </si>
  <si>
    <t>รอบ 12 เดือน</t>
  </si>
  <si>
    <t>สำนักพัฒนาระบบบริหาร</t>
  </si>
  <si>
    <t>ลำดับ</t>
  </si>
  <si>
    <t>ตัวชี้วัด</t>
  </si>
  <si>
    <t>น้ำหนัก</t>
  </si>
  <si>
    <t>เป้าหมาย</t>
  </si>
  <si>
    <t>ผลการดำเนินงาน</t>
  </si>
  <si>
    <t>คะแนนที่ได้</t>
  </si>
  <si>
    <t>คะแนน
ถ่วงหนัก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</si>
  <si>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</si>
  <si>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</si>
  <si>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</si>
  <si>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</si>
  <si>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 xml:space="preserve">การขับเคลื่อนตัวชี้วัดเชิงยุทธศาสตร์สำคัญ (Strategic KPIs) ของกระทรวงเกษตรและสหกรณ์ </t>
  </si>
  <si>
    <t>62.27 คะแนน</t>
  </si>
  <si>
    <t>76.74 คะแนน</t>
  </si>
  <si>
    <t>91.21 คะแนน</t>
  </si>
  <si>
    <t>100 คะแนน
(100+100+100)/3</t>
  </si>
  <si>
    <t>OK</t>
  </si>
  <si>
    <t xml:space="preserve">ร้อยละความสำเร็จในการปรับปรุงภารกิจอำนาจหน้าที่ของสำนักงานปลัดกระทรวงเกษตรและสหกรณ์ </t>
  </si>
  <si>
    <t xml:space="preserve"> -</t>
  </si>
  <si>
    <t>ร้อยละ 80
(จัดทำร่าง ข้อเสนอการแบ่งส่วนราชการภายในกรม ของสำนักงานปลัดกระทรวงเกษตรและสหกรณ์)</t>
  </si>
  <si>
    <t>ร้อยละ 100
(ประชุม 3 ฝ่าย (ประกอบด้วย ก.พ. , ก.พ.ร. และ สป.กษ.)  เพื่อร่วมพิจารณาข้อเสนอการแบ่งส่วนราชการภายในกรม ของสำนักงานปลัดกระทรวงเกษตรและสหกรณ์)</t>
  </si>
  <si>
    <t xml:space="preserve">1.ส่งร่างแบบคำชี้แจงประกอบการแบ่งส่วนราชการภายในกรมของ สป.กษ.  (หนังสือ สป.กษ. ที่ กษ0221/7678 ลว 3 ก.ย. 2568)                  
2. สำนักงาน ก.พ.ร.แจ้งผลการพิจารณาร่างแบบคำชี้แจงฯ (หนังสือสำนักงาน ก.พ.ร. ที่ นร1208/87 ลว 25 ก.ย. 2568)    
</t>
  </si>
  <si>
    <t>ร้อยละการเบิกจ่ายงบประมาณรายจ่าย</t>
  </si>
  <si>
    <t xml:space="preserve">ร้อยละการเบิกจ่ายงบประมาณรายจ่ายลงทุน </t>
  </si>
  <si>
    <t>ร้อยละ 76.00 - 77.99</t>
  </si>
  <si>
    <t>ร้อยละ 78.00 - 79.99</t>
  </si>
  <si>
    <t xml:space="preserve">ร้อยละ 80 </t>
  </si>
  <si>
    <t>ร้อยละ 100</t>
  </si>
  <si>
    <t>ร้อยละการเบิกจ่ายงบประมาณรายจ่ายภาพรวม</t>
  </si>
  <si>
    <t>ร้อยละ 92.50-93.24</t>
  </si>
  <si>
    <t>ร้อยละ 93.25-93.99</t>
  </si>
  <si>
    <t xml:space="preserve">ร้อยละ 94 </t>
  </si>
  <si>
    <t>ร้อยละ 99.15</t>
  </si>
  <si>
    <t>ร้อยละความสำเร็จการขับเคลื่อนงานตามแผนปฏิบัติงาน</t>
  </si>
  <si>
    <t>ร้อยละ 95</t>
  </si>
  <si>
    <t>ร้อยละ 97.5</t>
  </si>
  <si>
    <t>ร้อยละ 90</t>
  </si>
  <si>
    <t xml:space="preserve">2. การประเมินศักยภาพในการดำเนินงาน (Potential Base) </t>
  </si>
  <si>
    <t>การประเมินระดับความพร้อมรัฐบาลดิจิทัลของหน่วยงานภาครัฐ (DG Readiness Survey)</t>
  </si>
  <si>
    <t xml:space="preserve">ระดับความพร้อมรัฐบาลดิจิทัลหน่วยงานภาครัฐของประเทศไทย </t>
  </si>
  <si>
    <t>มีจำนวน Pillar ระดับ 3 ขึ้นไป อย่างน้อย 6 Pillars</t>
  </si>
  <si>
    <t>มีจำนวน Pillar ระดับ 3 ขึ้นไป อย่างน้อย 7 Pillars</t>
  </si>
  <si>
    <t>มีจำนวน Pillar ระดับ 4 ขึ้นไปอย่างน้อย 3 Pillars และไม่มี Pillar ที่ต่ำกว่าระดับ 3</t>
  </si>
  <si>
    <t>7 + 1
(Pillar + ผลผลิต)</t>
  </si>
  <si>
    <t xml:space="preserve">คะแนนความพร้อมรัฐบาลดิจิทัลหน่วยงานภาครัฐของประเทศไทย </t>
  </si>
  <si>
    <t>64.94 คะแนน</t>
  </si>
  <si>
    <t>74.94 คะแนน</t>
  </si>
  <si>
    <t>74.94 คะแนน ขึ้นไป</t>
  </si>
  <si>
    <t>85.88 คะแนน</t>
  </si>
  <si>
    <t xml:space="preserve">การประเมินความพึงพอใจของหน่วยงาน EIT </t>
  </si>
  <si>
    <t xml:space="preserve">คะแนน EIT Public </t>
  </si>
  <si>
    <t>78.32 คะแนน</t>
  </si>
  <si>
    <t xml:space="preserve">83.32 คะแนน </t>
  </si>
  <si>
    <t xml:space="preserve">88.32 คะแนน </t>
  </si>
  <si>
    <t>90.84 คะแนน</t>
  </si>
  <si>
    <t xml:space="preserve">คะแนน EIT Survey </t>
  </si>
  <si>
    <t xml:space="preserve">76.42 คะแนน </t>
  </si>
  <si>
    <t xml:space="preserve">81.42 คะแนน </t>
  </si>
  <si>
    <t xml:space="preserve">86.42 คะแนน </t>
  </si>
  <si>
    <t>86.87 คะแนน</t>
  </si>
  <si>
    <t xml:space="preserve">การขับเคลื่อนงานการประเมินสถานะของหน่วยงานเป็นระบบราชการ 4.0 (PMQA 4.0) </t>
  </si>
  <si>
    <t>300 คะแนน</t>
  </si>
  <si>
    <t>400 คะแนน</t>
  </si>
  <si>
    <t>470 คะแนน</t>
  </si>
  <si>
    <t>453.00 คะแนน</t>
  </si>
  <si>
    <t>รวม</t>
  </si>
  <si>
    <t>สรุปผลการประเมินภาพรวม</t>
  </si>
  <si>
    <t>ระดับมาตรฐานขั้นต้น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</si>
  <si>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</si>
  <si>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</si>
  <si>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</si>
  <si>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</si>
  <si>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</si>
  <si>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</si>
  <si>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</si>
  <si>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</si>
  <si>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</si>
  <si>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</si>
  <si>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กองกลาง</t>
  </si>
  <si>
    <t>ร้อยละความสำเร็จของเรื่องที่กองกลางพิจารณาวิเคราะห์ กลั่นกรองและสรุปเรื่องเสนอผู้บริหารพิจารณา ภายใน 1 วันทำการ</t>
  </si>
  <si>
    <r>
      <t xml:space="preserve">จำนวนเรื่องที่สรุป
</t>
    </r>
    <r>
      <rPr>
        <u/>
        <sz val="10"/>
        <rFont val="Tahoma"/>
        <family val="2"/>
      </rPr>
      <t>1,668 x 100</t>
    </r>
    <r>
      <rPr>
        <sz val="10"/>
        <rFont val="Tahoma"/>
        <family val="2"/>
      </rPr>
      <t xml:space="preserve"> = 99.94 %
     1,669
</t>
    </r>
  </si>
  <si>
    <t>ร้อยละความพึงพอใจในการให้บริการ
ตามภารกิจของกองกลาง</t>
  </si>
  <si>
    <t>วิเคราะห์ข้อเสนอแนะที่มีความสำคัญ
ต่อการปรับปรุงกระบวนงาน</t>
  </si>
  <si>
    <t>ดำเนินการปรับปรุงกระบวนงาน
ให้เป็นไปตามข้อเสนอแนะที่ได้รับ</t>
  </si>
  <si>
    <t>สรุปผลการปรับปรุงกระบวนงาน</t>
  </si>
  <si>
    <t>ร้อยละ 87.45</t>
  </si>
  <si>
    <t>ร้อยละ 98.45</t>
  </si>
  <si>
    <t xml:space="preserve">ร้อยละ 100 </t>
  </si>
  <si>
    <t>ระดับคุณภาพ</t>
  </si>
  <si>
    <t>1. ผลความพึงพอใจ ร้อยละ 97.75
2. สรุปวิเคราะห์ปัญหา/อุปสรรค และข้อเสนอแนะ จำนวน 7 ข้อ
3. นำปัญหาและอุปสรรคมาปรับปรุงแก้ไขกระบวนงานให้เป็นไปตามข้อเสนอที่ได้ 
4. สรุปการแก้ไขตามข้อเสนอแนะ</t>
  </si>
  <si>
    <t>กองการเจ้าหน้าที่</t>
  </si>
  <si>
    <t>ร้อยละตำแหน่งว่างจากการสรรหาข้าราชการทดแทน ของ สป.กษ.</t>
  </si>
  <si>
    <t xml:space="preserve">สรุปรายละเอียดตำแหน่งอัตราว่าง ของ สป.กษ. </t>
  </si>
  <si>
    <t>ดำเนินการบริหารอัตราว่างเพื่อทดแทนตำแหน่ง</t>
  </si>
  <si>
    <t>ร้อยละตำแหน่งว่างจากการสรรหาข้าราชการทดแทน ของ สป.กษ.
ไม่เกิน ร้อยละ 5</t>
  </si>
  <si>
    <t>1. ดำเนินการสรุปอัตราว่าง ของสป.กษ. โดยปีงบประมาณ 2567 มีอัตราว่าง 105 ตำแหน่ง จากอัตรากำลังจำนวน 1,174 ตำแหน่ง คิดเป็น ร้อยละ 8.94 
2. ดำเนินการบริหารอัตราว่างเพื่อทดแทนตำแหน่ง ตามนโยบายผู้บริหารโดยตำแหน่งว่างจากการสรรหาข้าราชการทดแทน ของสป.กษ. มีอัตราว่าง 45 ตำแหน่ง คิดเป็น ร้อยละ 3.83</t>
  </si>
  <si>
    <t xml:space="preserve">ร้อยละความผูกพันของบุคลากร สป.กษ. 
ที่มีต่อองค์กร </t>
  </si>
  <si>
    <t>ติดตามผลการดำเนินโครงการ/กิจกรรม ตามแผนปฏิบัติการ (Action Plan) ประจำปีงบประมาณ พ.ศ. 2568</t>
  </si>
  <si>
    <t xml:space="preserve">ออกแบบสำรวจ เพื่อวัดผลความผูกพันของบุคลากรที่มีต่อองค์กรของ สป.กษ.ประจำปี 2568 </t>
  </si>
  <si>
    <t>ผลความผูกพันของบุคลากรที่มีต่อองค์กรของ 
สป.กษ.ประจำปี 2568 
มากกว่าหรือเท่ากับ ร้อยละ 83.20</t>
  </si>
  <si>
    <r>
      <t>1. กองการเจ้าหน้าที่ ดำเนินการติดตามผลการดำเนินโครงการ/กิจกรรม ตามแผนปฏิบัติการ (Action Plan) ประจำปีงบประมาณ พ.ศ. 2568 รอบ 9 เดือน 
2. กองการเจ้าหน้าที่ ดำเนินการออกแบบสำรวจ พร้อมแจ้งเวียนแบบสำรวจพื่อวัดผลความผูกพันของบุคลากรที่มีต่อองค์กรของ สป.กษ.ประจำปี 2568 
3. กองการเจ้าหน้าที่ดำเนินการประมวลผลความผูกพันของบุคลากรที่มีต่อองค์กรของ 
สป.กษ.ประจำปี 2568 โดยผลความผูกพันฯ วัดผลได้</t>
    </r>
    <r>
      <rPr>
        <b/>
        <sz val="10"/>
        <rFont val="Tahoma"/>
        <family val="2"/>
      </rPr>
      <t>ร้อยละ 85.80</t>
    </r>
  </si>
  <si>
    <t xml:space="preserve">ร้อยละ 99.03 </t>
  </si>
  <si>
    <t>กองคลัง</t>
  </si>
  <si>
    <t>ร้อยละของจำนวนเรื่องที่เสนอขออนุมัติเบิกจ่ายค่าใช้จ่ายในการเดินทางไปราชการได้แล้วเสร็จภายในเวลาที่กำหนด</t>
  </si>
  <si>
    <t>ร้อยละ 96</t>
  </si>
  <si>
    <t>ร้อยละ 97</t>
  </si>
  <si>
    <t>ร้อยละ 98</t>
  </si>
  <si>
    <t>มีเรื่องที่เสนอขออนุมัติเบิกค่าใช้จ่ายในการเดินทาง
ไปราชการในราชอาณาจักร กรณีเบิกเงินสด วงเงินไม่เกิน 200,000 บาท จากเงินงบประมาณ จำนวน 946 เรื่อง และเงินนอกงบประมาณ จำนวน 40 เรื่อง รวมทั้งสิ้น 986 เรื่อง 
โดยสามารถดำเนินการได้แล้วเสร็จภายในระยะเวลาที่กำหนด คิดเป็นร้อยละ 100</t>
  </si>
  <si>
    <t>ร้อยละความรู้ความเข้าใจของเจ้าหน้าที่ สป.กษ. ที่เกี่ยวข้องกับกระบวนการจัดซื้อจัดจ้างที่เป็นไปตามระเบียบกระทรวงการคลัง</t>
  </si>
  <si>
    <t>ดำเนินการถึงขั้นตอนที่ 4</t>
  </si>
  <si>
    <t>ดำเนินการถึงขั้นตอนที่ 5</t>
  </si>
  <si>
    <t xml:space="preserve">กลุ่มเป้าหมาย
มีผลคะแนนเพิ่มขึ้นร้อยละ 70 </t>
  </si>
  <si>
    <t xml:space="preserve">1. กองคลังได้ดำเนินการแจ้งสำนัก/กอง เพื่อกำหนดกลุ่มเป้าหมาย โดยขอความร่วมมือส่งเจ้าหน้าที่เข้าทดสอบการวัดความรู้ความเข้าใจในระเบียบ รายละเอียดตามหนังสือกองคลัง ที่ กษ 0203/ว 317 ลว.15 ม.ค.68 และได้ดำเนินการแต่งตั้งคณะกรรมการดำเนินการออกข้อสอบและคณะกรรมการคัดเลือกข้อสอบเพื่อวัดความรู้ความเข้าใจของเจ้าหน้าที่ สป.กษ.ที่เกี่ยวข้องกับกระบวนการจัดซื้อจัดจ้าง รายละเอียดตามหนังสือกองคลังที่ กษ 0203/303 ลว.14 ม.ค.68 
2. กองคลังได้แจ้งกำหนดการดำเนินการทดสอบความรู้ความเข้าใจในการปฏิบัติงานกระบวนการจัดซื้อจัดจ้างและการบริหารพัสดุ รายละเอียดตามหนังสือกองคลัง ด่วนที่สุด ที่ กษ 0203/ว 1134 ลว. 21 ก.พ. 68 
3. กองคลังได้ดำเนินการแจ้งกลุ่มเป้าหมายเรียนรู้ด้วยตนเองผ่านสื่อการเรียนรู้เกี่ยวกับระเบียบ กระบวนการและขั้นตอนที่เกี่ยวข้อง รายละเอียดตามหนังสือกองคลัง ด่วนที่สุด ที่ กษ 0203/ว 1561 ลว.13 มี.ค.68 และรายงานผลการทดสอบให้ผู้อำนวยการสำนัก/กอง ทราบ รายละเอียดตามหนังสือกองคลัง ด่วนที่สุด ที่ กษ 0203/ว 1954 ลว. 31 มี.ค. 68
4. กองคลังได้ดำเนินการจัดโครงการเสริมสร้างความรู้ความเข้าใจให้กับบุคลากรผู้ปฏิบัติงานด้านการจัดซื้อจัดจ้างและการบริหารพัสดุ ภายใต้กิจกรรม “คลินิกการคลัง สป.กษ.” ประจำเดือนพฤษภาคม ๒๕๖๘ เมื่อวันที่ ๑๓ พฤษภาคม ๒๕๖๘ โดยในกิจกรรมได้เปิดโอกาสให้มีการแลกเปลี่ยนปัญหาในการปฏิบัติงานจริง ตลอดจนส่งเสริมการเรียนรู้ร่วมกันและพัฒนาทักษะการแก้ไขปัญหาอย่างเหมาะสม
</t>
  </si>
  <si>
    <t xml:space="preserve">5. กองคลังได้ดำเนินการทดสอบความรู้ความเข้าใจ (Post-test) หลังผ่านกระบวนการพัฒนาต่าง ๆ  โดยมีกลุ่มเป้าหมายเข้าร่วมทดสอบ จำนวน 249 ราย คิดเป็นร้อยละ 96.51 ของจำนวนกลุ่มเป้าหมายที่กำหนดไว้ จำนวน 258 ราย ทั้งนี้ การคำนวณใช้จำนวนกลุ่มเป้าหมายปัจจุบันเป็นฐาน โดยไม่นับรวมผู้ที่ลาออก โอนย้ายออกจาก สป.กษ. และผู้ที่มีเฉพาะผลการทดสอบ Post-test
6. กองคลังสรุปผลการเปรียบเทียบคะแนน ปรากฏว่า กลุ่มเป้าหมายที่มีผลคะแนน Post-test เพิ่มขึ้นจาก Pre-test จำนวน 211 ราย คิดเป็นร้อยละ 84.74 ซึ่งเป็นไปตามเป้าหมายของตัวชี้วัดที่กำหนดไว้ ไม่น้อยกว่าร้อยละ 60 และมีการสรุปผลการดำเนินการตามตัวชี้วัดรายงานผู้บริหารทราบ รายละเอียดตามหนังสือกองคลัง ที่ กษ 020385202 </t>
  </si>
  <si>
    <t>ร้อยละ 98.28</t>
  </si>
  <si>
    <t>ร้อยละ 97.75</t>
  </si>
  <si>
    <t xml:space="preserve">1. กองคลังได้ดำเนินการจัดกิจกรรมพูดคุยประเด็นปัญหาที่พบในการปฏิบัติงานกระบวนการจัดซื้อจัดจ้างและการบริหารพัสดุ รายละเอียดตามหนังสือกองคลัง ที่ กษ 0203/1860 ลว.26 มี.ค.68 </t>
  </si>
  <si>
    <t>2. กองคลังได้ดำเนินการสรุปผลการดำเนินการเสนอผู้บริหารทราบ รายละเอียดตามหนังสือกองคลังที่ กษ 0203/</t>
  </si>
  <si>
    <t>กองเกษตรสารนิเทศ</t>
  </si>
  <si>
    <t>ร้อยละการรับรู้ของประชาชนต่อเรื่องสื่อสารสำคัญของกระทรวงเกษตรและสหกรณ์ 
ปี 2568</t>
  </si>
  <si>
    <t>ร้อยละ 70</t>
  </si>
  <si>
    <t>ร้อยละ 75</t>
  </si>
  <si>
    <t>ร้อยละ 80</t>
  </si>
  <si>
    <t>ผลการสำรวจการรับรู้ของประชาชนที่มีต่อเรื่องสื่อสารสัคัญของกระทรวงเกษตรและสหกรณ์ พบว่า ประชาชนมีการรับรู้ในเรื่องสื่อสารสำคัญของกระทรวงเกษตรและสหกรณ์ ประจำปีงบประมาณ พ.ศ. 2568 
ร้อยละ 81</t>
  </si>
  <si>
    <t xml:space="preserve">ร้อยละความสำเร็จของการผลิตและเผยแพร่ประชาสัมพันธ์นโยบายการดำเนินงานและกิจกรรมสำคัญของกระทรวงเกษตรและสหกรณ์ผ่านสื่อออนไลน์ภายในเวลาที่กำหนด </t>
  </si>
  <si>
    <t>การผลิตและเผยแพร่ปชส. ผ่านสื่อออนไลน์ ภายในระยะเวลา 5 ชม. ได้ร้อยละ 70 จากจำนวนชิ้นงานทั้งหมด</t>
  </si>
  <si>
    <t>การผลิตและเผยแพร่ปชส. ผ่านสื่อออนไลน์ ภายในระยะเวลา 5 ชม. ได้ร้อยละ 80 จากจำนวนชิ้นงานทั้งหมด</t>
  </si>
  <si>
    <t>การผลิตและเผยแพร่ปชส. ผ่านสื่อออนไลน์ ภายในระยะเวลา 5 ชม. ได้ร้อยละ 90 จากจำนวนชิ้นงานทั้งหมด</t>
  </si>
  <si>
    <r>
      <t xml:space="preserve">ผลิตและเผยแพร่ประชาสัมพันธ์นโยบาย การดำเนินงาน และกิจกรรมสำคัญของกระทรวงเกษตรและสหกรณ์ ผ่านสื่อออนไลน์ ภายในระยะเวลาที่กำหนด </t>
    </r>
    <r>
      <rPr>
        <b/>
        <sz val="10"/>
        <rFont val="Tahoma"/>
        <family val="2"/>
      </rPr>
      <t>เฉลี่ย 2.31 ชั่วโมง จำนวน 501 ชิ้น 
คิดเป็นร้อยละ 100</t>
    </r>
  </si>
  <si>
    <t>ระดับความสำเร็จของการปรับปรุงการเผยแพร่ประชาสัมพันธ์ตามข้อเสนอแนะของผู้รับบริการ</t>
  </si>
  <si>
    <r>
      <t>จากการสำรวจความพึงพอใจและความคิดเห็นของผู้รับบริการด้านการเปบแพร่ประชาสัมพันธ์ของ กกส. พบว่า ผู้รับบริการ</t>
    </r>
    <r>
      <rPr>
        <b/>
        <sz val="10"/>
        <rFont val="Tahoma"/>
        <family val="2"/>
      </rPr>
      <t>มีความพึงพอใจ ร้อยละ 90.2</t>
    </r>
    <r>
      <rPr>
        <sz val="10"/>
        <rFont val="Tahoma"/>
        <family val="2"/>
      </rPr>
      <t xml:space="preserve"> โดยประเด็นสำคัญที่ผู้รับบริการเห็นว่าควรปรับปรุงมากที่สุด คือ </t>
    </r>
    <r>
      <rPr>
        <b/>
        <sz val="10"/>
        <rFont val="Tahoma"/>
        <family val="2"/>
      </rPr>
      <t>ความรวดเร็วในการให้บริการหรือเผยแพร่ประชาสัมพันธ์</t>
    </r>
    <r>
      <rPr>
        <sz val="10"/>
        <rFont val="Tahoma"/>
        <family val="2"/>
      </rPr>
      <t xml:space="preserve"> กกส ดำเนินการปรับปรุงกระบวนงานผลิตและเผยแพร่ประชาสัมพันธ์ โดยลดระยะเลาในการจัดทำข่าวประชาสัมพันธ์ และนำไปเผยแพร่ช่องทางต่าง ๆ ของ กษ. เพื่อให้ผู้รับบริการได้รับข่าวสารได้รวดเร็วขึ้น จากเดิม 6 ชั่วโมง เป็น ภายใน 5 ชั้วโมง</t>
    </r>
  </si>
  <si>
    <t>ร้อยละ 99.11</t>
  </si>
  <si>
    <t xml:space="preserve">  ขั้นต้น</t>
  </si>
  <si>
    <t xml:space="preserve">  ขั้นสูง</t>
  </si>
  <si>
    <t>ร้อยละ 97.37</t>
  </si>
  <si>
    <t xml:space="preserve"> - มีท้องถิ่นเข้าร่วมโครงการในปี 2568  จำนวน 251 แห่ง 
 - กลุ่มสินค้าเกษตรมูลค่าสูง
มีรายได้เพิ่มขึ้น 58 ท้องถิ่น 
จาก 83 ท้องถิ่น คิดเป็นร้อยละ 69.87 ในปี 2567</t>
  </si>
  <si>
    <t>ร้อยละ 50 ของกลุ่มสินค้าเกษตรมูลค่าสูงเพื่อส่งออกใน ปี2567
มีรายได้เพิ่มขึ้น 1 เท่า</t>
  </si>
  <si>
    <t>จำนวนท้องถิ่น 200 ท้องถิ่น</t>
  </si>
  <si>
    <t>จำนวนท้องถิ่น 100 ท้องถิ่น</t>
  </si>
  <si>
    <t>จำนวนท้องถิ่นสินค้าเกษตรและบริการมูลค่าสูง ด้านพืช แมลงเศรษฐกิจ และบริการเชิงสร้างสรรค์ ด้านปศุสัตว์ / ด้านประมง เพิ่มขึ้น</t>
  </si>
  <si>
    <t>ข้อสังเกต เป็นการเข้าสู่มาตรฐาน ร้อยละ 10 แต่ยังไม่สามารถให้เกษตรกรได้รับการรับรอง GAP ซึ่งเป้าหมายที่กำหนดไว้ ร้อยละ 10 สามารถดำเนินการได้ ร้อยละ 100 ดังนั้นในปี 2569 จึงควรวัดผลต่อเนื่องเกษตรกรได้รับการรับรองมาตรฐาน GAP</t>
  </si>
  <si>
    <t>มีเกษตรกรเข้าร่วมอบรม ทั้งสิ้น 1,350 ราย และสามารถเข้าสู่มาตรฐาน GAP ทั้งหมด 1,350 ราย คิดเป็น ร้อยละ 100</t>
  </si>
  <si>
    <t>เกษตรกรที่สามารถเข้าสู่มาตรฐาน 
GAP ร้อยละ 10</t>
  </si>
  <si>
    <t>จำนวนเกษตรกรที่อบรมแล้วเสร็จ จำนวน 1,350 ราย</t>
  </si>
  <si>
    <t>จำนวนเกษตรกรที่อบรมแล้วเสร็จ จำนวน 1,020 ราย</t>
  </si>
  <si>
    <t>เกษตรกรของกลุ่มเกษตรกร วิสาหกิจชุมชนในเมืองสมุนไพรและจังหวัดอื่น ๆ มีการผลิตวัตถุดิบสมุนไพรที่มีคุณภาพเพื่อเข้าสู่มาตรฐาน</t>
  </si>
  <si>
    <t>ร้อยละความสำเร็จของการปรับปรุงนิยามเกษตรกรรมยั่งยืนของกระทรวงเกษตรและสหกรณ์</t>
  </si>
  <si>
    <t>กองนโยบายเทคโนโลยีเพื่อการเกษตรและเกษตรกรรมยั่งยืน</t>
  </si>
  <si>
    <t>ศูนย์เทคโนโลยีสารสนเทศและการสื่อสาร</t>
  </si>
  <si>
    <t>ความสำเร็จในการจัดทำฐานข้อมูล
เพื่อสนับสนุนตัวชี้วัด จำนวนจุด Hot Spot ในพื้นที่เกษตร</t>
  </si>
  <si>
    <t>ฝึกอบรมและเผยแพร่ระบบให้หน่วยงานในพื้นที่</t>
  </si>
  <si>
    <t>พัฒนาระบบรายงานผลข้อมูล (Dashboard) รายจังหวัด</t>
  </si>
  <si>
    <t>พัฒนาระบบรายงานผลข้อมูล (Dashboard) ภาพรวมทั้งประเทศ</t>
  </si>
  <si>
    <t xml:space="preserve">1.ฝึกอบรมและเผยแพร่ระบบให้หน่วยงานในพื้นที่ 
2.พัฒนาระบบรายงานผลข้อมูล (Dashboard) รายจังหวัด 
3.พัฒนาระบบรายงานผลข้อมูล (Dashboard) ภาพรวมทั้งประเทศ
หลักฐานการดำเนินงาน สามารถดูได้จาก Url: https://s.moac.go.th/yaebM8 </t>
  </si>
  <si>
    <t>จำนวนระบบเทคโนโลยีสารสนเทศที่พัฒนา /ปรับปรุงแล้วเสร็จ</t>
  </si>
  <si>
    <t>พัฒนา/ปรับปรุงระบบแล้วเสร็จ 
2 ระบบ</t>
  </si>
  <si>
    <t>พัฒนา/ปรับปรุงระบบแล้วเสร็จ 
3 ระบบ</t>
  </si>
  <si>
    <t>พัฒนา/ปรับปรุงระบบแล้วเสร็จ 
4 ระบบ</t>
  </si>
  <si>
    <t xml:space="preserve">ศทส. ได้พัฒนา/ปรับปรุงระบบสารสนเทศแล้วเสร็จ และส่งมอบให้หน่วยงานที่เกี่ยวแล้ว จำนวน 4 ระบบได้แก่ 
1) ระบบฐานข้อมูลกำลังคนคุณภาพ (Talent Inventory) (กองการเจ้าหน้าที่)   https://talent.opsmoac.go.th       
2)ระบบบริหารพัสดุดิจิทัลของ สป.กษ. (กองคลัง) https://stock.moac.go.th    
3)ระบบจดแจ้งและเลิกการประกอบธุรกิจในระบบเกษตรพันธสัญญา (สำนักงานเลขานุการคณะกรรมการส่งเสริมและพัฒนาระบบเกษตรพันธสัญญา) https://contractfarming.moac.go.th
4) ระบบฐานข้อมูลผลงานหลักสูตรนักบริหารกระทรวงเกษตรและสหกรณ์(สถาบันเกษตราธิการ) https://portfolio.opsmoac.go.th
หลักฐานการดำเนินงาน สามารถดูได้จาก Url: https://s.moac.go.th/yaebM8 </t>
  </si>
  <si>
    <t>ร้อยละของฐานข้อมูลที่ได้รับการพัฒนา
ในรูปแบบ Digitized</t>
  </si>
  <si>
    <t>พัฒนาระบบฐานข้อมูลให้เป็นไปตาม Prototype</t>
  </si>
  <si>
    <t>พัฒนาระบบรายงานผลข้อมูล (Dashboard)</t>
  </si>
  <si>
    <t>จัดทำคู่มือและฝึกอบรมการใช้งานให้แก่ผู้ใช้งาน</t>
  </si>
  <si>
    <t xml:space="preserve">1.พัฒนาระบบฐานข้อมูลให้เป็นไปตาม Prototype 
2.พัฒนาระบบรายงานผลข้อมูล (Dashboard) 
3.จัดทำคู่มือและฝึกอบรมการใช้งานให้แก่ผู้ใช้งาน  ระบบที่ดำเนินการพัฒนาจำนวน 4 ระบบ ประกอบด้วย 
         -ระบบการประกวดออกแบบตราสัญลักษณ์ 133 ปี
         - ระบบคัดเลือกข้าราชการพลเรือนดีเด่น / พนักงานราชการดีเด่น
         - ระบบเลือกผู้แทนเพื่อประสานงานประจำภูมิภาค ภาคใต้ และภาคตะวันออกเฉียงเหนือ / ภาคเหนือ
         -ระบบลงทะเบียนอบรม
หลักฐานการดำเนินงาน สามารถดูได้จาก Url: https://s.moac.go.th/yaebM8 </t>
  </si>
  <si>
    <t>ร้อยละ 85.01</t>
  </si>
  <si>
    <t>ร้อยละ 88.31</t>
  </si>
  <si>
    <t>สถาบันเกษตราธิการ</t>
  </si>
  <si>
    <t xml:space="preserve">ร้อยละของบุคลากรที่ผ่านเกณฑ์ Smart Officer ของกระทรวงเกษตรและสหกรณ์ </t>
  </si>
  <si>
    <t>ร้อยละ 96.38</t>
  </si>
  <si>
    <t>ร้อยละ 96.75</t>
  </si>
  <si>
    <t>ร้อยละ 96.51</t>
  </si>
  <si>
    <t xml:space="preserve">ร้อยละของบุคลากรที่มีการจัดทำแผนพัฒนารายบุคคลและดำเนินการตามแผนพัฒนารายบุคคลที่กำหนด </t>
  </si>
  <si>
    <t>ร้อยละ 87.89</t>
  </si>
  <si>
    <t>ร้อยละ 88.89</t>
  </si>
  <si>
    <t>ร้อยละ 89.89</t>
  </si>
  <si>
    <t xml:space="preserve">ร้อยละ 87.38
(บุคลากรที่มีแผนพัฒนา 
935 คน พัฒนาได้ตามแผน 
817 คน) </t>
  </si>
  <si>
    <t xml:space="preserve">ข้อสังเกต ผลการดำเนินงานไม่ผ่านค่าเป้าหมายขั้นต้น ขอให้ สกธ. กำกับ ติดตามให้มีการพัฒนาบุคลากรเป็นไปตามแผนในปีต่อ ๆ ไป </t>
  </si>
  <si>
    <t xml:space="preserve">ร้อยละของการนำความรู้ที่ได้รับจากการฝึกอบรมไปใช้ประโยชน์ของผู้ผ่านการฝึกอบรมของกระทรวงฯ </t>
  </si>
  <si>
    <t xml:space="preserve"> ร้อยละ 70 </t>
  </si>
  <si>
    <t xml:space="preserve"> ร้อยละ 75</t>
  </si>
  <si>
    <t xml:space="preserve"> ร้อยละ 80</t>
  </si>
  <si>
    <t>ร้อยละ 89.14</t>
  </si>
  <si>
    <t xml:space="preserve">ร้อยละความพึงพอใจของผู้รับบริการต่อการดำเนินการจัดฝึกอบรม </t>
  </si>
  <si>
    <t>ร้อยละ 85</t>
  </si>
  <si>
    <t>ร้อยละ 93.46</t>
  </si>
  <si>
    <t>ร้อยละ 99.33</t>
  </si>
  <si>
    <t>สำนักกฎหมาย</t>
  </si>
  <si>
    <t>ร้อยละความสำเร็จของการดำเนินการทบทวน ติดตาม ผลักดันและเร่งรัดการแก้ไขปรับปรุงกฎหมายที่เป็นอุปสรรคในการสร้างความสามารถการแข่งขันของภาคการเกษตร</t>
  </si>
  <si>
    <t>ร้อยละความสำเร็จของการดำเนินการเกี่ยวกับการพิจารณาอุทธรณ์คำสั่งทางปกครองเสร็จทันเวลา</t>
  </si>
  <si>
    <t>ร้อยละ 99.93</t>
  </si>
  <si>
    <t>ร้อยละ 105 
(ดำเนินการแล้วเสร็จ จำนวน 21 ประเด็น จากเป้าหมาย 20 ประเด็น)</t>
  </si>
  <si>
    <t>ร้อยละ 100 
(ดำเนินการเสร็จทันเวลา 
จำนวน 10 เรื่อง จากเรื่องเข้าทั้งหมด จำนวน 10 เรื่อง)</t>
  </si>
  <si>
    <t>สำนักตรวจราชการ</t>
  </si>
  <si>
    <t xml:space="preserve">ร้อยละของการจัดทำข้อเสนอแนะระดับนโยบายตามแผนการตรวจราชการกระทรวงฯ ประจำปีงบประมาณถูกนำไปใช้ประโยชน์ </t>
  </si>
  <si>
    <t>จำนวนข้อเสนอแนะระดับนโยบายตามแผนการตรวจราชการกระทรวงฯ ประจำปีงบประมาณ ถูกนำไปใช้ประโยชน์ มากกว่าร้อยละ 96 
+ รายงานสรุปผลการนำข้อเสนอแนะของผู้ตรวจราชการไปใช้ประโยชน์</t>
  </si>
  <si>
    <t>จำนวนข้อเสนอแนะระดับนโยบายตามแผนการตรวจราชการกระทรวงฯ ประจำปีงบประมาณ ถูกนำไปใช้ประโยชน์ มากกว่าร้อยละ 97
+ รายงานสรุปผลการนำข้อเสนอแนะของผู้ตรวจราชการไปใช้ประโยชน์</t>
  </si>
  <si>
    <t>จำนวนข้อเสนอแนะระดับนโยบายตามแผนการตรวจราชการกระทรวงฯ ประจำปีงบประมาณ ถูกนำไปใช้ประโยชน์ มากกว่าร้อยละ 98
+ รายงานสรุปผลการนำข้อเสนอแนะของผู้ตรวจราชการไปใช้ประโยชน์</t>
  </si>
  <si>
    <t>จำนวนข้อเสนอแนะระดับนโยบายตามแผนการตรวจราชการกระทรวงฯ จำนวน 63 ข้อ ถูกนำไปใช้ประโยชน์ 62 ข้อ คิดเป็นร้อยละ 98.41</t>
  </si>
  <si>
    <t>ร้อยละความพึงพอใจของผู้ตรวจราชการกระทรวงเกษตรและสหกรณ์ที่มีต่อการปฏิบัติงานของสำนักตรวจราชการ</t>
  </si>
  <si>
    <t>ร้อยละ 80
+ นำข้อเสนอแนะจากแบบสำรวจฯ มาปรับปรุงกระบวนงานให้แล้วเสร็จ</t>
  </si>
  <si>
    <t>ร้อยละ 85
+ นำข้อเสนอแนะจากแบบสำรวจฯ มาปรับปรุงกระบวนงานให้แล้วเสร็จ</t>
  </si>
  <si>
    <t>ร้อยละ 90
+ นำข้อเสนอแนะจากแบบสำรวจฯ มาปรับปรุงกระบวนงานให้แล้วเสร็จ</t>
  </si>
  <si>
    <t>ร้อยละ 92.44 
โดยมีผู้ตอบแบบสอบถามความพึงพอใจ มีความเห็นเพิ่มเติมด้านความพึงพอใจต่อการบริการทั่วไปว่าขาดเครื่องปริ้นสี ซึ่งปัจจุบันสำนักตรวจราชการได้ดำเนินการแก้ไขปัญหาเบื้องต้น โดยเจ้าหน้าที่แต่ละเขตตรวจราชการ สามารถส่งไฟล์ข้อมูลมายังสำนักตรวจราชการ เพื่อให้เจ้าหน้าที่ของสำนักตรวจราชการดำเนินการพิมพ์เอกสารแทน ทั้งนี้ ฝ่ายบริหารอยู่ระหว่างดำเนินการของบประมาณประจำปี พ.ศ. 2569 เพื่อจัดซื้อเครื่องพิมพ์สีเพิ่มเติมจำนวน 13 เครื่อง เพื่อให้เพียงพอต่อการรองรับภารกิจของผู้ตรวจราชการกระทรวงเกษตรและสหกรณ์ ได้อย่างทั่วถึง อย่างไรก็ตาม ในปัจจุบันยังไม่ได้รับการจัดสรรงบประมาณแต่อย่างใด</t>
  </si>
  <si>
    <t>สำนักตรวจสอบภายใน</t>
  </si>
  <si>
    <t>จำนวนรายงานผลการตรวจสอบที่นำเสนอต่อหัวหน้าส่วนราชการท้นภายในเวลาที่กำหนด</t>
  </si>
  <si>
    <t>15 รายงาน</t>
  </si>
  <si>
    <t>16 รายงาน</t>
  </si>
  <si>
    <t>17 รายงาน</t>
  </si>
  <si>
    <t>18 รายงาน</t>
  </si>
  <si>
    <t>ร้อยละของข้อเสนอแนะที่หน่วยรับตรวจนำไปปฏิบัติ</t>
  </si>
  <si>
    <t>ร้อยละ 91</t>
  </si>
  <si>
    <t>ร้อยละ 94</t>
  </si>
  <si>
    <t>ร้อยละ 100
(166/166 เรื่ื่อง)</t>
  </si>
  <si>
    <t>สำนักบริหารกองทุนเพื่อช่วยเหลือเกษตรกรและรับเรื่องร้องเรียน</t>
  </si>
  <si>
    <t>ร้อยละของจำนวนเกษตรกรฯ ที่ได้รับอนุมัติเงินกู้ตามวงเงินกู้ของกองทุนหมุนเวียนเพื่อการกู้ยืมแก่เกษตรกรและผู้ยากจน</t>
  </si>
  <si>
    <t xml:space="preserve">จำนวนเกษตรกรฯ ที่ได้รับอนุมัติเงินกู้ฯ จำนวน 306 คน ((306x100)/300) 
คิดเป็นร้อยละ 102 ตามสถิติการอนุมัติเบิกจ่ายเงินกู้กองทุนหมุนเวียนฯ </t>
  </si>
  <si>
    <t>ร้อยละความพึงพอใจของผู้รับบริการและผู้มีส่วนได้ส่วนเสียต่อการให้ความช่วยเหลือเกษตรกรและผู้ยากจน</t>
  </si>
  <si>
    <r>
      <t xml:space="preserve">1. ดำเนินการทบทวนแบบความพึงพอใจฯ
2. จัดทำร่างแบบความพึงพอใจฯ เสร็จเรียบร้อยและเสนอผู้บริหาร (ผู้อำนวยการสำนักบริหารกองทุนฯ) เพื่อพิจารณาให้ความเห็นชอบ
3. ผู้อำนวยการสำนักบริหารกองทุนฯ พิจารณาให้ความเห็นชอบแล้ว ตามหนังสือ ที่ กษ 0220/1664 ลว. 23 มกราคม 2568
4. ประเมินผล สรุปความ
พึงพอใจ และเสนอผู้บังคับบัญชีแล้ว ตามหนังสือ ที่ กษ 0220/10473 ลว. 30 กันยายน 2568 </t>
    </r>
    <r>
      <rPr>
        <b/>
        <sz val="10"/>
        <rFont val="Tahoma"/>
        <family val="2"/>
      </rPr>
      <t>ผลความพึงพอใจฯ เท่ากับร้อยละ 94.41</t>
    </r>
  </si>
  <si>
    <t>ร้อยละ 56.97</t>
  </si>
  <si>
    <t>ร้อยละ 96.57</t>
  </si>
  <si>
    <t>ร้อยละ 99.91</t>
  </si>
  <si>
    <t>สำนักแผนงานและโครงการพิเศษ</t>
  </si>
  <si>
    <t xml:space="preserve">ร้อยละของจำนวนจุดความร้อน (Hotspot) ในพื้นที่เกษตรกรรม </t>
  </si>
  <si>
    <t>จำนวนจุด Hotspot
ผลการดำเนินงานในปี 2567
(3,255 จุด)</t>
  </si>
  <si>
    <t>จำนวน Hotspot 
ลดลงร้อยละ 5 เมื่อเทียบกับปีที่ผ่านมา
(3,092 จุด)</t>
  </si>
  <si>
    <t>จำนวน Hotspot 
ลดลงร้อยละ 10 เมื่อเทียบกับปีที่ผ่านมา
(2,930 จุด)</t>
  </si>
  <si>
    <t>จำนวนสะสมของจุดความร้อนในพื้นที่เกษตรตั้งแต่วันที่ 1 มกราคม - 31 พฤษภาคม 2568 3,120 จุด ลดลงร้อยละ 4.15 (เอกสารแนบ 1)</t>
  </si>
  <si>
    <t>การป้องกันและแก้ไขปัญหาการเผาในพื้นที่เกษตรกรรม</t>
  </si>
  <si>
    <t>กำชับการดำเนินการตามแนวทางการป้องกันและแก้ไขปัญหาการเผาในพื้นที่เกษตรกรรม 
(จำนวน 4 ฉบับ)</t>
  </si>
  <si>
    <t>รายงานสถานการณ์และการป้องกันแก้ไขปัญหาการเผาในพื้นที่เกษตรกรรม ประจำวัน 
(รวม 100 ฉบับ)</t>
  </si>
  <si>
    <t>สรุปรายงานสถานการณ์และการป้องกันแก้ไขปัญหาการเผา และปัญหา อุปสรรคการดำเนินงาน 
เสนอผู้บริหาร</t>
  </si>
  <si>
    <t>1. กำชับการดำเนินการตามแนวทางการป้องกันและแก้ไขปัญหาการเผาในพื้นที่เกษตรกรรมจำนวน 4 ฉบับ ดังนี้ 
1.1 ให้หน่วยงานเร่งรัดการป้องกันและควบคุมการเผาในพื้นที่เกษตรกรรมตามแนวทางที่มาตรการป้องกันและแก้ไขปัญหาการเผาในพื้นที่เกษตรกรรมกำหนด (เอกสารแนบ 2.1)
1.2 ให้หน่วยงานดำเนินการตามประกาศกระทรวงเกษตรและสหกรณ์ฯ และให้้กำกับ ติดตามสถานการณ์และการปฏิบัติงานในจังหวัด (เอกสารแนบ 2.2)
1.3 ให้หน่วยงานปฏิบัติตามมติที่ประชุมชี้แจงแนวทางปฏิบัติตามประกาศกระทรวงเกษตรและสหกรณ์ฯ ในการรายงานผลการปฏิบัติงานการป้องกันและแก้ไขปัญหาการเผาในพื้นที่เกษตร และการตรวจสอบพื้นที่เผาไหม้ (เอกสารแนบ 2.3)
1.4 ให้หน่วยงานเพิ่มความเข้มข้นในการตรวจสอบพื้นที่ทางการเกษตรที่มีความเสี่ยงต่อการเผา และประชาสัมพันธ์สร้างการรับรู้อย่างต่อเนื่อง (เอกสารแนบ 2.4)
2. ดำเนินการรายงานสถานการณ์และการป้องกันแก้ไขปัญหาการเผาในพื้นที่เกษตรกรรม ประจำวัน ตั้งแต่วันที่ 1 มกราคม - 31 พฤษภาคม 2568 รวมจำนวน 151 ฉบับ (เอกสารแนบ 2.5)
3. สรุปผลการดำเนินการตามมาตรการป้องกันและแก้ไขปัญหาการเผาในพื้นที่เกษตรกรรม ปี 2568 เสนอปลัดกระทรวงเกษตรและสหกรณ์ และ รมว.กษ. (เอกสารแนบ 2.6)</t>
  </si>
  <si>
    <t xml:space="preserve">โครงการขับเคลื่อนการเกษตรระดับหมู่บ้านสู่การผลิตสินค้าเกษตรมูลค่าสูง </t>
  </si>
  <si>
    <t>ร้อยละจำนวนแผนที่ได้ยื่นเสนอขอสนับสนุนงบประมาณจากแหล่งเงินทุนต่างๆ (ร้อยละ 10)</t>
  </si>
  <si>
    <t>ร้อยละจำนวนแผนที่ได้ยื่นเสนอขอสนับสนุนงบประมาณจากแหล่งเงินทุนต่างๆ (ร้อยละ 15)</t>
  </si>
  <si>
    <t>ร้อยละจำนวนแผน
ที่ได้ยื่นเสนอขอสนับสนุนงบประมาณจากแหล่งเงินทุนต่างๆ (ร้อยละ 20)</t>
  </si>
  <si>
    <r>
      <rPr>
        <b/>
        <sz val="10"/>
        <color theme="1"/>
        <rFont val="Tahoma"/>
        <family val="2"/>
      </rPr>
      <t xml:space="preserve">ร้อยละ 41.23 </t>
    </r>
    <r>
      <rPr>
        <sz val="10"/>
        <color theme="1"/>
        <rFont val="Tahoma"/>
        <family val="2"/>
      </rPr>
      <t>(ดำเนินการขับเคลื่อนแผนงานโครงการเข้าสู่การสนับสนุนงบประมาณ จำนวน 522 แผนงาน/โครงการ (ผลักดันเข้าสู่แหล่งงบเงินกู้ 73 แผน การขอรับการสนับสนุนงบประมาณจากจังหวัด/กลุ่มจังหวัด 332 แผน และการขอรับการสนับสนุนจากงบอื่นๆ 117 แผน) จากแผนงานโครงการทั้งสิ้น 1,268 แผนงาน/โครงการ (แผนธุรกิจเกษตรรายสินค้า 399 แผน/แผนงานโครงการ 687 แผน/ แผนพัฒนาการเกษตร แผนพัฒนารายสินค้าเกษตรตามแนวทาง BCG Model 182 แผน)</t>
    </r>
  </si>
  <si>
    <t>ความสำเร็จในการขับเคลื่อนโครงการ “ตำบลมั่นคง มั่งคั่ง ยั่งยืน ในจังหวัดชายแดนใต้”</t>
  </si>
  <si>
    <t>เกษตรกรได้รับการช่วยเหลือและสนับสนุนด้านการเกษตรจากอาสาสมัครเกษตรและสหกรณ์ระดับตำบล ไม่น้อยกว่า 100,000 ราย</t>
  </si>
  <si>
    <t>เกษตรกรได้รับการช่วยเหลือและสนับสนุนด้านการเกษตรจากอาสาสมัครเกษตรและสหกรณ์ระดับตำบล ไม่น้อยกว่า 198,299 ราย</t>
  </si>
  <si>
    <t>เกษตรกรได้รับการช่วยเหลือและสนับสนุนด้านการเกษตรจากอาสาสมัครเกษตรและสหกรณ์ระดับตำบลไม่น้อยกว่า 200,000 ราย</t>
  </si>
  <si>
    <t xml:space="preserve"> - สผง. ได้มีการจัดประชุมชี้แจงแนวทางการดำเนินงานและติดตามผลการดำเนินงาน รวมทั้งปัญหาอุปสรรคในการขับเคลื่อนการดำเนินงานเป็นประจำทุกไตรมาส ผ่านระบบ Zoom ร่วมกับ สนง.กษ. 4 จชต. ดังนี้
  1) ไตรมาสที่ 1 ชี้แจงแนวทางฯ เมื่อวันที่ 27 พ.ย. 67
  2) ไตรมาสที่ 2 ติดตามผล เมื่อวันที่ 26 มี.ค. 68
  3) ไตรมาสที่ 3 ติดตามผล เมื่อวันที่ 27 มิ.ย. 68
  4) ไตรมาสที่ 4 ติดตามผล เมื่อวันที่ 17 ก.ย. 68
 - สผง. ได้สรุปรายงานผลการปฏิบัติงาน รอบ 6 เดือน (ณ วันที่ 31 มี.ค. 68) โดยมีผลการดำเนินงาน คือ 
  1) เกษตรกรเข้าถึงบริการภาครัฐ จำนวน 265,523 ราย
  2) เกษตรกรมีความพึงพอใจต่อการให้บริการในภาพรวม จำนวน 2,904 ราย จากตัวอย่าง
ผู้ตอบแบบประเมิน จำนวน 2,932 ราย หรือคิดเป็นร้อยละ 99.05
- สผง. ได้สรุปรายงานผลการปฏิบัติงาน รอบ 9 เดือน (ณ วันที่ 30 มิ.ย. 68) โดยมีผลการดำเนินงาน คือ   1) เกษตรกรเข้าถึงบริการภาครัฐฯ จำนวน 360,422 ราย
 - สผง. ได้สรุปรายงานผลการปฏิบัติงาน รอบ 12 เดือน (ณ วันที่ 30 ก.ย. 68) โดยมีผลการดำเนินงาน คือ   
  1) เกษตรกรเข้าถึงบริการภาครัฐฯ จำนวน 447,178 ราย
  2) เกษตรกรมีความพึงพอใจต่อการให้บริการฯ ในภาพรวม จำนวน 3,308 ราย จากตัวอย่าง
ผู้ตอบแบบประเมิน จำนวน 3,328 ราย หรือคิดเป็นร้อยละ 99.40</t>
  </si>
  <si>
    <t>ร้อยละ 55.04</t>
  </si>
  <si>
    <t>ร้อยละ 84.22</t>
  </si>
  <si>
    <t>ระดับมาตรฐานขั้นสูง</t>
  </si>
  <si>
    <t>ศูนย์ปฏิบัติการต่อต้านการทุจริต</t>
  </si>
  <si>
    <t>จำนวนหน่วยงานของกระทรวงเกษตรและสหกรณ์ผ่านเกณฑ์การประเมิน ITA</t>
  </si>
  <si>
    <t xml:space="preserve">หน่วยงานผ่านเกณฑ์ประเมิน 
16 หน่วยงาน </t>
  </si>
  <si>
    <t xml:space="preserve">หน่วยงานผ่านเกณฑ์ประเมิน 
18 หน่วยงาน </t>
  </si>
  <si>
    <t xml:space="preserve">หน่วยงานผ่านเกณฑ์ประเมิน 
20 หน่วยงาน </t>
  </si>
  <si>
    <t>22 หน่วยงาน</t>
  </si>
  <si>
    <t>ผลการประเมินคุณธรรมและความโปร่งใสการดำเนินงานของหน่วยงานภาครัฐ (ITA) ของ สป.กษ.</t>
  </si>
  <si>
    <t>85.00 คะแนน</t>
  </si>
  <si>
    <t>87.50 คะแนน</t>
  </si>
  <si>
    <t>90.00 คะแนน</t>
  </si>
  <si>
    <t>94.61 คะแนน</t>
  </si>
  <si>
    <t>ร้อยละ 91.60</t>
  </si>
  <si>
    <t>ร้อยละ 99.95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</si>
  <si>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3 ระดับ ได้แก่ ระดับคุณภาพ ระดับมาตรฐาน และระดับต้องปรับปรุง</t>
    </r>
  </si>
  <si>
    <t>กองบริหารงานกองทุนสงเคราะห์เกษตรกร</t>
  </si>
  <si>
    <t xml:space="preserve">ร้อยละความพึงพอใจของผู้มีส่วนได้ส่วนเสีย </t>
  </si>
  <si>
    <t>ได้จัดทำรายงานสรุปผลการสำรวจความพึงพอใจของผู้มีส่วนได้เสีย เสนอผู้อำนวยการทราบเรียบร้อยแล้ว โดยผลการสำรวจฯคิดเป็นร้อยละ 96.83</t>
  </si>
  <si>
    <t>ร้อยละการชำระหนี้จากลูกหนี้โครงการต่อยอดหนี้ที่ครบกำหนดชำระคืน</t>
  </si>
  <si>
    <t>ร้อยละ 40</t>
  </si>
  <si>
    <t>ร้อยละ 50</t>
  </si>
  <si>
    <t>ร้อยละ 60</t>
  </si>
  <si>
    <t xml:space="preserve">ได้จัดทำร้อยละการชำระหนี้จากลูกหนี้โครงการต่อยอดหนี้ที่ครบกำหนดชำระคืนเสนอผู้อำนวยการทราบเรียบร้อยแล้ว โดยผลชำระหนี้คืนฯ คิดเป็นร้อยละ 33.05 </t>
  </si>
  <si>
    <t>สำนักงานรัฐมนตรี</t>
  </si>
  <si>
    <t>ร้อยละของการเสนอเรื่องต่อคณะรัฐมนตรีได้ทันระยะเวลาที่กำหนด</t>
  </si>
  <si>
    <r>
      <t>ร้อยละ 100 
สามารถดำเนินการได้ ทันเวลาที่กำหนด ทั้งหมด 134</t>
    </r>
    <r>
      <rPr>
        <sz val="10"/>
        <color theme="1"/>
        <rFont val="Tahoma"/>
        <family val="2"/>
      </rPr>
      <t xml:space="preserve"> เรื่อง</t>
    </r>
    <r>
      <rPr>
        <sz val="10"/>
        <rFont val="Tahoma"/>
        <family val="2"/>
      </rPr>
      <t xml:space="preserve">
</t>
    </r>
  </si>
  <si>
    <t>ร้อยละความสำเร็จในเรื่องการตรวจสอบ กลั่นกรองเอกสาร เพื่อเสนอต่อเลขานุการ รมว.กษ/ผู้ช่วยเลขา รมว.กษ. ได้ทันเวลา
ภายใน 1 วันทำการ</t>
  </si>
  <si>
    <r>
      <t>ร้อยละ 100
สามารถดำเนินการได้ทันเวลาที่กำหนดทั้งหมด 4,114</t>
    </r>
    <r>
      <rPr>
        <sz val="10"/>
        <color theme="1"/>
        <rFont val="Tahoma"/>
        <family val="2"/>
      </rPr>
      <t xml:space="preserve"> เรื่อง
</t>
    </r>
  </si>
  <si>
    <t>ร้อยละ 88.01</t>
  </si>
  <si>
    <t>ร้อยละ 95.65</t>
  </si>
  <si>
    <t>ฝ่ายเกษตรประจำสถานกงสุลใหญ่ ณ นครเซี่ยงไฮ้</t>
  </si>
  <si>
    <t>ระดับความสำเร็จในการผลักดันความร่วมมือด้านการเกษตรกับต่างประเทศ</t>
  </si>
  <si>
    <t>ขั้นตอนที่ 1 และ 2</t>
  </si>
  <si>
    <t>ขั้นตอนที่ 3 และ 4</t>
  </si>
  <si>
    <t>ขั้นตอนที่ 5 
(อย่างน้อย 
1 หน่วยงาน)</t>
  </si>
  <si>
    <r>
      <t xml:space="preserve">สปษ. เซี่ยงไฮ้ ได้ดำเนินการ ดังนี้
</t>
    </r>
    <r>
      <rPr>
        <b/>
        <sz val="10"/>
        <rFont val="Tahoma"/>
        <family val="2"/>
        <charset val="222"/>
      </rPr>
      <t>1.ส่งเสริมการจำหน่ายสินค้าเกษตรบนแพลตฟอร์ม E - Commerce โต่วอินของจีน</t>
    </r>
    <r>
      <rPr>
        <sz val="10"/>
        <rFont val="Tahoma"/>
        <family val="2"/>
      </rPr>
      <t xml:space="preserve"> 1) ส่งเสริมการจัดตั้งร้านค้าสินค้าเกษตรและผลิตภัณฑ์ของไทยในจีน ภายใต้ชื่อร้าน THAI MALL ประสานงานกับบริษัทฯ ที่ได้รับการคัดเลือกให้บริหารร้าน THAI MALL ช่วยเหลือแก้ปัญหาการขอการรับรองบัญชีร้านค้าในฐานะร้านค้าของประเทศไทย 2) หารือกับแพลตฟอร์มโต่วอินและตลาดค้าส่งสินค้าเกษตรนานาชาติซีเจียวเพื่อสร้างความร่วมมือด้านการค้าสินค้าเกษตรไทยผ่านไลฟ์สดบนโต่วอิน
</t>
    </r>
    <r>
      <rPr>
        <b/>
        <sz val="10"/>
        <rFont val="Tahoma"/>
        <family val="2"/>
        <charset val="222"/>
      </rPr>
      <t xml:space="preserve">2. ส่งเสริมความร่วมมือการค้าสินค้าผลไม้ร่วมกับตลาดค้าส่งและค้าปลีกในนครเซี่ยงไฮ้ และเขตอาณา </t>
    </r>
    <r>
      <rPr>
        <sz val="10"/>
        <rFont val="Tahoma"/>
        <family val="2"/>
      </rPr>
      <t xml:space="preserve">1) อำนวยความสะดวกแก้ไขปัญหาให้กับผู้นำเข้าสินค้าเกษตรไทยในเบื้องต้น 2) แสวงหาความร่วมมือกับตลาดค้าส่งและค้าปลีกในนครเซี่ยงไฮ้และเขตอาณา เพื่อผลักดันการนำเข้าสินค้าผลไม้ไทยในร้านค้าส่งและค้าปลีก เช่น ตลาดค้าส่งสินค้าเกษตรนานาชาติซีเจียว ตลาดค้าส่งผลไม้เจียซิง ตลาดห้วยจ่าน และ ตลาดซ่างหนงพี รวมถึงซูเปอร์มาร์เกตในนครเซี่ยงไฮ้ เช่น City Super เพื่อจัดกิจกรรมประชาสัมพันธ์และส่งเสริมการค้าผลไม้ไทยในนครเซี่ยงไฮ้
</t>
    </r>
    <r>
      <rPr>
        <b/>
        <sz val="10"/>
        <rFont val="Tahoma"/>
        <family val="2"/>
        <charset val="222"/>
      </rPr>
      <t>3. ส่งเสริมความร่วมมือด้านการเกษตรกับมณฑลในเขต</t>
    </r>
    <r>
      <rPr>
        <sz val="10"/>
        <rFont val="Tahoma"/>
        <family val="2"/>
      </rPr>
      <t xml:space="preserve">อาณา1) เยี่ยมคารวะหน่วยงานด้านการเกษตรกับมณฑลในเขตอาณา เพื่อแสวงหาความร่วมมือกันในอนาคต
2) การจัดการประชุมคณะทำงานระหว่างไทยกับมณฑลในเขตอาณาร่วมกับทีมประเทศไทย เช่น คณะทำงานไทย-เจ้อเจียง
</t>
    </r>
    <r>
      <rPr>
        <b/>
        <sz val="10"/>
        <rFont val="Tahoma"/>
        <family val="2"/>
        <charset val="222"/>
      </rPr>
      <t xml:space="preserve">4. ส่งเสริมความร่วมมือด้านการปรับปรุงดินเค็มในพื้นที่การเกษตรระหว่างไทย </t>
    </r>
    <r>
      <rPr>
        <sz val="10"/>
        <rFont val="Tahoma"/>
        <family val="2"/>
      </rPr>
      <t>และมณฑลเจ้อเจียงระหว่างกรมพัฒนาที่ดินและสำนักงานความร่วมมือด้านการเกษตรระหว่างประเทศมณฑลเจ้อเจียง โดยการแลกเปลี่ยนองค์ความรู้ด้านการพัฒนาพื้นที่ดินเค็มหรือดินด่างในเขตเกษตรกรรมของไทย</t>
    </r>
  </si>
  <si>
    <t>ร้อยละความพึงพอใจของผู้รับบริการจากสำนักงานที่ปรึกษาการเกษตรต่างประเทศ</t>
  </si>
  <si>
    <t>ร้อยละ 80 
พร้อมบทสรุป
เสนอผู้บริหาร</t>
  </si>
  <si>
    <t>ร้อยละ 85 
พร้อมบทสรุป
เสนอผู้บริหาร</t>
  </si>
  <si>
    <t>ร้อยละ 90 
พร้อมบทสรุป
เสนอผู้บริหาร</t>
  </si>
  <si>
    <r>
      <t xml:space="preserve">สปษ. เซี่ยงไฮ้ ได้แจกแบบสอบถามออนไลน์สำรวจความพึงพอใจของผู้รับบริการ ปี 2568 ส่งให้หน่วยงานที่เกี่ยวข้องทั้งภาครัฐและเอกชน และผู้เกี่ยวข้องอื่น ๆ ที่มารับบริการฯ ในช่วงระยะเวลา 6 เดือน (ตั้งแต่เดือน เม.ย.68 - ก.ย. 68) โดยมีรายละเอียด ดังนี้
   </t>
    </r>
    <r>
      <rPr>
        <b/>
        <sz val="10"/>
        <rFont val="Tahoma"/>
        <family val="2"/>
        <charset val="222"/>
      </rPr>
      <t>1. ผลการประเมินความพึงพอใจของผู้รับบริการ</t>
    </r>
    <r>
      <rPr>
        <sz val="10"/>
        <rFont val="Tahoma"/>
        <family val="2"/>
      </rPr>
      <t xml:space="preserve"> สปษ. เซี่ยงไฮ้ ได้รับความพึงพอใจในภาพรวมเฉลี่ยทั้งแบบสอบถาม ร้อยละ 97.95
   </t>
    </r>
    <r>
      <rPr>
        <b/>
        <sz val="10"/>
        <rFont val="Tahoma"/>
        <family val="2"/>
        <charset val="222"/>
      </rPr>
      <t>2. ข้อมูลพื้นฐานของกลุ่มผู้รับบริการหลัก</t>
    </r>
    <r>
      <rPr>
        <sz val="10"/>
        <rFont val="Tahoma"/>
        <family val="2"/>
      </rPr>
      <t xml:space="preserve"> ผู้รับบริการประกอบด้วยคนไทย 24 คน ส่วนใหญ่เป็นบุคลากรในหน่วยงานราชการ และคนจีน 25 คน ส่วนใหญ่เป็นพนักงานประจำในวิสาหกิจเอกชน/รัฐวิสาหกิจ ผู้รับบริการคนไทยมีเพศหญิงเป็นหลัก กลุ่มอายุ 27-42 ปี คิดเป็นร้อยละ 41.7  ผู้รับบริการคนจีนมีจำนวนเพศหญิงเป็นหลัก กลุ่มอายุ 27-42 ปีคิดเป็นร้อยละ 48
   </t>
    </r>
    <r>
      <rPr>
        <b/>
        <sz val="10"/>
        <rFont val="Tahoma"/>
        <family val="2"/>
        <charset val="222"/>
      </rPr>
      <t>3. คะแนนความพึงพอใจในแต่ละด้าน</t>
    </r>
    <r>
      <rPr>
        <sz val="10"/>
        <rFont val="Tahoma"/>
        <family val="2"/>
      </rPr>
      <t xml:space="preserve"> สปษ. เซี่ยงไฮ้ได้รับความพึงพอใจในแต่ละด้านมากกว่าร้อยละ 90 โดยความพึงพอใจในแต่ละด้านได้รับคะแนนใกล้เคียงกัน ได้แก่ ด้านประสานงานและเอกสาร ด้านต้อนรับคณะเดินทางเยือน และด้านเว็บไซต์และข้อมูลออนไลน์ ซึ่งในแต่ละด้านได้รับความพึงพอใจในภาพรวมเฉลี่ยร้อยละ 97.75 แสดงให้เห็นถึงความเอาใจใส่ กระตือรือร้น มีความเต็มใจ และมีความพร้อมในการให้บริการของเจ้าหน้าที่ในทุกด้าน อย่างไรก็ตาม ควรรับฟังข้อเสนอแนะและพัฒนาปรับปรุงในบางประเด็นเพื่อรักษามาตรฐานและสร้างความพึงพอใจที่ยั่งยืน
โดยได้ดำเนินการรวบรวมและจัดทำบทสรุปเสนอผู้บริหาร (สรุปผลสำรวจความพึงพอใจของผู้รับบริการจากฝ่ายเกษตร ประจำสถานกงสุลใหญ่ ณ นครเซี่ยงไฮ้)</t>
    </r>
  </si>
  <si>
    <t>ร้อยละความสำเร็จในการขับเคลื่อนแผนการเปิดตลาดหรือส่งเสริมตลาดสินค้าเกษตรไทยในต่างประเทศ</t>
  </si>
  <si>
    <t>มูลค่าการส่งออกสินค้าเกษตรเป้าหมาย
ไปยังประเทศคู่ค้า เพิ่มขึ้น ร้อยละ 2</t>
  </si>
  <si>
    <t>มูลค่าการส่งออกสินค้าเกษตรเป้าหมาย
ไปยังประเทศคู่ค้า เพิ่มขึ้น ร้อยละ 3</t>
  </si>
  <si>
    <t>มูลค่าการส่งออกสินค้าเกษตรเป้าหมาย
ไปยังประเทศคู่ค้า เพิ่มขึ้น ร้อยละ 4</t>
  </si>
  <si>
    <r>
      <t>สปษ. เซี่ยงไฮ้ ได้ดำเนินการ ดังนี้</t>
    </r>
    <r>
      <rPr>
        <b/>
        <sz val="10"/>
        <rFont val="Tahoma"/>
        <family val="2"/>
        <charset val="222"/>
      </rPr>
      <t xml:space="preserve">
1. ส่งเสริมความร่วมมือการค้าสินค้าสินค้าข้าว และพัฒนาคุณภาพข้าวไทย</t>
    </r>
    <r>
      <rPr>
        <sz val="10"/>
        <rFont val="Tahoma"/>
        <family val="2"/>
      </rPr>
      <t xml:space="preserve"> 1) จัดงาน Spirits of Friendship เพื่อเฉลิมฉลองการครบรอบ 50 ปี แห่งความสัมพันธ์ทางการทูตไทย – จีน ผ่านสินค้าข้าวหอมมะลิไทย ณ นครเซี่ยงไฮ้ ประชาสัมพันธ์ข้าวที่แสดงออกถึงคุณค่าของข้าวไทยกับหน่วยงานภาคเอกชนและภาครัฐของจีน และนำสินค้าที่แปรรูปจากข้าวไทย ได้แก่ สาโท เทพนม เข้าร่วมการประชาสัมพันธ์ เพื่อการส่งออกในอนาคต 2) แลกเปลี่ยนองค์ความรู้ด้านการพัฒนาพันธุ์ข้าว และเทคโนโลยีการปลูกและการแปรรูปข้าวกับหน่วยงานที่เกี่ยวข้องของจีน เช่น เทคนิคการสีข้าวขั้นสูงของบริษัท MDO Smarter Group และเทคนิคการบ่มเหล้าข้าวของบริษัท COFCO Kong Yiji
</t>
    </r>
    <r>
      <rPr>
        <b/>
        <sz val="10"/>
        <rFont val="Tahoma"/>
        <family val="2"/>
        <charset val="222"/>
      </rPr>
      <t>2. ส่งเสริมความร่วมมือทางวิชาการด้านการประมง</t>
    </r>
    <r>
      <rPr>
        <sz val="10"/>
        <rFont val="Tahoma"/>
        <family val="2"/>
      </rPr>
      <t xml:space="preserve"> 1) แลกเปลี่ยนสถานการณ์การค้าสินค้าเกษตรไทย แนวทางการดำเนินงานของกระทรวงเกษตร เพื่อสร้างความเชื่อมั่นให้กับผู้ประกอบการ เช่น บริษัทฯ SUHO Food เมืองหนานทง มณฑลเจียงซู
</t>
    </r>
    <r>
      <rPr>
        <b/>
        <sz val="10"/>
        <rFont val="Tahoma"/>
        <family val="2"/>
        <charset val="222"/>
      </rPr>
      <t>3. ส่งเสริมเพิ่มมูลค่าการค้าสินค้าอาหารสัตว์เลี้ยงของไทย</t>
    </r>
    <r>
      <rPr>
        <sz val="10"/>
        <rFont val="Tahoma"/>
        <family val="2"/>
      </rPr>
      <t xml:space="preserve"> 1) ประชุมหารือกับหน่วยงานที่เกี่ยวข้องเพื่อแลกเปลี่ยนข้อมูล 3) ดำเนินการประสานกรมปศุสัตว์เพื่อแจ้งผู้ประกอบการไทยที่ประสงค์ส่งออกสินค้าอาหารสัตว์เลี้ยงมาจีน 4) พาผู้ประกอบการไทยที่สนใจเข้าร่วม PET FAIR SHANGHAI 5) อำนวยความสะดวกให้ผู้ประกอบการจีนขยายการลงทุนสินค้าอาหารสัตว์เลี้ยงที่ไทย
</t>
    </r>
    <r>
      <rPr>
        <b/>
        <sz val="10"/>
        <rFont val="Tahoma"/>
        <family val="2"/>
        <charset val="222"/>
      </rPr>
      <t xml:space="preserve">4. ประชาสัมพันธ์ผลไม้ไทย </t>
    </r>
    <r>
      <rPr>
        <sz val="10"/>
        <rFont val="Tahoma"/>
        <family val="2"/>
      </rPr>
      <t xml:space="preserve">ในงานเลี้ยงรับรองต่างๆ เช่น </t>
    </r>
    <r>
      <rPr>
        <sz val="10"/>
        <rFont val="Tahoma"/>
        <family val="2"/>
        <charset val="222"/>
      </rPr>
      <t xml:space="preserve">กิจกรรม 50 ปีแห่งมิตรภาพไทย-จีน บนเส้นทางผลไม้หอมหวาน งาน Thai Festival Shanghai 2025 </t>
    </r>
  </si>
  <si>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</si>
  <si>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</si>
  <si>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ฝ่ายเกษตร ประจำสถานกงสุลใหญ่ ณ นครกว่างโจว</t>
  </si>
  <si>
    <t>ฝ่ายเกษตรฯ กว่างโจว ดำเนินการผลักดันความร่วมมือด้านการเกษตรต่างประเทศกับ 7 หน่วยงานในปีงบประมาณ พ.ศ. 2568 ดังนี้
1.โครงการเสริมสร้างการแลกเปลี่ยนด้านวิชาการเกษตร งานตรวจสอบกักกัน และการขยายตลาดสินค้าเกษตรระหว่างไทยกับจีนตอนใต้
2.โครงการความร่วมมือและการสนับสนุนการวิจัยกาแฟ และสมุนไพร
3.โครงการความร่วมมือทางวิชาการงานวิจัยและพัฒนาเทคโนโลยีคาร์บอนต่ำ ระยะที่ 2 (พ.ศ.2567-2570)
4.โครงการความร่วมมือด้านการพัฒนาเทคโนโลยีและนวัตกรรมการเกษตรระหว่างไทย-จีน
5.โครงการความร่วมมือในการแลกเปลี่ยนเทคโนโลยีและองค์ความรู้ด้านการเกษตร รวมถึงการบริหารจัดการโดยใช้เทคโนโลยีสมัยใหม่ และการปรับปรุงพันธุ์พืช
6.โครงการฝึกอบรมเชิงปฏิบัติการให้กับนักวิจัยรุ่นใหม่ ภายใต้โครงการ The availability of selenium in acid rice soil
7.โครงการฝึกอบรมเชิงปฏิบัติการและศึกษาดูงานการผลิตชาผู่เอ่อร์เชิงอุตสาหกรรมแบบครบวงจร
ตามหนังสือ สปกษ. ที่ 0204.2/2288 ลว. 21 ส.ค. 2568</t>
    <phoneticPr fontId="10" type="noConversion"/>
  </si>
  <si>
    <t>ระดับความพึงพอใจของผู้รับบริการจากฝ่ายเกษตรฯ กว่างโจวภาพรวม ร้อยละ 94.67 (แบ่งเป็น ด้านประสานงานและเอกสาร ร้อยละ 96.50, ด้านต้อนรับคณะเดินทาง ร้อยละ 94.75, ด้านเว็บไซต์และข้อมูลออนไลน์ ร้อยละ 92.75) ตามหนังสือ สปกษ. ที่ กษ 0204.2/2290 ลว. 21 ส.ค. 2568</t>
    <phoneticPr fontId="10" type="noConversion"/>
  </si>
  <si>
    <t>มูลค่าการส่งออกสินค้าเกษตรเป้าหมาย คือ กุ้งแช่แข็ง ไปยังประเทศจีน เพิ่มขึ้นร้อยละ 4.1 คิดเป็นมูลค่า 5,631.67 ล้านบาท ตามหนังสือ สปกษ. ที่ กษ 0204.2/2295 ลว. 21 ส.ค. 2568</t>
    <phoneticPr fontId="10" type="noConversion"/>
  </si>
  <si>
    <t>ฝ่ายเกษตร ประจำสถานกงสุลใหญ่ ณ นครลอสแอนเจลิส</t>
  </si>
  <si>
    <t>ขั้นตอนที่ 5 
(อย่างน้อย 
4 หน่วยงาน)</t>
  </si>
  <si>
    <t>1) ฝ่ายเกษตรฯ ได้จัดการส่งเสริมเพิ่มมูลค่าการค้าผลไม้ไทยในตลาด ณ เมืองลอสแอนเจลิส ผ่านโครงการประชาสัมพันธ์ In-Store Promotion ร่วมกับซุปเปอร์มาเก็ต H-mart     
2) ร่วมงาน Business Forum เพื่อส่งเสริมการลงทุนด้านอุตสาหกรรมและสินค้าเกษตรไทย      
3) หารือร่วมกับบริษัทเทคโนโลยีด้านการเกษตรของสหรัฐฯ            
4) ประสานขอเปิดตลาดปลาสวยงาม (ปลาทอง) จากไทยไปประเทศเม็กซิโก ร่วมกับกรมประมง   (รายละเอียดตามเอกสารแนบ 1)</t>
  </si>
  <si>
    <t xml:space="preserve">ฝ่ายเกษตรฯ ได้ประมวลผลแบบสำรวจความพึงพอใจของผู้รับบริการในรอบ 11 เดือน (ตุลาคม 67 - สิงหาคม 68) โดยมีค่าเฉลี่ยคะแนนความพึงพอใจอยู่ที่ร้อยละ 97.46 (รายละเอียดตามเอกสารแนบ 2) </t>
  </si>
  <si>
    <t>เป้าหมายเหมือนกันทุกสำนัก/กอง</t>
  </si>
  <si>
    <t>ร้อยละ 67.33 - 69.32</t>
  </si>
  <si>
    <t>ร้อยละ 69.33 - 71.32</t>
  </si>
  <si>
    <t>ร้อยละ 71.33 ขึ้นไป</t>
  </si>
  <si>
    <t>ร้อยละ 83.67 - 85.66</t>
  </si>
  <si>
    <t>ร้อยละ 95.67 - 87.66</t>
  </si>
  <si>
    <t>ร้อยละ 87.67 ขึ้นไป</t>
  </si>
  <si>
    <t>ร้อยละ 86.66  - 89.15</t>
  </si>
  <si>
    <t>ร้อยละ 89.16 - 91.65</t>
  </si>
  <si>
    <t>ร้อยละ 91.66 ขึ้นไป</t>
  </si>
  <si>
    <t>ฝ่ายเกษตร ประจำสถานเอกอัครราชทูตไทย ณ กรุงจาการ์ตา</t>
  </si>
  <si>
    <t>รายงานผลการผลักดันแผนความร่วมมือกับ 2 หน่วยงาน ให้ผู้บริหารทราบ</t>
  </si>
  <si>
    <t>รายงานผลการผลักดันแผนความร่วมมือกับ 3 หน่วยงาน ให้ผู้บริหารทราบ</t>
  </si>
  <si>
    <t>รายงานผลการผลักดันแผนความร่วมมือกับ 4 หน่วยงาน ให้ผู้บริหารทราบ</t>
  </si>
  <si>
    <t xml:space="preserve">ฝ่ายเกษตรฯ จาการ์ตา ได้ดำเนินการผลักดันความร่วมมือด้านการเกษตรกับต่างประเทศ โดยได้รวบรวม ศึกษา และวิเคราะห์ข้อมูลด้านการเกษตรในอินโดนีเซีย และทบทวนและจัดทำแผนความร่วมมือด้านการเกษตรต่างประเทศ รวมทั้งติดต่อประสานงานและหารือกับหน่วยงานต่างๆ ที่เกี่ยวข้องทั้งไทยและอินโดนีเซีย เพื่อผลักดันความร่วมมือด้านการเกษตรฯ และจัดทำรายงานผลการผลักดันความร่วมมือด้านการเกษตรกับ 4 หน่วยงานของอินโดนีเซียให้ผู้บริหารทราบ ดังนี้ 1) การพัฒนาความร่วมมือทางวิชาการด้านปศุสัตว์และเพิ่มมูลค่าการค้าสินค้าปศุสัตว์ ร่วมกับกรมปศุสัตว์และบริการสุขภาพสัตว์ อินโดนีเซีย 2) การพัฒนาความร่วมมือด้านการทำประมงตามระบบโควต้าในประเทศอินโดนีเซีย ร่วมกับกระทรวงกิจการทางทะเลและประมง อินโดนีเซีย 3) การจัดทำความร่วมมือด้านการยอมรับมาตรฐานสินค้าอาหารฮาลาลระหว่างไทย-อินโดนีเซีย ร่วมกับ Halal Product Assurance Organizing Agency (BPJPH), Indonesia  และ 4) การพัฒนาความร่วมมือด้านการต่อต้านการทำประมงที่ผิดกฎหมาย ขาดการรายงาน และไร้การควบคุม (IUU Fishing) ร่วมกับกระทรวงกิจการทางทะเลและประมง และกระทรวงการต่างประเทศ อินโดนีเซีย </t>
  </si>
  <si>
    <t xml:space="preserve">ฝ่ายเกษตรฯ จาการ์ตา ได้แจกแบบสอบถามออนไลน์สำรวจความพึงพอใจของผู้รับบริการจากฝ่ายเกษตรฯ ปี 68 ส่งให้ผู้ที่เกี่ยวข้องที่มารับบริการฯ ในช่วงเวลา 11 เดือน (เดือน ต.ค.67- .ค. 68) และได้รายงานผู้บริหารกระทรวงทราบ ซึ่งโดยสรุปภาพรวมผลสำรวจมีความพึงพอใจมากที่สุดจากการรับบริการจากฝ่ายเกษตรฯ ร้อยละ 97.28  ได้ 5 คะแนน โดยมีผลความพึงพอใจ 3 ด้าน ดังนี้ 1) ด้านที่ 1 ความพึงพอใจการให้บริการในด้านการประสานงานและเอกสาร ในภาพรวมผู้ตอบแบบสอบถามมีระดับความคิดเห็นอยู่ในระดับความพึงพอใจมากที่สุด คิดเป็นร้อยละ 96.87 2) ด้านที่ 2 ความพึงพอใจการให้บริการต้อนรับคณะในการเดินทางเยือนในเขตอาณาของฝ่ายเกษตรฯ ในภาพรวมผู้ตอบแบบสอบถามมีระดับความคิดเห็นอยู่ในระดับความพึงพอใจมากที่สุด คิดเป็นร้อยละ 99.23 และ 3) ด้านที่ 3 ความพึงพอใจการให้บริการด้านข้อมูลบนเว็บไซด์ ในภาพรวมผู้ตอบแบบสอบถามมีระดับความคิดเห็นอยู่ในระดับความพึงพอใจมากที่สุด คิดเป็นร้อยละ 95.75  </t>
  </si>
  <si>
    <t>มูลค่าการส่งออกสินค้าเกษตรเป้าหมายไปยังประเทศคู่ค้า เพิ่มขึ้นร้อยละ 2</t>
  </si>
  <si>
    <t>มูลค่าการส่งออกสินค้าเกษตรเป้าหมายไปยังประเทศคู่ค้า เพิ่มขึ้นร้อยละ 3</t>
  </si>
  <si>
    <t>มูลค่าการส่งออกสินค้าเกษตรเป้าหมายไปยังประเทศคู่ค้า เพิ่มขึ้นร้อยละ 4</t>
  </si>
  <si>
    <t>ฝ่ายเกษตรฯ จาการ์ตา ได้ขับเคลื่อนแผนการเปิดตลาดและส่งเสริมตลาดสินค้าเกษตรไทยในต่างประเทศ โดยสามารถเพิ่มมูลค่าการส่งออกสินค้าเกษตรไทยมายังประเทศอินโดนีเซีย ทั้งนี้ ฝ่ายเกษตรฯ จาการ์ตา ได้ดำเนินการศึกษาวิเคราะห์ข้อมูลสถานการณ์สินค้าเกษตรในอินโดนีเซียและอาเซียน และจัดทำแผนการเปิดตลาด รวมทั้งติดต่อประสานงานและหารือกับหน่วยงานต่างๆ ที่เกี่ยวข้อง เพื่อผลักดันการขับเคลื่อนการเปิดตลาด/ขยายตลาดสินค้าเกษตรไทยมายังอินโดนีเซีย ทำให้สามารถเพิ่มปริมาณและมูลค่าการส่งออก ดังนี้ 1) ไก่ชนพื้นเมือง มีมูลค่าการส่งออกเพิ่มขึ้น 100 % 2) ลำไย มีมูลค่าการส่งออกเพิ่มขึ้น 51% และ 3) มะขามหวาน มีมูลค่าการส่งออกเพิ่มขึ้น 50%</t>
  </si>
  <si>
    <t>ร้อยละการเบิกจ่ายงบประมาณ</t>
  </si>
  <si>
    <t>ร้อยละการเบิกจ่ายงบประมาณรายจ่ายลงทุน</t>
  </si>
  <si>
    <t>ร้อยละ 67.33 – 69.32</t>
  </si>
  <si>
    <t>ร้อยละ 85.67 - 87.66</t>
  </si>
  <si>
    <t>ร้อยละ 101</t>
  </si>
  <si>
    <t>ร้อยละ 86.66 - 89.15</t>
  </si>
  <si>
    <t>ร้อยละ 102</t>
  </si>
  <si>
    <t>ฝ่ายเกษตร ประจำสถานเอกอัครราชทูต ณ กรุงมอสโก</t>
  </si>
  <si>
    <r>
      <rPr>
        <b/>
        <sz val="10"/>
        <rFont val="Tahoma"/>
        <family val="2"/>
      </rPr>
      <t xml:space="preserve">ฝ่ายเกษตรฯ มอสโก ดำเนินงานตามเป้าหมายขั้นตอนที่ 5 ในการผลักดันความร่วมมือด้านการเกษตรของไทยกับรัสเซีย 3 หน่วยงาน </t>
    </r>
    <r>
      <rPr>
        <sz val="10"/>
        <rFont val="Tahoma"/>
        <family val="2"/>
      </rPr>
      <t>ดังนี้  (1) ความร่วมมือด้านประมง IUU ระหว่างกรมประมงของ ไทย-รัสเซีย (2) ความร่วมมือและแลกเปลี่ยนทางการศึกษาและวิจัยด้านเกษตรและเทคโนโลยีการเกษตร ระหว่าง ม.เกษตรศาสตร์ และ 8 สถาบันศึกษาและวิจัยของรัสเซีย (3) ความร่วมมือด้านการบริหารทรัพยากรดิน  ระหว่างกรมพัฒนาที่ดิน และหน่วยงานพิพิธภัณฑ์ดินของกรุงมอสโก และเมืองเซนต์ปีเตอร์สเบิร์ก ของรัสเซีย  และอยู่ระหว่างการดำเนินงานในขั้นตอนที่ 4 จำนวน 2 หน่วยงาน ดังนี้ (4) ความร่วมมือและแลกเปลี่ยนความรู้ด้านกฎ ระเบียบ มาตรการทางสุขอนามัยและสุขอนามัยพืช และกฎระเบียบเชิงเทคนิคที่เกี่ยวข้องกับการส่งออกนำเข้าสินค้าของรัสเซีย และ EAEU ระหว่าง มกอช. กวก. และหน่วยงานของรัสเซีย (รายละเอียดตามเอกสารแนบ ตชว 1)</t>
    </r>
  </si>
  <si>
    <r>
      <rPr>
        <b/>
        <sz val="10"/>
        <rFont val="Tahoma"/>
        <family val="2"/>
      </rPr>
      <t>ฝ่ายเกษตรฯ มอสโก ดำเนินการส่งแบบสอบถามเพื่อสำรวจความพึงพอใจของผู้รับบริการ ปี 2568 รอบ 12 เดือน (ต.ค. 97 - ก.ย.68)  โดยได้รับคะแนนความพึงพอใจภาพรวมร้อยละ 95.04 พร้อมได้จัดทำบทสรุปผู้บริหารทราบผลการสำรวจ 3 ด้าน</t>
    </r>
    <r>
      <rPr>
        <sz val="10"/>
        <rFont val="Tahoma"/>
        <family val="2"/>
      </rPr>
      <t xml:space="preserve"> ดังนี้ ด้านที่ 1 ความพึงพอใจการให้บริการในด้านการประสานงานและเอกสาร ได้คะแนนคิดเป็นร้อยละ 95.71 ด้านที่ 2 ความพึงพอใจการให้บริการต้อนรับคณะในการเดินทางเยือนเขตอาณาของ ฝ่ายเกษตรฯ มอสโก  ได้คะแนนคิดเป็นคะแนนร้อยละ 95.03 และด้านที่ 3 ความพึงพอใจการให้บริการด้านข้อมูลบนเว็บไซต์ของฝ่ายเกษตรฯ มอสโก ได้คะแนนคิดเป็นคะแนนร้อยละ 94.39 เมื่อพิจารณาความพึงพอใจทั้ง 3 ด้านแล้ว พบว่า มีคะแนนเฉลี่ยความพึงพอใจอยู่ที่ร้อยละ 95.04 (รายละเอียดตามเอกสารแนบ ตชว 2) </t>
    </r>
  </si>
  <si>
    <t>มูลค่าการส่งออกสินค้าเกษตรเป้าหมายไปยังประเทศคู่ค้า
 เพิ่มขึ้น ร้อยละ 4</t>
  </si>
  <si>
    <r>
      <rPr>
        <b/>
        <sz val="10"/>
        <rFont val="Tahoma"/>
        <family val="2"/>
      </rPr>
      <t>ฝ่ายเกษตรฯ มอสโก ดำเนินงานผลักดัน ส่งเสริม รักษาและขยายตลาดส่งออกสินค้าเกษตรไทย ในรัสเซียและคาซัคสถาน ให้บรรลุเป้าหมายมูลค่าการส่งออกเพิ่มขึ้นร้อยละ 4 โดยเฉพาะสินค้าผลไม้ ผักผลไม้แปรรูป ผลิตภัณฑ์ยางพารา เครื่องปรุงรส</t>
    </r>
    <r>
      <rPr>
        <sz val="10"/>
        <rFont val="Tahoma"/>
        <family val="2"/>
      </rPr>
      <t xml:space="preserve"> ผ่านกิจกรรมจัดแสดงสินค้าในเทศกาลไทย ณ กรุงมอสโก สหพันธรัฐรัสเซีย และกรุงอัสตานา สาธารณรัฐคาซัคสถาน การนำสื่อของรัสเซียไปสำรวจและถ่ายทำรายการเกี่ยวกับการผลิตสินค้าเกษตรและอาหารที่ประเทศไทย รวมถึงการประชุมหารือร่วมกับหน่วยงานที่เกี่ยวข้อง เป็นต้น (รายละเอียดตามเอกสารแนบ ตชว 3)</t>
    </r>
  </si>
  <si>
    <t>สำนักงานที่ปรึกษาการเกษตรต่างประเทศ ประจำกรุงโตเกียว</t>
  </si>
  <si>
    <t>ร้อยละ 95.6 
รายงานบทสรุปเสนอผู้บริหารทราบแล้ว</t>
  </si>
  <si>
    <t>มูลค่าการส่งออกสินค้าเกษตรเป้าหมายไปยังประเทศคู่ค้าเพิ่มขึ้นมากกว่าร้อยละ 4 ทุกรายการ</t>
  </si>
  <si>
    <t xml:space="preserve">ผลักดันความร่วมมือ
 จำนวน 4 หน่วยงาน </t>
  </si>
  <si>
    <t>สำนักงานที่ปรึกษาการเกษตรประจำกรุงแคนเบอร์รา</t>
  </si>
  <si>
    <t>รายงานผลการผลักดันแผนความร่วมมือกับ 
2 หน่วยงาน ให้ผู้บริหารทราบ</t>
  </si>
  <si>
    <t>รายงานผลการผลักดันแผนความร่วมมือกับ 
3 หน่วยงาน ให้ผู้บริหารทราบ</t>
  </si>
  <si>
    <t>รายงานผลการผลักดันแผนความร่วมมือกับ 
4 หน่วยงาน ให้ผู้บริหารทราบ
(อย่างน้อย 
1 หน่วยงาน)</t>
  </si>
  <si>
    <r>
      <t xml:space="preserve">สปษ. แคนเบอร์รา ได้ดำเนินการผลักดันความร่วมมือด้านการเกษตรกับต่างประเทศตามแผนความร่วมมือ จำนวน 5 โครงการ โดยร่วมมือกับ </t>
    </r>
    <r>
      <rPr>
        <b/>
        <sz val="10"/>
        <rFont val="Tahoma"/>
        <family val="2"/>
      </rPr>
      <t>8</t>
    </r>
    <r>
      <rPr>
        <sz val="10"/>
        <rFont val="Tahoma"/>
        <family val="2"/>
      </rPr>
      <t xml:space="preserve"> หน่วยงานในเครือรัฐออสเตรเลีย พร้อมกับได้เสนอรายงานให้ผู้บริหารกระทรวงเกษตรและสหกรณ์รับทราบเรียบร้อยแล้ว (รายละเอียดตามเอกสารแนบ)</t>
    </r>
  </si>
  <si>
    <t>ร้อยละ 93.01 และจัดส่งบทสรุปเสนอผู้บริหารกระทรวงเกษตรและสหกรณ์รับทราบเรียบร้อยแล้ว (รายละเอียดตามเอกสารแนบ)</t>
  </si>
  <si>
    <t>สปษ. แคนเบอร์รา ได้ดำเนินการการขับเคลื่อนแผนการเปิดตลาดหรือส่งเสริมตลาดสินค้าเกษตรไทยในประเทศออสเตรเลีย ใน 3 รายการสินค้า ได้แก่ เนื้อเป็ดปรุงสุก ทุเรียน และอาหารทะเลกระป๋องและแปรรูป ซึ่งทำให้มูลค่าการส่งออกสินค้าเนื้อเป็ดปรุงสุก เพิ่มขึ้นร้อยละ 18.89ทุเรียน เพิ่มขึ้นร้อยละ 13.10   และอาหารทะเลกระป๋องและแปรรูป เพิ่มขึ้นร้อยละ 5.16  โดยได้เสนอรายงานให้ผู้บริหารกระทรวงเกษตรและสหกรณ์รับทราบเรียบร้อยแล้ว (รายละเอียดตามเอกสารแนบ)</t>
  </si>
  <si>
    <t>สำนักงานที่ปรึกษาการเกษตรต่างประเทศ ประจำกรุงโรม</t>
  </si>
  <si>
    <t xml:space="preserve">เสนอแผนความร่วมมือให้ผู้บริหารกระทรวงทราบ และผลักดันความร่วมมือด้านการเกษตรกับต่างประเทศ โดยมีการจัดทำความร่วมมือแล้วเสร็จ 4 หน่วยงาน </t>
  </si>
  <si>
    <t>ร้อยละ 96.46 พร้อมบทสรุปเสนอผู้บริหาร</t>
  </si>
  <si>
    <t>มีหลักฐานสรุปผู้บริหาร แต่ยังไม่มีหลักฐานเสนอให้ผู้บริหารทราบ</t>
  </si>
  <si>
    <t>ความสำเร็จของการนำเสนอท่าทีไทย
ในการประชุม และการมีบทบาทสำคัญ
ในเวทีองค์การระหว่างประเทศ (รวมถึง FAO/IFAD/WFP และอื่นๆ ที่เกี่ยวข้อง)</t>
  </si>
  <si>
    <t>30 ครั้ง</t>
  </si>
  <si>
    <t>40 ครั้ง</t>
  </si>
  <si>
    <t>50 ครั้ง</t>
  </si>
  <si>
    <t>70 ครั้ง</t>
  </si>
  <si>
    <t>ไมมีงบรายจ่ายลงทุน</t>
  </si>
  <si>
    <t>สำนักงานที่ปรึกษาการเกษตร ประจำกรุงปักกิ่ง</t>
  </si>
  <si>
    <t>สปษ.ปักกิ่ง ได้ดำเนินการผลักดันแผนความร่วมมือทั้งหมด 5 หน่วยงาน ได้แก่
1) ความร่วมมือกับสำนักงานศุลกากรแห่งสาธารณรัฐประชาชนจีน (General Administration of Customs of the People's Republic China: GACC) เกี่ยวกับการอำนวยความสะดวกและแก้ไขปัญหาด้านการค้าสินค้าเกษตรระหว่างไทย-จีน
2) ความร่วมมือกับสมาคมตลาดค้าส่งแห่งสาธารณรัฐประชาชนจีน (CAWA) เพื่อเพิ่มประสิทธิภาพการบริหารจัดการสินค้าเกษตรตลอดห่วงโซ่อุปทาน
3) ความร่วมมือกับตลาดค้าส่งสินค้าเกษตร (เกาเป่ยเตี้ยน) เพื่อเพิ่มประสิทธิภาพการบริหารจัดการสินค้าเกษตรตลอดห่วงโซ่อุปทาน
4) ความร่วมมือกับศูนย์อาเซียน-จีน (Asian-China Centre: ACC) ในการส่งเสริมการค้าสินค้าเกษตรระหว่างไทย-จีน
5) ความร่วมมือกับกระทรวงเกษตรและกิจการชนบทแห่งสาธารณรัฐประชาชนจีน (ภายใต้กรอบความตกลงความร่วมมือด้านการเกษตร ระหว่างกระทรวงเกษตรและกิจการชนบทจีน และกระทรวงเกษตรและสหกรณ์) และความร่วมมือในการส่งเสริมการค้าสินค้าเกษตรระหว่างไทย-จีน</t>
  </si>
  <si>
    <t>ร้อยละ 95.27</t>
  </si>
  <si>
    <t xml:space="preserve">มีบทสรุป แต่ยังไม่มีหลักฐานเสนอผู้บริหาร ไม่แน่ใจว่าจะเสนอไป สกต. เพื่อรวมเสนอผู้บริหารเป็นภาพรวมหรือไม่ </t>
  </si>
  <si>
    <t>สปษ.ปักกิ่ง ได้ดำเนินการขับเคลื่อนแผนการเปิดตลาดหรือส่งเสริมตลาดสินค้าเกษตรไทยในต่างประเทศ โดยส่งผลให้มูลค่าการส่งออกสินค้าเกษตรเป้าหมายไปยังประเทศจีนเพิ่มขึ้น ดังนี้
1. ข้าว เพิ่มขึ้นร้อยละ 18 
2. ลำไยสด เพิ่มขึ้นร้อยละ 5
3. กุ้งแช่แข็ง เพิ่มขึ้นร้อยละ 4.6</t>
  </si>
  <si>
    <t>สำนักงานที่ปรึกษาการเกษตร ประจำกรุงวอชิงตัน</t>
  </si>
  <si>
    <t>สปษ. วอชิงตัน ได้ดำเนินการการผลักดันแผนความร่วมมือด้านการเกษตรกับ 6 หน่วยงานต่างประเทศ สรุปสาระสำคัญ ดังนี้
1. ความร่วมมือทางวิชาการด้านการปรับปรุงคุณภาพมะพร้าวกับประเทศเซนต์คิตส์และเนวิส โดยกรมวิชาการเกษตรไม่ขัดข้องที่จะให้ความช่วยเหลือและให้ความร่วมมือกับประเทศเซนต์คิตส์และเนวิส โดยได้ขอรายละเอียดเพิ่มเติม
2. วันที่ 13 พ.ค. 68 สปษ. วอชิงตัน ได้นำประธานหอการค้าไทยและคณะ เข้าพบหารือกับสถาบันประมงแห่งชาติของสหรัฐอเมริกา (National Fisheries Institute : NFI) เพื่อสร้างความร่วมมือด้านประมง และการค้าสินค้าประมง โดยได้รับทราบมุมมอง แนวคิดของภาคเอกชนของสหรัฐฯ รวมทั้งได้หารือแนวทางความร่วมมือระหว่างภาครัฐ/ภาคเอกชนของไทย และภาคอุตสาหกรรมประมงของสหรัฐฯ และเตรียมความพร้อมเพื่อรับมือต่อมาตรการภาษีตอบโต้ (Reciprocal Tarriff) และยังได้สร้างความเชื่อมั่นในสินค้าประมงของไทย
3. เมื่อวันที่ 15 ก.ค. 68 ได้พบและหารือผู้บริหารบริษัท Zoetis Inc. เกี่ยวกับแนวทางความร่วมมือด้านปศุสัตว์และประมง โดยเฉพาะในประเด็นที่สอดคล้องกับทิศทางการพัฒนาด้านปศุสัตว์และประมง ซึ่งเป็นโอกาสในการพัฒนาด้านสุขภาพสัตว์/สัตว์น้ำ ยารักษาโรค วัคซีนเชื้อดื้อยา (Antimicrobial) การพัฒนาเทคโนโลยีชีวภาพ และการผลิตที่ยั่งยืน  โดยสปษ วอชิงตัน ได้ประสานนัดหมายเพื่อให้CEO และทีมผู้บริหารของบริษัทฯ ได้เข้าเยี่ยมคารวะและหารือกับผู้บริหารระดับสูงของกระทรวงเกษตรฯ เพื่อโอกาสความร่วมมือในอนาคตต่อไป
4. วันที่ 17 ก.ค. 68 ได้หารือความร่วมมือด้านการเกษตรและด้านอื่นๆ ที่เกี่ยวข้องกับองค์กร RTI International  (Research Triangle) เพื่อการกระชับความสัมพันธ์และสร้างโอกาสในความร่วมมือด้านวิชาการในอนาคต 
5. วันที่ 18 ก.ค. 68 การหารือความร่วมมือด้านการเกษตรกับฟาร์มเกษตรเชิงท่องเที่ยว (The Farm (Dobson) Inc.) แสวงหาความร่วมมือด้านการเกษตร ซึ่งเป็นฟาร์มเกษตรเชิงท่องเที่ยว โดยมิได้ทำเกษตรเพียวอย่างเดียว แต่พัฒนาเป็นศูนย์การเรียนรู้ให้กับเด็กนักเรียนในพื้นที่ และเป็นแหล่งท่องเที่ยวเชิงเกษตรที่ประสบความสำเร็จเป็นอย่างมาก
6. วันที่ 18 ก.ค. 68 การหารือความร่วมมือด้านเกษตรกับไร่องุ่น (ไร่ไวน์) The GoldenRoad Vine ซึ่งเป็นโมเดลฟาร์มเกษตรขนาดเล็กที่ประสบความสำเร็จในการทำแบรนด์สินค้าของตนเอง แนวทางเหล่านี้สามารถปรับใช้กับฟาร์มเกษตรของไทยที่สามารถสร้างคุณค่าเพิ่มจากผลิตภัณฑ์ภายในฟาร์มได้
ทั้งนี้ สปษ วอชิงตันได้ดำเนินการรวบรวมและจัดทำบทสรุปผู้บริหารเสนอผู้บริหารรับทราบแล้ว (กษ0214.2/2288 ลงวันที่ 21 สิงหาคม 2568)</t>
  </si>
  <si>
    <t>สปษ. วอชิงตัน ได้แจกแบบสอบถามออนไลน์สำรวจความพึงพอใจของผู้รับบริการ ปี 2568 ส่งให้หน่วยงานที่เกี่ยวข้องทั้งภาครัฐและเอกชน และผู้เกี่ยวข้องอื่น ๆ ที่มารับบริการฯ ในช่วงระยะเวลา 12 เดือน (ตั้งแต่เดือน ต.ค.67 - ก.ย. 68) โดยมีรายละเอียด ดังนี้
 1. ผลการประเมินความพึงพอใจของผู้รับบริการ สปษ. วอชิงตันได้รับความพึงพอใจในภาพรวมเฉลี่ยทั้งแบบสอบถาม ร้อยละ 94
 2. คะแนนความพึงพอใจในแต่ละด้าน สปษ. วอชิงตันได้รับความพึงพอใจในแต่ละด้านดังนี้ 
ด้านที่ 1 ประสานงานและเอกสาร มีร้อยละความพึงพอใจเฉลี่ย 94
ด้านที่ 2 ต้อนรับคณะเดินทางเยือน มีร้อยละความพึงพอใจเฉลี่ย 97
ด้านที่ 3 เว็บไซต์และข้อมูลออนไลน์ มีร้อยละความพึงพอใจเฉลี่ย 92 ได้รับความพึงพอใจในภาพรวมเฉลี่ยทั้งแบบสอบถาม ร้อยละ 94 คิดเป็นคะแนน 100 
ทั้งนี้ สปษ วอชิงตัน ได้ดำเนินการรวบรวมและจัดทำบทสรุปผู้บริหารเสนอผู้บริหารรับทราบแล้ว (กษ0214.2/2290 ลงวันที่ 21 สิงหาคม 2568)</t>
  </si>
  <si>
    <t>สปษ. วอชิงตัน สามารถขับเคลื่อนแผนการเปิดตลาดและส่งเสริมตลาดสินค้าเกษตรไทยในต่างประเทศ โดย พบว่า มีผลการดำเนินงานใน 2 กลุ่มสินค้าหลัก ได้แก่ 
1. ผลไม้กระป๋อง มูลค่าการส่งออก 331 ล้านเหรียญสหรัฐ เพิ่มขึ้น ร้อยละ 24 
2. มะพร้าวสด มูลค่าการส่งออก 24 ล้านเหรียญสหรัฐ เพิ่มขึ้น ร้อยละ 12
ทั้งนี้ สปษ วอชิงตัน ได้ดำเนินการรวบรวมและจัดทำบทสรุปผู้บริหารเสนอผู้บริหารรับทราบแล้ว (กษ0214.2/2295 ลงวันที่ 21 สิงหาคม 2568)</t>
  </si>
  <si>
    <t>สำนักงานที่ปรึกษาการเกษตรต่างประเทศ ประจำสหภาพยุโรป</t>
  </si>
  <si>
    <t xml:space="preserve">สปษ. สหภาพยุโรป ได้ดำเนินการการผลักดันแผนความร่วมมือด้านการเกษตรกับ 4 หน่วยงานต่างประเทศ สรุปสาระสำคัญ ดังนี้
1. College of Art and Design Brussels เพื่อส่งเสริมผ้าไหมไทยในตลาดเบลเยียม
เพื่อยกระดับภาพลักษณ์ผ้าไหมไทยและสินค้าหม่อนไหมที่ผลิตอย่างยั่งยืนและเป็นมิตรต่อสิ่งแวดล้อม สะท้อนถึงความเป็นเอกลักษณ์และคุณค่าของผลิตภัณฑ์ไทยในเวทีสากล
2. ศูนย์การค้า Cloche d’or และสถานกงสุลกิตติมศักดิ์ ณ กรุงลักเซมเบิร์ก เพื่อผลักดันผลไม้ไทยในตลาดลักเซมเบิร์ก
ร่วมจัดกิจกรรมประชาสัมพันธ์ผลไม้ไทยคุณภาพพรีเมียม ควบคู่กับการสำรวจความคิดเห็นผู้บริโภค เพื่อใช้วางแผนการขยายการส่งออกสู่ตลาดลักเซมเบิร์กในอนาคต
3. ซูเปอร์มาร์เก็ต Tang Frères เพื่อสร้างการรับรู้มังคุดไทยในฝรั่งเศส โดยเน้นประชาสัมพันธ์มังคุดไทยในมิติของคุณภาพ รสชาติ และอัตลักษณ์ สร้างความแตกต่างและเพิ่มคุณค่าให้กับผลไม้ไทยในตลาดยุโรป
4. ร้านอาหารยุโรประดับคุณภาพในกรุงบรัสเซลส์ ได้แก่ ร้านอาหาร Le Mucha และ ร้านอาหาร The 1040 เพื่อแนะนำมะม่วงน้ำดอกไม้สีทองของไทยในฐานะวัตถุดิบคุณภาพสูงในตลาดพรีเมียมของเบลเยียมเป็นการเจาะตลาดพรีเมียมผ่านเชฟและอินฟลูเอนเซอร์
</t>
  </si>
  <si>
    <t>สปษ. สหภาพยุโรป ได้แจกแบบสอบถามออนไลน์สำรวจความพึงพอใจของผู้รับบริการ ปี 2568 ส่งให้หน่วยงานที่เกี่ยวข้องทั้งภาครัฐและเอกชน และผู้เกี่ยวข้องอื่น ๆ ที่มารับบริการฯ ในช่วงระยะเวลา 12 เดือน (ตั้งแต่เดือน ต.ค.67 - ก.ย. 68) โดยมีรายละเอียด ดังนี้
   1. ผลการประเมินความพึงพอใจของผู้รับบริการ สปษ. สหภาพยุโรปได้รับความพึงพอใจในภาพรวมเฉลี่ยทั้งแบบสอบถาม ร้อยละ 96.2 
  2. คะแนนความพึงพอใจในแต่ละด้าน สปษ. สหภาพยุโรปได้รับความพึงพอใจในแต่ละด้านมากกว่าร้อยละ 95 โดยเฉพาะด้านต้อนรับคณะเดินทางเยือนที่ได้รับคะแนนสูงที่สุด แสดงให้เห็นถึงความโดดเด่นในการอำนวยความสะดวกและประสานงานของเจ้าหน้าที่ อย่างไรก็ตาม ควรต้องพัฒนาเรื่องการจัดทำข้อมูลเว็บไซต์และข้อมูลออนไลน์เพิ่มเติม
ด้านที่ 1 ประสานงานและเอกสาร มีร้อยละความพึงพอใจเฉลี่ย 96.30
ด้านที่ 2 ต้อนรับคณะเดินทางเยือน มีร้อยละความพึงพอใจเฉลี่ย 96.90
ด้านที่ 3 เว็บไซต์และข้อมูลออนไลน์ มีร้อยละความพึงพอใจเฉลี่ย 95.30 ได้รับความพึงพอใจในภาพรวมเฉลี่ยทั้งแบบสอบถาม ร้อยละ 96.20 คิดเป็นคะแนน 100 
โดยได้ดำเนินการรวบรวมและจัดทำบทสรุปผู้บริหารเสนอผู้บริหาร (กษ0211.3/213 ลงวันที่ 18 สิงหาคม 2568)</t>
  </si>
  <si>
    <t xml:space="preserve">สปษ. สหภาพยุโรปสามารถขับเคลื่อนแผนการเปิดตลาดและส่งเสริมตลาดสินค้าเกษตรไทยในต่างประเทศ โดย พบว่า มีผลการดำเนินงานใน 3 กลุ่มสินค้าหลัก ได้แก่ 1. มะม่วงและมังคุด มูลค่าการส่งออก 214.96 ล้านบาท เพิ่มขึ้น ร้อยละ 54 2. ข้าว มูลค่าการส่งออก 6,492.62 ล้านบาท เพิ่มขึ้น ร้อยละ 19 3. แก้วมังกรและผลไม้สดอื่น ๆ มูลค่าการส่งออก 501.62 ล้านบาท เพิ่มขึ้น ร้อยละ 8.87 </t>
  </si>
  <si>
    <t>ยังไม่ได้ดำเนินการประชุม 3 ฝ่าย</t>
  </si>
  <si>
    <t>สำนักการเกษตรต่างประเทศ</t>
  </si>
  <si>
    <t xml:space="preserve">ระดับความสำเร็จของการจัดทำข้อเสนอเพื่อปรับปรุงโครงการ JAEC </t>
  </si>
  <si>
    <t>ขั้นตอนที่ 4</t>
  </si>
  <si>
    <t>ขั้นตอนที่ 5</t>
  </si>
  <si>
    <t xml:space="preserve">สกต. สามารถดำเนินการได้ในขั้นตอนที่ 5 เสนอผู้บริหารทราบ ข้อเสนอเพื่อปรับปรุงโครงการ JAEC </t>
  </si>
  <si>
    <t>ความสำเร็จของการจัดทำข้อมูลเผยแพร่ด้านการเกษตรต่างประเทศ</t>
  </si>
  <si>
    <t>10 ชิ้น</t>
  </si>
  <si>
    <t>11 ชิ้น</t>
  </si>
  <si>
    <t>12 ชิ้น</t>
  </si>
  <si>
    <t xml:space="preserve">สกต. สามารถดำเนินการจัดทำข้อมูลเผยแพร่ด้านการเกษตรต่างประเทศ และดำเนินการเผยแพร่ประชาสัมพันธ์ใน Facebook และเว็บไซต์ ของสำนักการเกษตรต่างประเทศจำนวน 12 ชิ้นงาน (เดือนตุลาคม 2567 - กันยายน 2568) </t>
  </si>
  <si>
    <t>ร้อยละความพึงพอใจของผู้รับบริการจากสำนักการเกษตรต่างประเทศ</t>
  </si>
  <si>
    <r>
      <rPr>
        <sz val="10"/>
        <color theme="1"/>
        <rFont val="Tahoma"/>
        <family val="2"/>
      </rPr>
      <t>ร้อยละ 88.35</t>
    </r>
    <r>
      <rPr>
        <sz val="10"/>
        <rFont val="Tahoma"/>
        <family val="2"/>
      </rPr>
      <t xml:space="preserve">
เสนอบทสรุปแนวทางการปรับปรุงเสนอให้ผู้บริหารทราบแล้ว เมื่อวันที่ 30 ก.ย.68 </t>
    </r>
  </si>
  <si>
    <t>ร้อยละ 99.90</t>
  </si>
  <si>
    <t xml:space="preserve">ฝ่ายเกษตรฯ ได้ดำเนินการขับเคลื่อนแผนการเปิดตลาดหรือส่งเสริมตลาดสินค้าเกษตรไทยในต่างประเทศ โดยมีสินค้าอาหารสุนัขและแมว เพิ่มขึ้นร้อยละ 36 สินค้าข้าว เพิ่มขึ้นร้อยละ 23 สินค้ามะขามสด เพิ่มขึ้นร้อยละ 7 โดยทั้ง 3 สินค้ามีมูลเพิ่มขึ้นเกินร้อยละ 4 (รายละเอียดตามเอกสารแนบ 3) </t>
  </si>
  <si>
    <t>กองประสานโครงการพระราชดำริ</t>
  </si>
  <si>
    <t>เกษตรกรที่เข้าร่วมโครงการอันเนื่องมาจากพระราชดำริน้อมนำแนวทางพระราชดำริไปปฏิบัติและได้ผลจริง ร้อยละ 65</t>
  </si>
  <si>
    <t>5) จัดทำข้อมูลเกษตรกร (Profile รายบุคคล) และประมวลสรุปผลตามตัวชี้วัด 
6) เกษตรกรที่น้อมนำแนวทางพระราชดำริไปปฏิบัติและได้ผลจริง 
ร้อยละ 55</t>
  </si>
  <si>
    <t>5) จัดทำข้อมูลเกษตรกร (Profile รายบุคคล) และประมวลสรุปผลตามตัวชี้วัด 
6) เกษตรกรที่น้อมนำแนวทางพระราชดำริไปปฏิบัติและได้ผลจริง 
ร้อยละ 60</t>
  </si>
  <si>
    <t>5) จัดทำข้อมูลเกษตรกร (Profile รายบุคคล) และประมวลสรุปผลตามตัวชี้วัด 
6) เกษตรกรที่น้อมนำแนวทางพระราชดำริไปปฏิบัติและได้ผลจริง 
ร้อยละ 65</t>
  </si>
  <si>
    <r>
      <t xml:space="preserve">กองประสานงานโครงการพระราชดำริ ได้มีการรวบรวมข้อมูลเกษตรกร (Profile รายบุคคล) และประมวลสรุปผลตัวชี้วัดเกษตรกรที่เข้าร่วมโครงการอันเนื่องมาจากพระราชดำริน้อมนำแนวพระราชดำริไปปฏิบัติและได้ผลจริง โดยมีจำนวนเกษตรกรที่น้อมนำไปปฏิบัติ จำนวน 2,785 รายจากเกษตรกรเป้าหมายที่เข้าร่วมทั้งหมด จำนวน 3,277 ราย </t>
    </r>
    <r>
      <rPr>
        <b/>
        <sz val="10"/>
        <rFont val="Tahoma"/>
        <family val="2"/>
      </rPr>
      <t xml:space="preserve">คิดเป็นร้อยละ 84.98 </t>
    </r>
    <r>
      <rPr>
        <sz val="10"/>
        <rFont val="Tahoma"/>
        <family val="2"/>
      </rPr>
      <t xml:space="preserve">
</t>
    </r>
  </si>
  <si>
    <t xml:space="preserve">จำนวนเกษตรกรที่เข้าร่วมโครงการอันเนื่องมาจากพระราชดำริของกระทรวงเกษตรและสหกรณ์มีรายได้เพิ่มขึ้น ร้อยละ 60 </t>
  </si>
  <si>
    <t xml:space="preserve">5) จัดทำข้อมูลเกษตรกร (Profile รายบุคคล) และประมวลสรุปผลตามตัวชี้วัด 
6) เกษตรกรที่เข้าร่วมโครงการอันเนื่องมาจากพระราชดำริของกระทรวงเกษตรและสหกรณ์มีรายได้เพิ่มขึ้น ร้อยละ 50 </t>
  </si>
  <si>
    <t xml:space="preserve">5) จัดทำข้อมูลเกษตรกร (Profile รายบุคคล) และประมวลสรุปผลตามตัวชี้วัด 
6) เกษตรกรที่เข้าร่วมโครงการอันเนื่องมาจากพระราชดำริของกระทรวงเกษตรและสหกรณ์มีรายได้เพิ่มขึ้น ร้อยละ 55 </t>
  </si>
  <si>
    <t xml:space="preserve">5) จัดทำข้อมูลเกษตรกร (Profile รายบุคคล) และประมวลสรุปผลตามตัวชี้วัด 
6) เกษตรกรที่เข้าร่วมโครงการอันเนื่องมาจากพระราชดำริของกระทรวงเกษตรและสหกรณ์มีรายได้เพิ่มขึ้น ร้อยละ 60 </t>
  </si>
  <si>
    <t>ร้อยละความสำเร็จของการขับเคลื่อนโครงการอันเนื่องมาจากพระราชดำริ 
ที่สำนักงานปลัดกระทรวงเกษตรและสหกรณ์ รับผิดชอบ (มิติการลดรายจ่ายครัวเรือน ค่าเป้าหมาย รายจ่ายครัวเรือนลดลงไม่น้อยกว่าร้อยละ 3 เทียบกับข้อมูลปี 2567)</t>
  </si>
  <si>
    <t>4) จัดทำข้อมูลเกษตรกร (Profile รายบุคคล) และประมวลสรุปผลตามตัวชี้วัด 
5) เกษตรกรที่เข้าร่วมโครงการฯ ปี 2565 สามารถลดรายจ่ายในครัวเรือนได้ ร้อยละ 30</t>
  </si>
  <si>
    <t>4) จัดทำข้อมูลเกษตรกร (Profile รายบุคคล) และประมวลสรุปผลตามตัวชี้วัด
5) เกษตรกรที่เข้าร่วมโครงการฯ ปี 2565 สามารถลดรายจ่ายในครัวเรือนได้ ร้อยละ 32</t>
  </si>
  <si>
    <t>4) จัดทำข้อมูลเกษตรกร (Profile รายบุคคล) และประมวลสรุปผลตามตัวชี้วัด
5) เกษตรกรที่เข้าร่วมโครงการฯ ปี 2565 สามารถลดรายจ่ายในครัวเรือนได้ ร้อยละ 33</t>
  </si>
  <si>
    <r>
      <t xml:space="preserve">กองประสานงานโครงการพระราชดำริ ได้มีการรวบรวมข้อมูลเกษตรกร (Profile รายบุคคล) และประมวลตัวชี้วัดร้อยละความสำเร็จของการขับเคลื่อนโครงการอันเนื่องมาจากพระราชดำริที่ สป.กษ. รับผิดชอบ (มิติการลดรายจ่ายครัวเรือนค่าเป้าหมาย รายจ่ายครัวเรือนลดลงไม่น้อยกว่าร้อยละ 3 เทียบกับข้อมูลปี 2567 (ร้อยละ 30) โดยในปีงบประมาณ 2568 กำหนดค่าเป้าหมาย ร้อยละ 33 ซึ่งคำนวณจากเกษตรกรที่เข้าร่วมโครงการ ปี 2565 เป็นปีแรกสามารถติดตามข้อมูลต่อเนื่อง ได้ครบถ้วนสมบูรณ์ จำนวน 725 ราย พบว่ามีจำนวนเกษตรกรที่มีรายจ่ายลดลง จำนวน 311 ราย </t>
    </r>
    <r>
      <rPr>
        <b/>
        <sz val="10"/>
        <rFont val="Tahoma"/>
        <family val="2"/>
      </rPr>
      <t xml:space="preserve">คิดเป็นร้อยละ 42.90 </t>
    </r>
  </si>
  <si>
    <r>
      <t xml:space="preserve">กองประสานงานโครงการพระราชดำริ ได้มีการรวบรวมข้อมูลเกษตรกร (Profile รายบุคคล)  และประมวลสรุปผลตัวชี้วัดจำนวนเกษตรกรที่เข้าร่วมโครงการอันเนื่องมาจากพระราชดำริของกระทรวงเกษตรและสหกรณ์มีรายได้เพิ่มขึ้น โดยมีจำนวนเกษตรกรที่มีรายได้เพิ่มขึ้น จำนวน 2,124 ราย จากเกษตรกรเป้าหมาย (ปี2566 - 2567) จำนวน 2,337 ราย </t>
    </r>
    <r>
      <rPr>
        <b/>
        <sz val="10"/>
        <rFont val="Tahoma"/>
        <family val="2"/>
      </rPr>
      <t xml:space="preserve">คิดเป็นร้อยละ 90.89  </t>
    </r>
    <r>
      <rPr>
        <sz val="10"/>
        <rFont val="Tahoma"/>
        <family val="2"/>
      </rPr>
      <t xml:space="preserve">
</t>
    </r>
    <r>
      <rPr>
        <b/>
        <u/>
        <sz val="10"/>
        <rFont val="Tahoma"/>
        <family val="2"/>
      </rPr>
      <t>หมายเหตุ</t>
    </r>
    <r>
      <rPr>
        <sz val="10"/>
        <rFont val="Tahoma"/>
        <family val="2"/>
      </rPr>
      <t xml:space="preserve"> โดยตัวชี้วัดด้านรายได้ คำนวณเฉพาะเกษตรกรที่เข้าร่วมโครงการ ฯ ปี 2566 และปี 2567 เป็นปีแรก และสามารถติดตามข้อมูลต่อเนื่องด้านรายได้ครบถ้วนสมบูรณ์ จำนวน 2,337 ราย ทั้ง เนื่องจากในปี 2568 มีการทบทวนและปรับแบบสอบถามที่ใช้จัดเก็บข้อมูลเกษตรกรจึงมีการจัดเก็บข้อมูลรายได้เกษตรกรเฉพาะก่อนเข้าร่วมโครงการ ไม่มีการจัดเก็บข้อมูลรายได้หลังเข้าร่วมโครงการ จึงไม่นำมาเป็นฐานการคำนวณ</t>
    </r>
    <r>
      <rPr>
        <u/>
        <sz val="10"/>
        <rFont val="Tahoma"/>
        <family val="2"/>
      </rPr>
      <t xml:space="preserve"> </t>
    </r>
  </si>
  <si>
    <t>สำนักงานเลขานุการคณะกรรมการส่งเสริมและพัฒนาระบบเกษตรพันธสัญญา</t>
  </si>
  <si>
    <t>1. การประเมินประสิทธิภาพผลการดำเนินงาน (Performance Base)</t>
  </si>
  <si>
    <t>การจัดทำแนวทางในการช่วยเหลือเกษตรกรภายหลังการไกล่เกลี่ยข้อพิพาทฯ กรณีคู่สัญญาไม่อาจตกลงกันได้</t>
  </si>
  <si>
    <t>-</t>
  </si>
  <si>
    <t>ขั้นตอนที่ 3 จัดทำแนวทางในการช่วยเหลือเกษตรกรภายหลังการไกล่เกลี่ยข้อพิพาทฯ กรณีที่คู่สัญญาไม่อาจตกลงกันได้ ตามข้อมูลที่รวบรวมได้ เพื่อเสนอต่อผู้บริหาร</t>
  </si>
  <si>
    <t>ขั้นตอนที่ 4  แนวทางในการช่วยเหลือเกษตรกรภายหลังการไกล่เกลี่ยข้อพิพาทฯได้รับความเห็นชอบจากผู้บริหาร</t>
  </si>
  <si>
    <t xml:space="preserve"> จัดทำแนวทางในการช่วยเหลือเกษตรกรภายหลังการไกล่เกลี่ยข้อพิพาทฯ กรณีที่คู่สัญญาไม่อาจตกลงกันได้ ตามข้อมูลที่รวบรวมได้ เพื่อเสนอต่อผู้บริหาร และได้รับความเห็นชอบจากผุ้บริหารแล้ว ตามหนังสือ ที่ กษ. 0231/392 ลงวันที่ 7 ต.ค. 68 และได้มีการแจ้งเวียน กษ. จังหวัด ตามหนังสือ ที่ กษ. 0231/ว402 ลงวันที่ 9 ต.ค.68</t>
  </si>
  <si>
    <t>การเพิ่มประสิทธิภาพการดำเนินการเกี่ยวกับการแจ้งประกอบธุรกิจในระบบเกษตรพันธสัญญากระทรวงเกษตรและสหกรณ์</t>
  </si>
  <si>
    <t>3 วัน</t>
  </si>
  <si>
    <t>2.5 วัน</t>
  </si>
  <si>
    <t>2 วัน</t>
  </si>
  <si>
    <t>ใช้ระยะเวลาดำเนินการโดยเฉลี่ย 1.27 วัน (จำนวนที่ดำเนินการจดแจ้ง/ ยืนยัน /เปลี่ยนแปลง การประกอบธุรกิจ จำนวน 143 ราย)</t>
  </si>
  <si>
    <t>ความสำเร็จในการจัดทำบันทึกข้อตกลงความร่วมมือ (MOU) ระหว่างกระทรวงเกษตรและสหกรณ์ กับ กองทุนยุติธรรม</t>
  </si>
  <si>
    <t>ขั้นตอนที่ 3 เสนอผู้บริหาร กษ. ให้ความเห็นชอบ</t>
  </si>
  <si>
    <t>ขั้นตอนที่ 4 จัดทำหนังสือถึงกองทุนยุติธรรมเพื่อขอความเห็นชอบในการจัดทำ MOU</t>
  </si>
  <si>
    <t>ขั้นตอนที่ 5 ลงนาม MOU</t>
  </si>
  <si>
    <t>เนื่องจากไม่ได้เป็นนโยบายของกองทุนยุติธรรม รวมถึง ได้มีช่องทางให้เกษตรกรยื่นคำร้องผ่านจังหวัดได้อยู่แล้ว จึงได้รับการยกเว้นตัวชี้วัดตามเงื่อนไขที่กำหนด</t>
  </si>
  <si>
    <t>ร้อยละ 99.23</t>
  </si>
  <si>
    <t>2. การประเมินศักยภาพในการดำเนินงาน (Potential Base)</t>
  </si>
  <si>
    <t>ระดับความพร้อมรัฐบาลดิจิทัลหน่วยงานภาครัฐของประเทศไทย</t>
  </si>
  <si>
    <t>คะแนนความพร้อมรัฐบาลดิจิทัลหน่วยงานภาครัฐของประเทศไทย</t>
  </si>
  <si>
    <t>การประเมินความพึงพอใจของหน่วยงาน EIT</t>
  </si>
  <si>
    <t>คะแนน EIT Public</t>
  </si>
  <si>
    <t>83.32 คะแนน</t>
  </si>
  <si>
    <t>88.32 คะแนน</t>
  </si>
  <si>
    <t>คะแนน EIT Survey</t>
  </si>
  <si>
    <t>76.42 คะแนน</t>
  </si>
  <si>
    <t>81.42 คะแนน</t>
  </si>
  <si>
    <t>86.42 คะแนน</t>
  </si>
  <si>
    <t>การขับเคลื่อนงานการประเมินสถานะของหน่วยงานเป็นระบบราชการ 4.0 (PMQA 4.0)</t>
  </si>
  <si>
    <t> ขั้นสูง</t>
  </si>
  <si>
    <t> ขั้นต้น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</si>
</sst>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sz val="10"/>
      <color rgb="FF0000FF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u/>
      <sz val="10"/>
      <name val="Tahoma"/>
      <family val="2"/>
    </font>
    <font>
      <sz val="10"/>
      <color rgb="FF000000"/>
      <name val="Tahoma"/>
      <family val="2"/>
    </font>
    <font>
      <sz val="9.5"/>
      <name val="Tahoma"/>
      <family val="2"/>
    </font>
    <font>
      <u/>
      <sz val="11"/>
      <color theme="10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0"/>
      <color rgb="FFFF0000"/>
      <name val="Tahoma"/>
      <family val="2"/>
    </font>
    <font>
      <b/>
      <sz val="10"/>
      <name val="Tahoma"/>
      <family val="2"/>
      <charset val="222"/>
    </font>
    <font>
      <sz val="10"/>
      <name val="Tahoma"/>
      <family val="2"/>
      <charset val="222"/>
    </font>
    <font>
      <sz val="11"/>
      <name val="Tahoma"/>
      <family val="2"/>
      <scheme val="minor"/>
    </font>
    <font>
      <sz val="9"/>
      <color theme="1"/>
      <name val="Tahoma"/>
      <family val="2"/>
    </font>
    <font>
      <sz val="10"/>
      <color theme="1"/>
      <name val="TH SarabunIT๙"/>
      <family val="2"/>
    </font>
    <font>
      <sz val="10"/>
      <color rgb="FFFF0000"/>
      <name val="TH SarabunIT๙"/>
      <family val="2"/>
    </font>
    <font>
      <sz val="8"/>
      <color theme="1"/>
      <name val="Tahoma"/>
      <family val="2"/>
    </font>
    <font>
      <b/>
      <u/>
      <sz val="1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1E4E79"/>
        <bgColor rgb="FF1E4E79"/>
      </patternFill>
    </fill>
    <fill>
      <patternFill patternType="solid">
        <fgColor rgb="FFFFD965"/>
        <bgColor rgb="FFFFD965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BDD6EE"/>
        <bgColor rgb="FFBDD6EE"/>
      </patternFill>
    </fill>
    <fill>
      <patternFill patternType="solid">
        <fgColor theme="7" tint="0.59999389629810485"/>
        <bgColor rgb="FFA8D08D"/>
      </patternFill>
    </fill>
    <fill>
      <patternFill patternType="solid">
        <fgColor rgb="FFA8D08D"/>
        <bgColor rgb="FFA8D08D"/>
      </patternFill>
    </fill>
    <fill>
      <patternFill patternType="solid">
        <fgColor rgb="FFFFE598"/>
        <bgColor rgb="FFFFE598"/>
      </patternFill>
    </fill>
    <fill>
      <patternFill patternType="solid">
        <fgColor rgb="FFFF3300"/>
        <bgColor rgb="FFFF3300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/>
    <xf numFmtId="0" fontId="16" fillId="0" borderId="0"/>
  </cellStyleXfs>
  <cellXfs count="282">
    <xf numFmtId="0" fontId="0" fillId="0" borderId="0" xfId="0"/>
    <xf numFmtId="0" fontId="3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5" fillId="0" borderId="0" xfId="0" applyFont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vertical="top" wrapText="1"/>
    </xf>
    <xf numFmtId="0" fontId="9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/>
    </xf>
    <xf numFmtId="2" fontId="6" fillId="4" borderId="3" xfId="0" applyNumberFormat="1" applyFont="1" applyFill="1" applyBorder="1" applyAlignment="1">
      <alignment horizontal="center" vertical="top" wrapText="1"/>
    </xf>
    <xf numFmtId="2" fontId="6" fillId="4" borderId="3" xfId="0" applyNumberFormat="1" applyFont="1" applyFill="1" applyBorder="1" applyAlignment="1">
      <alignment horizontal="center" vertical="top"/>
    </xf>
    <xf numFmtId="0" fontId="8" fillId="5" borderId="3" xfId="0" applyFont="1" applyFill="1" applyBorder="1"/>
    <xf numFmtId="0" fontId="8" fillId="5" borderId="3" xfId="0" applyFont="1" applyFill="1" applyBorder="1" applyAlignment="1">
      <alignment horizontal="center"/>
    </xf>
    <xf numFmtId="2" fontId="8" fillId="5" borderId="3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0" fillId="7" borderId="3" xfId="0" applyFont="1" applyFill="1" applyBorder="1" applyAlignment="1">
      <alignment horizontal="left" vertical="center" wrapText="1" readingOrder="1"/>
    </xf>
    <xf numFmtId="0" fontId="10" fillId="8" borderId="2" xfId="0" applyFont="1" applyFill="1" applyBorder="1" applyAlignment="1">
      <alignment horizontal="left" vertical="center" wrapText="1" readingOrder="1"/>
    </xf>
    <xf numFmtId="0" fontId="10" fillId="8" borderId="11" xfId="0" applyFont="1" applyFill="1" applyBorder="1" applyAlignment="1">
      <alignment horizontal="left" vertical="center" wrapText="1" indent="1" readingOrder="1"/>
    </xf>
    <xf numFmtId="0" fontId="10" fillId="8" borderId="4" xfId="0" applyFont="1" applyFill="1" applyBorder="1" applyAlignment="1">
      <alignment horizontal="left" vertical="center" wrapText="1" indent="1" readingOrder="1"/>
    </xf>
    <xf numFmtId="0" fontId="10" fillId="9" borderId="3" xfId="0" applyFont="1" applyFill="1" applyBorder="1" applyAlignment="1">
      <alignment horizontal="left" vertical="center" wrapText="1" readingOrder="1"/>
    </xf>
    <xf numFmtId="0" fontId="6" fillId="0" borderId="3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13" fillId="9" borderId="3" xfId="0" applyFont="1" applyFill="1" applyBorder="1" applyAlignment="1">
      <alignment horizontal="left" vertical="center" wrapText="1" readingOrder="1"/>
    </xf>
    <xf numFmtId="0" fontId="13" fillId="8" borderId="4" xfId="0" applyFont="1" applyFill="1" applyBorder="1" applyAlignment="1">
      <alignment horizontal="left" vertical="center" wrapText="1" indent="1" readingOrder="1"/>
    </xf>
    <xf numFmtId="0" fontId="13" fillId="8" borderId="11" xfId="0" applyFont="1" applyFill="1" applyBorder="1" applyAlignment="1">
      <alignment horizontal="left" vertical="center" wrapText="1" indent="1" readingOrder="1"/>
    </xf>
    <xf numFmtId="0" fontId="13" fillId="8" borderId="2" xfId="0" applyFont="1" applyFill="1" applyBorder="1" applyAlignment="1">
      <alignment horizontal="left" vertical="center" wrapText="1" readingOrder="1"/>
    </xf>
    <xf numFmtId="0" fontId="13" fillId="7" borderId="3" xfId="0" applyFont="1" applyFill="1" applyBorder="1" applyAlignment="1">
      <alignment horizontal="left" vertical="center" wrapText="1" readingOrder="1"/>
    </xf>
    <xf numFmtId="0" fontId="14" fillId="0" borderId="3" xfId="0" applyFont="1" applyBorder="1" applyAlignment="1">
      <alignment horizontal="left" vertical="top" wrapText="1"/>
    </xf>
    <xf numFmtId="0" fontId="15" fillId="0" borderId="0" xfId="1" applyAlignment="1">
      <alignment vertical="top"/>
    </xf>
    <xf numFmtId="0" fontId="1" fillId="0" borderId="0" xfId="1" applyFont="1" applyAlignment="1">
      <alignment vertical="top" wrapText="1"/>
    </xf>
    <xf numFmtId="0" fontId="3" fillId="0" borderId="0" xfId="2" applyFont="1"/>
    <xf numFmtId="0" fontId="4" fillId="10" borderId="22" xfId="2" applyFont="1" applyFill="1" applyBorder="1" applyAlignment="1">
      <alignment horizontal="center" vertical="center" wrapText="1"/>
    </xf>
    <xf numFmtId="0" fontId="5" fillId="0" borderId="0" xfId="2" applyFont="1"/>
    <xf numFmtId="0" fontId="3" fillId="0" borderId="0" xfId="2" applyFont="1" applyAlignment="1">
      <alignment vertical="center"/>
    </xf>
    <xf numFmtId="0" fontId="3" fillId="0" borderId="21" xfId="2" applyFont="1" applyBorder="1" applyAlignment="1">
      <alignment horizontal="center" vertical="top"/>
    </xf>
    <xf numFmtId="0" fontId="3" fillId="0" borderId="21" xfId="2" applyFont="1" applyBorder="1" applyAlignment="1">
      <alignment vertical="top" wrapText="1"/>
    </xf>
    <xf numFmtId="0" fontId="3" fillId="0" borderId="21" xfId="2" applyFont="1" applyBorder="1" applyAlignment="1">
      <alignment horizontal="center" vertical="top" wrapText="1"/>
    </xf>
    <xf numFmtId="0" fontId="3" fillId="0" borderId="22" xfId="2" applyFont="1" applyBorder="1" applyAlignment="1">
      <alignment horizontal="left" vertical="top" wrapText="1"/>
    </xf>
    <xf numFmtId="0" fontId="3" fillId="0" borderId="22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3" fillId="0" borderId="22" xfId="2" applyFont="1" applyBorder="1" applyAlignment="1">
      <alignment vertical="top" wrapText="1"/>
    </xf>
    <xf numFmtId="0" fontId="3" fillId="0" borderId="18" xfId="2" applyFont="1" applyBorder="1" applyAlignment="1">
      <alignment horizontal="center" vertical="top" wrapText="1"/>
    </xf>
    <xf numFmtId="0" fontId="3" fillId="0" borderId="22" xfId="2" applyFont="1" applyBorder="1" applyAlignment="1">
      <alignment horizontal="center" vertical="top" wrapText="1"/>
    </xf>
    <xf numFmtId="0" fontId="3" fillId="12" borderId="22" xfId="2" applyFont="1" applyFill="1" applyBorder="1" applyAlignment="1">
      <alignment horizontal="center" vertical="top"/>
    </xf>
    <xf numFmtId="0" fontId="3" fillId="12" borderId="22" xfId="2" applyFont="1" applyFill="1" applyBorder="1" applyAlignment="1">
      <alignment vertical="top" wrapText="1"/>
    </xf>
    <xf numFmtId="0" fontId="3" fillId="12" borderId="22" xfId="2" applyFont="1" applyFill="1" applyBorder="1" applyAlignment="1">
      <alignment horizontal="center" vertical="top" wrapText="1"/>
    </xf>
    <xf numFmtId="0" fontId="3" fillId="13" borderId="22" xfId="2" applyFont="1" applyFill="1" applyBorder="1" applyAlignment="1">
      <alignment horizontal="center" vertical="top" wrapText="1"/>
    </xf>
    <xf numFmtId="0" fontId="3" fillId="13" borderId="22" xfId="2" applyFont="1" applyFill="1" applyBorder="1" applyAlignment="1">
      <alignment horizontal="center" vertical="top"/>
    </xf>
    <xf numFmtId="0" fontId="6" fillId="4" borderId="3" xfId="2" applyFont="1" applyFill="1" applyBorder="1" applyAlignment="1">
      <alignment horizontal="center" vertical="top" wrapText="1"/>
    </xf>
    <xf numFmtId="2" fontId="6" fillId="4" borderId="3" xfId="2" applyNumberFormat="1" applyFont="1" applyFill="1" applyBorder="1" applyAlignment="1">
      <alignment horizontal="center" vertical="top" wrapText="1"/>
    </xf>
    <xf numFmtId="2" fontId="3" fillId="13" borderId="22" xfId="2" applyNumberFormat="1" applyFont="1" applyFill="1" applyBorder="1" applyAlignment="1">
      <alignment horizontal="center" vertical="top"/>
    </xf>
    <xf numFmtId="0" fontId="2" fillId="14" borderId="22" xfId="2" applyFont="1" applyFill="1" applyBorder="1"/>
    <xf numFmtId="0" fontId="2" fillId="14" borderId="22" xfId="2" applyFont="1" applyFill="1" applyBorder="1" applyAlignment="1">
      <alignment horizontal="center"/>
    </xf>
    <xf numFmtId="2" fontId="2" fillId="14" borderId="22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13" fillId="17" borderId="22" xfId="2" applyFont="1" applyFill="1" applyBorder="1" applyAlignment="1">
      <alignment horizontal="left" vertical="center" wrapText="1" readingOrder="1"/>
    </xf>
    <xf numFmtId="0" fontId="13" fillId="18" borderId="17" xfId="2" applyFont="1" applyFill="1" applyBorder="1" applyAlignment="1">
      <alignment horizontal="left" vertical="center" wrapText="1" readingOrder="1"/>
    </xf>
    <xf numFmtId="0" fontId="13" fillId="18" borderId="23" xfId="2" applyFont="1" applyFill="1" applyBorder="1" applyAlignment="1">
      <alignment horizontal="left" vertical="center" wrapText="1" readingOrder="1"/>
    </xf>
    <xf numFmtId="0" fontId="13" fillId="18" borderId="21" xfId="2" applyFont="1" applyFill="1" applyBorder="1" applyAlignment="1">
      <alignment horizontal="left" vertical="center" wrapText="1" readingOrder="1"/>
    </xf>
    <xf numFmtId="0" fontId="13" fillId="19" borderId="22" xfId="2" applyFont="1" applyFill="1" applyBorder="1" applyAlignment="1">
      <alignment horizontal="left" vertical="center" wrapText="1" readingOrder="1"/>
    </xf>
    <xf numFmtId="0" fontId="17" fillId="0" borderId="0" xfId="0" applyFont="1" applyAlignment="1">
      <alignment vertical="top" wrapText="1" shrinkToFit="1"/>
    </xf>
    <xf numFmtId="0" fontId="7" fillId="0" borderId="0" xfId="0" applyFont="1" applyAlignment="1">
      <alignment vertical="top" wrapText="1" shrinkToFit="1"/>
    </xf>
    <xf numFmtId="0" fontId="7" fillId="0" borderId="0" xfId="0" applyFont="1" applyAlignment="1">
      <alignment vertical="top" wrapText="1"/>
    </xf>
    <xf numFmtId="0" fontId="4" fillId="2" borderId="3" xfId="2" applyFont="1" applyFill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top"/>
    </xf>
    <xf numFmtId="0" fontId="3" fillId="0" borderId="4" xfId="2" applyFont="1" applyBorder="1" applyAlignment="1">
      <alignment vertical="top" wrapText="1"/>
    </xf>
    <xf numFmtId="0" fontId="3" fillId="0" borderId="4" xfId="2" applyFont="1" applyBorder="1" applyAlignment="1">
      <alignment horizontal="center" vertical="top" wrapText="1"/>
    </xf>
    <xf numFmtId="0" fontId="6" fillId="0" borderId="3" xfId="2" applyFont="1" applyBorder="1" applyAlignment="1">
      <alignment horizontal="left" vertical="top" wrapText="1"/>
    </xf>
    <xf numFmtId="0" fontId="3" fillId="0" borderId="3" xfId="2" applyFont="1" applyBorder="1" applyAlignment="1">
      <alignment horizontal="center" vertical="top"/>
    </xf>
    <xf numFmtId="0" fontId="3" fillId="0" borderId="3" xfId="2" applyFont="1" applyBorder="1" applyAlignment="1">
      <alignment vertical="top" wrapText="1"/>
    </xf>
    <xf numFmtId="0" fontId="3" fillId="0" borderId="3" xfId="2" applyFont="1" applyBorder="1" applyAlignment="1">
      <alignment horizontal="center" vertical="top" wrapText="1"/>
    </xf>
    <xf numFmtId="0" fontId="3" fillId="0" borderId="7" xfId="2" applyFont="1" applyBorder="1" applyAlignment="1">
      <alignment horizontal="center" vertical="top" wrapText="1"/>
    </xf>
    <xf numFmtId="0" fontId="19" fillId="0" borderId="3" xfId="2" applyFont="1" applyBorder="1" applyAlignment="1">
      <alignment horizontal="left" vertical="top" wrapText="1"/>
    </xf>
    <xf numFmtId="0" fontId="6" fillId="0" borderId="3" xfId="2" applyFont="1" applyBorder="1" applyAlignment="1">
      <alignment horizontal="center" vertical="top"/>
    </xf>
    <xf numFmtId="0" fontId="6" fillId="0" borderId="3" xfId="2" applyFont="1" applyBorder="1" applyAlignment="1">
      <alignment horizontal="center" vertical="top" wrapText="1"/>
    </xf>
    <xf numFmtId="0" fontId="8" fillId="21" borderId="3" xfId="2" applyFont="1" applyFill="1" applyBorder="1"/>
    <xf numFmtId="0" fontId="8" fillId="21" borderId="3" xfId="2" applyFont="1" applyFill="1" applyBorder="1" applyAlignment="1">
      <alignment horizontal="center"/>
    </xf>
    <xf numFmtId="1" fontId="8" fillId="21" borderId="3" xfId="2" applyNumberFormat="1" applyFont="1" applyFill="1" applyBorder="1" applyAlignment="1">
      <alignment horizontal="center"/>
    </xf>
    <xf numFmtId="0" fontId="10" fillId="22" borderId="3" xfId="2" applyFont="1" applyFill="1" applyBorder="1" applyAlignment="1">
      <alignment horizontal="left" vertical="center" wrapText="1" readingOrder="1"/>
    </xf>
    <xf numFmtId="0" fontId="10" fillId="8" borderId="2" xfId="2" applyFont="1" applyFill="1" applyBorder="1" applyAlignment="1">
      <alignment horizontal="left" vertical="center" wrapText="1" readingOrder="1"/>
    </xf>
    <xf numFmtId="0" fontId="10" fillId="8" borderId="11" xfId="2" applyFont="1" applyFill="1" applyBorder="1" applyAlignment="1">
      <alignment horizontal="left" vertical="center" wrapText="1" indent="1" readingOrder="1"/>
    </xf>
    <xf numFmtId="0" fontId="10" fillId="8" borderId="4" xfId="2" applyFont="1" applyFill="1" applyBorder="1" applyAlignment="1">
      <alignment horizontal="left" vertical="center" wrapText="1" indent="1" readingOrder="1"/>
    </xf>
    <xf numFmtId="0" fontId="10" fillId="9" borderId="3" xfId="2" applyFont="1" applyFill="1" applyBorder="1" applyAlignment="1">
      <alignment horizontal="left" vertical="center" wrapText="1" readingOrder="1"/>
    </xf>
    <xf numFmtId="0" fontId="3" fillId="0" borderId="3" xfId="2" applyFont="1" applyBorder="1" applyAlignment="1">
      <alignment horizontal="left" vertical="top" wrapText="1"/>
    </xf>
    <xf numFmtId="1" fontId="8" fillId="5" borderId="3" xfId="0" applyNumberFormat="1" applyFont="1" applyFill="1" applyBorder="1" applyAlignment="1">
      <alignment horizontal="center"/>
    </xf>
    <xf numFmtId="0" fontId="16" fillId="0" borderId="0" xfId="2"/>
    <xf numFmtId="0" fontId="3" fillId="0" borderId="31" xfId="2" applyFont="1" applyBorder="1" applyAlignment="1">
      <alignment horizontal="center" vertical="top"/>
    </xf>
    <xf numFmtId="0" fontId="3" fillId="0" borderId="31" xfId="2" applyFont="1" applyBorder="1" applyAlignment="1">
      <alignment vertical="top" wrapText="1"/>
    </xf>
    <xf numFmtId="0" fontId="3" fillId="0" borderId="31" xfId="2" applyFont="1" applyBorder="1" applyAlignment="1">
      <alignment horizontal="center" vertical="top" wrapText="1"/>
    </xf>
    <xf numFmtId="0" fontId="6" fillId="0" borderId="31" xfId="2" applyFont="1" applyBorder="1" applyAlignment="1">
      <alignment horizontal="center" vertical="top" wrapText="1"/>
    </xf>
    <xf numFmtId="0" fontId="6" fillId="0" borderId="31" xfId="2" applyFont="1" applyBorder="1" applyAlignment="1">
      <alignment vertical="top" wrapText="1"/>
    </xf>
    <xf numFmtId="0" fontId="3" fillId="0" borderId="32" xfId="2" applyFont="1" applyBorder="1" applyAlignment="1">
      <alignment horizontal="center" vertical="top"/>
    </xf>
    <xf numFmtId="0" fontId="3" fillId="0" borderId="32" xfId="2" applyFont="1" applyBorder="1" applyAlignment="1">
      <alignment vertical="top" wrapText="1"/>
    </xf>
    <xf numFmtId="0" fontId="3" fillId="0" borderId="33" xfId="2" applyFont="1" applyBorder="1" applyAlignment="1">
      <alignment horizontal="center" vertical="top" wrapText="1"/>
    </xf>
    <xf numFmtId="0" fontId="6" fillId="0" borderId="32" xfId="2" applyFont="1" applyBorder="1" applyAlignment="1">
      <alignment horizontal="center" vertical="top" wrapText="1"/>
    </xf>
    <xf numFmtId="0" fontId="6" fillId="0" borderId="34" xfId="2" applyFont="1" applyBorder="1" applyAlignment="1">
      <alignment vertical="top" wrapText="1"/>
    </xf>
    <xf numFmtId="0" fontId="3" fillId="0" borderId="32" xfId="2" applyFont="1" applyBorder="1" applyAlignment="1">
      <alignment horizontal="center" vertical="top" wrapText="1"/>
    </xf>
    <xf numFmtId="0" fontId="6" fillId="0" borderId="22" xfId="2" applyFont="1" applyBorder="1" applyAlignment="1">
      <alignment horizontal="center" vertical="top" wrapText="1"/>
    </xf>
    <xf numFmtId="0" fontId="6" fillId="0" borderId="6" xfId="2" applyFont="1" applyBorder="1" applyAlignment="1">
      <alignment vertical="top" wrapText="1"/>
    </xf>
    <xf numFmtId="0" fontId="10" fillId="17" borderId="22" xfId="2" applyFont="1" applyFill="1" applyBorder="1" applyAlignment="1">
      <alignment horizontal="left" vertical="center" wrapText="1" readingOrder="1"/>
    </xf>
    <xf numFmtId="0" fontId="10" fillId="18" borderId="17" xfId="2" applyFont="1" applyFill="1" applyBorder="1" applyAlignment="1">
      <alignment horizontal="left" vertical="center" wrapText="1" readingOrder="1"/>
    </xf>
    <xf numFmtId="0" fontId="10" fillId="18" borderId="23" xfId="2" applyFont="1" applyFill="1" applyBorder="1" applyAlignment="1">
      <alignment horizontal="left" vertical="center" wrapText="1" readingOrder="1"/>
    </xf>
    <xf numFmtId="0" fontId="10" fillId="18" borderId="21" xfId="2" applyFont="1" applyFill="1" applyBorder="1" applyAlignment="1">
      <alignment horizontal="left" vertical="center" wrapText="1" readingOrder="1"/>
    </xf>
    <xf numFmtId="0" fontId="10" fillId="19" borderId="22" xfId="2" applyFont="1" applyFill="1" applyBorder="1" applyAlignment="1">
      <alignment horizontal="left" vertical="center" wrapText="1" readingOrder="1"/>
    </xf>
    <xf numFmtId="0" fontId="6" fillId="23" borderId="3" xfId="0" applyFont="1" applyFill="1" applyBorder="1" applyAlignment="1">
      <alignment horizontal="center" vertical="top"/>
    </xf>
    <xf numFmtId="0" fontId="6" fillId="23" borderId="3" xfId="0" applyFont="1" applyFill="1" applyBorder="1" applyAlignment="1">
      <alignment vertical="top" wrapText="1"/>
    </xf>
    <xf numFmtId="0" fontId="6" fillId="23" borderId="3" xfId="0" applyFont="1" applyFill="1" applyBorder="1" applyAlignment="1">
      <alignment horizontal="center" vertical="top" wrapText="1"/>
    </xf>
    <xf numFmtId="0" fontId="21" fillId="4" borderId="3" xfId="0" applyFont="1" applyFill="1" applyBorder="1" applyAlignment="1">
      <alignment horizontal="center" vertical="top" wrapText="1"/>
    </xf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vertical="center"/>
    </xf>
    <xf numFmtId="0" fontId="24" fillId="0" borderId="4" xfId="0" applyFont="1" applyBorder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24" fillId="0" borderId="4" xfId="2" applyFont="1" applyBorder="1" applyAlignment="1">
      <alignment horizontal="center" vertical="top" wrapText="1"/>
    </xf>
    <xf numFmtId="0" fontId="7" fillId="0" borderId="3" xfId="2" applyFont="1" applyBorder="1" applyAlignment="1">
      <alignment horizontal="left" vertical="top" wrapText="1"/>
    </xf>
    <xf numFmtId="0" fontId="6" fillId="23" borderId="3" xfId="2" applyFont="1" applyFill="1" applyBorder="1" applyAlignment="1">
      <alignment horizontal="center" vertical="top"/>
    </xf>
    <xf numFmtId="0" fontId="6" fillId="23" borderId="3" xfId="2" applyFont="1" applyFill="1" applyBorder="1" applyAlignment="1">
      <alignment vertical="top" wrapText="1"/>
    </xf>
    <xf numFmtId="0" fontId="6" fillId="23" borderId="3" xfId="2" applyFont="1" applyFill="1" applyBorder="1" applyAlignment="1">
      <alignment horizontal="center" vertical="top" wrapText="1"/>
    </xf>
    <xf numFmtId="0" fontId="9" fillId="4" borderId="3" xfId="2" applyFont="1" applyFill="1" applyBorder="1" applyAlignment="1">
      <alignment horizontal="center" vertical="top" wrapText="1"/>
    </xf>
    <xf numFmtId="0" fontId="6" fillId="4" borderId="3" xfId="2" applyFont="1" applyFill="1" applyBorder="1" applyAlignment="1">
      <alignment horizontal="center" vertical="top"/>
    </xf>
    <xf numFmtId="2" fontId="6" fillId="4" borderId="3" xfId="2" applyNumberFormat="1" applyFont="1" applyFill="1" applyBorder="1" applyAlignment="1">
      <alignment horizontal="center" vertical="top"/>
    </xf>
    <xf numFmtId="2" fontId="8" fillId="21" borderId="3" xfId="2" applyNumberFormat="1" applyFont="1" applyFill="1" applyBorder="1" applyAlignment="1">
      <alignment horizontal="center"/>
    </xf>
    <xf numFmtId="0" fontId="10" fillId="8" borderId="12" xfId="0" applyFont="1" applyFill="1" applyBorder="1" applyAlignment="1">
      <alignment horizontal="left" vertical="center" wrapText="1" indent="1" readingOrder="1"/>
    </xf>
    <xf numFmtId="0" fontId="10" fillId="8" borderId="0" xfId="0" applyFont="1" applyFill="1" applyAlignment="1">
      <alignment horizontal="left" vertical="center" wrapText="1" indent="1" readingOrder="1"/>
    </xf>
    <xf numFmtId="0" fontId="10" fillId="8" borderId="13" xfId="0" applyFont="1" applyFill="1" applyBorder="1" applyAlignment="1">
      <alignment horizontal="left" vertical="center" wrapText="1" indent="1" readingOrder="1"/>
    </xf>
    <xf numFmtId="0" fontId="10" fillId="8" borderId="14" xfId="0" applyFont="1" applyFill="1" applyBorder="1" applyAlignment="1">
      <alignment horizontal="left" vertical="center" wrapText="1" indent="1" readingOrder="1"/>
    </xf>
    <xf numFmtId="0" fontId="10" fillId="8" borderId="1" xfId="0" applyFont="1" applyFill="1" applyBorder="1" applyAlignment="1">
      <alignment horizontal="left" vertical="center" wrapText="1" indent="1" readingOrder="1"/>
    </xf>
    <xf numFmtId="0" fontId="10" fillId="8" borderId="15" xfId="0" applyFont="1" applyFill="1" applyBorder="1" applyAlignment="1">
      <alignment horizontal="left" vertical="center" wrapText="1" indent="1" readingOrder="1"/>
    </xf>
    <xf numFmtId="0" fontId="10" fillId="9" borderId="7" xfId="0" applyFont="1" applyFill="1" applyBorder="1" applyAlignment="1">
      <alignment horizontal="left" vertical="center" wrapText="1" indent="1" readingOrder="1"/>
    </xf>
    <xf numFmtId="0" fontId="10" fillId="9" borderId="5" xfId="0" applyFont="1" applyFill="1" applyBorder="1" applyAlignment="1">
      <alignment horizontal="left" vertical="center" wrapText="1" indent="1" readingOrder="1"/>
    </xf>
    <xf numFmtId="0" fontId="10" fillId="9" borderId="6" xfId="0" applyFont="1" applyFill="1" applyBorder="1" applyAlignment="1">
      <alignment horizontal="left" vertical="center" wrapText="1" indent="1" readingOrder="1"/>
    </xf>
    <xf numFmtId="0" fontId="2" fillId="3" borderId="5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8" fillId="6" borderId="7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0" fillId="7" borderId="7" xfId="0" applyFont="1" applyFill="1" applyBorder="1" applyAlignment="1">
      <alignment horizontal="left" vertical="center" wrapText="1" indent="1" readingOrder="1"/>
    </xf>
    <xf numFmtId="0" fontId="10" fillId="7" borderId="5" xfId="0" applyFont="1" applyFill="1" applyBorder="1" applyAlignment="1">
      <alignment horizontal="left" vertical="center" wrapText="1" indent="1" readingOrder="1"/>
    </xf>
    <xf numFmtId="0" fontId="10" fillId="7" borderId="6" xfId="0" applyFont="1" applyFill="1" applyBorder="1" applyAlignment="1">
      <alignment horizontal="left" vertical="center" wrapText="1" indent="1" readingOrder="1"/>
    </xf>
    <xf numFmtId="0" fontId="10" fillId="8" borderId="8" xfId="0" applyFont="1" applyFill="1" applyBorder="1" applyAlignment="1">
      <alignment horizontal="left" vertical="center" wrapText="1" indent="1" readingOrder="1"/>
    </xf>
    <xf numFmtId="0" fontId="10" fillId="8" borderId="9" xfId="0" applyFont="1" applyFill="1" applyBorder="1" applyAlignment="1">
      <alignment horizontal="left" vertical="center" wrapText="1" indent="1" readingOrder="1"/>
    </xf>
    <xf numFmtId="0" fontId="10" fillId="8" borderId="10" xfId="0" applyFont="1" applyFill="1" applyBorder="1" applyAlignment="1">
      <alignment horizontal="left" vertical="center" wrapText="1" indent="1" readingOrder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left" vertical="center" wrapText="1" indent="1" readingOrder="1"/>
    </xf>
    <xf numFmtId="0" fontId="13" fillId="8" borderId="0" xfId="0" applyFont="1" applyFill="1" applyAlignment="1">
      <alignment horizontal="left" vertical="center" wrapText="1" indent="1" readingOrder="1"/>
    </xf>
    <xf numFmtId="0" fontId="13" fillId="8" borderId="13" xfId="0" applyFont="1" applyFill="1" applyBorder="1" applyAlignment="1">
      <alignment horizontal="left" vertical="center" wrapText="1" indent="1" readingOrder="1"/>
    </xf>
    <xf numFmtId="0" fontId="13" fillId="8" borderId="14" xfId="0" applyFont="1" applyFill="1" applyBorder="1" applyAlignment="1">
      <alignment horizontal="left" vertical="center" wrapText="1" indent="1" readingOrder="1"/>
    </xf>
    <xf numFmtId="0" fontId="13" fillId="8" borderId="1" xfId="0" applyFont="1" applyFill="1" applyBorder="1" applyAlignment="1">
      <alignment horizontal="left" vertical="center" wrapText="1" indent="1" readingOrder="1"/>
    </xf>
    <xf numFmtId="0" fontId="13" fillId="8" borderId="15" xfId="0" applyFont="1" applyFill="1" applyBorder="1" applyAlignment="1">
      <alignment horizontal="left" vertical="center" wrapText="1" indent="1" readingOrder="1"/>
    </xf>
    <xf numFmtId="0" fontId="13" fillId="9" borderId="7" xfId="0" applyFont="1" applyFill="1" applyBorder="1" applyAlignment="1">
      <alignment horizontal="left" vertical="center" wrapText="1" indent="1" readingOrder="1"/>
    </xf>
    <xf numFmtId="0" fontId="13" fillId="9" borderId="5" xfId="0" applyFont="1" applyFill="1" applyBorder="1" applyAlignment="1">
      <alignment horizontal="left" vertical="center" wrapText="1" indent="1" readingOrder="1"/>
    </xf>
    <xf numFmtId="0" fontId="13" fillId="9" borderId="6" xfId="0" applyFont="1" applyFill="1" applyBorder="1" applyAlignment="1">
      <alignment horizontal="left" vertical="center" wrapText="1" indent="1" readingOrder="1"/>
    </xf>
    <xf numFmtId="0" fontId="13" fillId="7" borderId="7" xfId="0" applyFont="1" applyFill="1" applyBorder="1" applyAlignment="1">
      <alignment horizontal="left" vertical="center" wrapText="1" indent="1" readingOrder="1"/>
    </xf>
    <xf numFmtId="0" fontId="13" fillId="7" borderId="5" xfId="0" applyFont="1" applyFill="1" applyBorder="1" applyAlignment="1">
      <alignment horizontal="left" vertical="center" wrapText="1" indent="1" readingOrder="1"/>
    </xf>
    <xf numFmtId="0" fontId="13" fillId="7" borderId="6" xfId="0" applyFont="1" applyFill="1" applyBorder="1" applyAlignment="1">
      <alignment horizontal="left" vertical="center" wrapText="1" indent="1" readingOrder="1"/>
    </xf>
    <xf numFmtId="0" fontId="13" fillId="8" borderId="8" xfId="0" applyFont="1" applyFill="1" applyBorder="1" applyAlignment="1">
      <alignment horizontal="left" vertical="center" wrapText="1" indent="1" readingOrder="1"/>
    </xf>
    <xf numFmtId="0" fontId="13" fillId="8" borderId="9" xfId="0" applyFont="1" applyFill="1" applyBorder="1" applyAlignment="1">
      <alignment horizontal="left" vertical="center" wrapText="1" indent="1" readingOrder="1"/>
    </xf>
    <xf numFmtId="0" fontId="13" fillId="8" borderId="10" xfId="0" applyFont="1" applyFill="1" applyBorder="1" applyAlignment="1">
      <alignment horizontal="left" vertical="center" wrapText="1" indent="1" readingOrder="1"/>
    </xf>
    <xf numFmtId="0" fontId="2" fillId="0" borderId="0" xfId="2" applyFont="1" applyAlignment="1">
      <alignment horizontal="center"/>
    </xf>
    <xf numFmtId="0" fontId="16" fillId="0" borderId="0" xfId="2"/>
    <xf numFmtId="0" fontId="2" fillId="0" borderId="16" xfId="2" applyFont="1" applyBorder="1" applyAlignment="1">
      <alignment horizontal="center"/>
    </xf>
    <xf numFmtId="0" fontId="20" fillId="0" borderId="16" xfId="2" applyFont="1" applyBorder="1"/>
    <xf numFmtId="0" fontId="4" fillId="10" borderId="17" xfId="2" applyFont="1" applyFill="1" applyBorder="1" applyAlignment="1">
      <alignment horizontal="center" vertical="center"/>
    </xf>
    <xf numFmtId="0" fontId="20" fillId="0" borderId="21" xfId="2" applyFont="1" applyBorder="1"/>
    <xf numFmtId="0" fontId="4" fillId="10" borderId="18" xfId="2" applyFont="1" applyFill="1" applyBorder="1" applyAlignment="1">
      <alignment horizontal="center" vertical="center"/>
    </xf>
    <xf numFmtId="0" fontId="20" fillId="0" borderId="19" xfId="2" applyFont="1" applyBorder="1"/>
    <xf numFmtId="0" fontId="20" fillId="0" borderId="20" xfId="2" applyFont="1" applyBorder="1"/>
    <xf numFmtId="0" fontId="4" fillId="10" borderId="17" xfId="2" applyFont="1" applyFill="1" applyBorder="1" applyAlignment="1">
      <alignment horizontal="center" vertical="center" wrapText="1"/>
    </xf>
    <xf numFmtId="0" fontId="10" fillId="18" borderId="24" xfId="2" applyFont="1" applyFill="1" applyBorder="1" applyAlignment="1">
      <alignment horizontal="left" vertical="center" wrapText="1" readingOrder="1"/>
    </xf>
    <xf numFmtId="0" fontId="20" fillId="0" borderId="25" xfId="2" applyFont="1" applyBorder="1"/>
    <xf numFmtId="0" fontId="20" fillId="0" borderId="26" xfId="2" applyFont="1" applyBorder="1"/>
    <xf numFmtId="0" fontId="10" fillId="18" borderId="27" xfId="2" applyFont="1" applyFill="1" applyBorder="1" applyAlignment="1">
      <alignment horizontal="left" vertical="center" wrapText="1" readingOrder="1"/>
    </xf>
    <xf numFmtId="0" fontId="20" fillId="0" borderId="0" xfId="2" applyFont="1"/>
    <xf numFmtId="0" fontId="20" fillId="0" borderId="28" xfId="2" applyFont="1" applyBorder="1"/>
    <xf numFmtId="0" fontId="10" fillId="18" borderId="29" xfId="2" applyFont="1" applyFill="1" applyBorder="1" applyAlignment="1">
      <alignment horizontal="left" vertical="center" wrapText="1" readingOrder="1"/>
    </xf>
    <xf numFmtId="0" fontId="20" fillId="0" borderId="30" xfId="2" applyFont="1" applyBorder="1"/>
    <xf numFmtId="0" fontId="10" fillId="19" borderId="18" xfId="2" applyFont="1" applyFill="1" applyBorder="1" applyAlignment="1">
      <alignment horizontal="left" vertical="center" wrapText="1" readingOrder="1"/>
    </xf>
    <xf numFmtId="0" fontId="2" fillId="11" borderId="19" xfId="2" applyFont="1" applyFill="1" applyBorder="1" applyAlignment="1">
      <alignment horizontal="left" vertical="center"/>
    </xf>
    <xf numFmtId="0" fontId="3" fillId="0" borderId="18" xfId="2" applyFont="1" applyBorder="1" applyAlignment="1">
      <alignment horizontal="center" vertical="top" wrapText="1"/>
    </xf>
    <xf numFmtId="0" fontId="2" fillId="15" borderId="18" xfId="2" applyFont="1" applyFill="1" applyBorder="1" applyAlignment="1">
      <alignment horizontal="center"/>
    </xf>
    <xf numFmtId="0" fontId="2" fillId="17" borderId="18" xfId="2" applyFont="1" applyFill="1" applyBorder="1" applyAlignment="1">
      <alignment horizontal="center"/>
    </xf>
    <xf numFmtId="0" fontId="3" fillId="0" borderId="0" xfId="2" applyFont="1" applyAlignment="1">
      <alignment horizontal="left" vertical="top" wrapText="1"/>
    </xf>
    <xf numFmtId="0" fontId="10" fillId="17" borderId="18" xfId="2" applyFont="1" applyFill="1" applyBorder="1" applyAlignment="1">
      <alignment horizontal="left" vertical="center" wrapText="1" readingOrder="1"/>
    </xf>
    <xf numFmtId="0" fontId="2" fillId="0" borderId="1" xfId="2" applyFont="1" applyBorder="1" applyAlignment="1">
      <alignment horizontal="center"/>
    </xf>
    <xf numFmtId="0" fontId="4" fillId="2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 wrapText="1"/>
    </xf>
    <xf numFmtId="0" fontId="10" fillId="8" borderId="12" xfId="2" applyFont="1" applyFill="1" applyBorder="1" applyAlignment="1">
      <alignment horizontal="left" vertical="center" wrapText="1" indent="1" readingOrder="1"/>
    </xf>
    <xf numFmtId="0" fontId="10" fillId="8" borderId="0" xfId="2" applyFont="1" applyFill="1" applyAlignment="1">
      <alignment horizontal="left" vertical="center" wrapText="1" indent="1" readingOrder="1"/>
    </xf>
    <xf numFmtId="0" fontId="10" fillId="8" borderId="13" xfId="2" applyFont="1" applyFill="1" applyBorder="1" applyAlignment="1">
      <alignment horizontal="left" vertical="center" wrapText="1" indent="1" readingOrder="1"/>
    </xf>
    <xf numFmtId="0" fontId="10" fillId="8" borderId="14" xfId="2" applyFont="1" applyFill="1" applyBorder="1" applyAlignment="1">
      <alignment horizontal="left" vertical="center" wrapText="1" indent="1" readingOrder="1"/>
    </xf>
    <xf numFmtId="0" fontId="10" fillId="8" borderId="1" xfId="2" applyFont="1" applyFill="1" applyBorder="1" applyAlignment="1">
      <alignment horizontal="left" vertical="center" wrapText="1" indent="1" readingOrder="1"/>
    </xf>
    <xf numFmtId="0" fontId="10" fillId="8" borderId="15" xfId="2" applyFont="1" applyFill="1" applyBorder="1" applyAlignment="1">
      <alignment horizontal="left" vertical="center" wrapText="1" indent="1" readingOrder="1"/>
    </xf>
    <xf numFmtId="0" fontId="10" fillId="9" borderId="7" xfId="2" applyFont="1" applyFill="1" applyBorder="1" applyAlignment="1">
      <alignment horizontal="left" vertical="center" wrapText="1" indent="1" readingOrder="1"/>
    </xf>
    <xf numFmtId="0" fontId="10" fillId="9" borderId="5" xfId="2" applyFont="1" applyFill="1" applyBorder="1" applyAlignment="1">
      <alignment horizontal="left" vertical="center" wrapText="1" indent="1" readingOrder="1"/>
    </xf>
    <xf numFmtId="0" fontId="10" fillId="9" borderId="6" xfId="2" applyFont="1" applyFill="1" applyBorder="1" applyAlignment="1">
      <alignment horizontal="left" vertical="center" wrapText="1" indent="1" readingOrder="1"/>
    </xf>
    <xf numFmtId="0" fontId="2" fillId="20" borderId="7" xfId="2" applyFont="1" applyFill="1" applyBorder="1" applyAlignment="1">
      <alignment horizontal="left" vertical="center"/>
    </xf>
    <xf numFmtId="0" fontId="2" fillId="20" borderId="5" xfId="2" applyFont="1" applyFill="1" applyBorder="1" applyAlignment="1">
      <alignment horizontal="left" vertical="center"/>
    </xf>
    <xf numFmtId="0" fontId="2" fillId="20" borderId="6" xfId="2" applyFont="1" applyFill="1" applyBorder="1" applyAlignment="1">
      <alignment horizontal="left" vertical="center"/>
    </xf>
    <xf numFmtId="0" fontId="8" fillId="6" borderId="7" xfId="2" applyFont="1" applyFill="1" applyBorder="1" applyAlignment="1">
      <alignment horizontal="center"/>
    </xf>
    <xf numFmtId="0" fontId="8" fillId="6" borderId="5" xfId="2" applyFont="1" applyFill="1" applyBorder="1" applyAlignment="1">
      <alignment horizontal="center"/>
    </xf>
    <xf numFmtId="0" fontId="8" fillId="6" borderId="6" xfId="2" applyFont="1" applyFill="1" applyBorder="1" applyAlignment="1">
      <alignment horizontal="center"/>
    </xf>
    <xf numFmtId="0" fontId="8" fillId="22" borderId="7" xfId="2" applyFont="1" applyFill="1" applyBorder="1" applyAlignment="1">
      <alignment horizontal="center"/>
    </xf>
    <xf numFmtId="0" fontId="8" fillId="22" borderId="6" xfId="2" applyFont="1" applyFill="1" applyBorder="1" applyAlignment="1">
      <alignment horizontal="center"/>
    </xf>
    <xf numFmtId="0" fontId="10" fillId="22" borderId="7" xfId="2" applyFont="1" applyFill="1" applyBorder="1" applyAlignment="1">
      <alignment horizontal="left" vertical="center" wrapText="1" indent="1" readingOrder="1"/>
    </xf>
    <xf numFmtId="0" fontId="10" fillId="22" borderId="5" xfId="2" applyFont="1" applyFill="1" applyBorder="1" applyAlignment="1">
      <alignment horizontal="left" vertical="center" wrapText="1" indent="1" readingOrder="1"/>
    </xf>
    <xf numFmtId="0" fontId="10" fillId="22" borderId="6" xfId="2" applyFont="1" applyFill="1" applyBorder="1" applyAlignment="1">
      <alignment horizontal="left" vertical="center" wrapText="1" indent="1" readingOrder="1"/>
    </xf>
    <xf numFmtId="0" fontId="10" fillId="8" borderId="8" xfId="2" applyFont="1" applyFill="1" applyBorder="1" applyAlignment="1">
      <alignment horizontal="left" vertical="center" wrapText="1" indent="1" readingOrder="1"/>
    </xf>
    <xf numFmtId="0" fontId="10" fillId="8" borderId="9" xfId="2" applyFont="1" applyFill="1" applyBorder="1" applyAlignment="1">
      <alignment horizontal="left" vertical="center" wrapText="1" indent="1" readingOrder="1"/>
    </xf>
    <xf numFmtId="0" fontId="10" fillId="8" borderId="10" xfId="2" applyFont="1" applyFill="1" applyBorder="1" applyAlignment="1">
      <alignment horizontal="left" vertical="center" wrapText="1" indent="1" readingOrder="1"/>
    </xf>
    <xf numFmtId="0" fontId="8" fillId="3" borderId="5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5" fillId="0" borderId="12" xfId="2" applyFont="1" applyBorder="1" applyAlignment="1">
      <alignment horizontal="left" vertical="top" wrapText="1"/>
    </xf>
    <xf numFmtId="0" fontId="5" fillId="0" borderId="0" xfId="2" applyFont="1" applyAlignment="1">
      <alignment horizontal="left" vertical="top" wrapText="1"/>
    </xf>
    <xf numFmtId="0" fontId="7" fillId="0" borderId="0" xfId="2" applyFont="1" applyAlignment="1">
      <alignment horizontal="center" vertical="top"/>
    </xf>
    <xf numFmtId="0" fontId="8" fillId="20" borderId="5" xfId="2" applyFont="1" applyFill="1" applyBorder="1" applyAlignment="1">
      <alignment horizontal="left" vertical="center"/>
    </xf>
    <xf numFmtId="0" fontId="8" fillId="20" borderId="6" xfId="2" applyFont="1" applyFill="1" applyBorder="1" applyAlignment="1">
      <alignment horizontal="left" vertical="center"/>
    </xf>
    <xf numFmtId="0" fontId="8" fillId="8" borderId="7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13" fillId="18" borderId="27" xfId="2" applyFont="1" applyFill="1" applyBorder="1" applyAlignment="1">
      <alignment horizontal="left" vertical="center" wrapText="1" readingOrder="1"/>
    </xf>
    <xf numFmtId="0" fontId="6" fillId="0" borderId="0" xfId="2" applyFont="1"/>
    <xf numFmtId="0" fontId="6" fillId="0" borderId="28" xfId="2" applyFont="1" applyBorder="1"/>
    <xf numFmtId="0" fontId="13" fillId="18" borderId="29" xfId="2" applyFont="1" applyFill="1" applyBorder="1" applyAlignment="1">
      <alignment horizontal="left" vertical="center" wrapText="1" readingOrder="1"/>
    </xf>
    <xf numFmtId="0" fontId="6" fillId="0" borderId="16" xfId="2" applyFont="1" applyBorder="1"/>
    <xf numFmtId="0" fontId="6" fillId="0" borderId="30" xfId="2" applyFont="1" applyBorder="1"/>
    <xf numFmtId="0" fontId="13" fillId="19" borderId="18" xfId="2" applyFont="1" applyFill="1" applyBorder="1" applyAlignment="1">
      <alignment horizontal="left" vertical="center" wrapText="1" readingOrder="1"/>
    </xf>
    <xf numFmtId="0" fontId="6" fillId="0" borderId="19" xfId="2" applyFont="1" applyBorder="1"/>
    <xf numFmtId="0" fontId="6" fillId="0" borderId="20" xfId="2" applyFont="1" applyBorder="1"/>
    <xf numFmtId="0" fontId="3" fillId="0" borderId="17" xfId="2" applyFont="1" applyBorder="1" applyAlignment="1">
      <alignment horizontal="left" vertical="top" wrapText="1"/>
    </xf>
    <xf numFmtId="0" fontId="3" fillId="0" borderId="23" xfId="2" applyFont="1" applyBorder="1" applyAlignment="1">
      <alignment horizontal="left" vertical="top" wrapText="1"/>
    </xf>
    <xf numFmtId="0" fontId="3" fillId="0" borderId="2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center" vertical="top" wrapText="1"/>
    </xf>
    <xf numFmtId="0" fontId="3" fillId="0" borderId="23" xfId="2" applyFont="1" applyBorder="1" applyAlignment="1">
      <alignment horizontal="center" vertical="top" wrapText="1"/>
    </xf>
    <xf numFmtId="0" fontId="3" fillId="0" borderId="21" xfId="2" applyFont="1" applyBorder="1" applyAlignment="1">
      <alignment horizontal="center" vertical="top" wrapText="1"/>
    </xf>
    <xf numFmtId="0" fontId="3" fillId="0" borderId="0" xfId="2" applyFont="1"/>
    <xf numFmtId="0" fontId="13" fillId="17" borderId="18" xfId="2" applyFont="1" applyFill="1" applyBorder="1" applyAlignment="1">
      <alignment horizontal="left" vertical="center" wrapText="1" readingOrder="1"/>
    </xf>
    <xf numFmtId="0" fontId="13" fillId="18" borderId="24" xfId="2" applyFont="1" applyFill="1" applyBorder="1" applyAlignment="1">
      <alignment horizontal="left" vertical="center" wrapText="1" readingOrder="1"/>
    </xf>
    <xf numFmtId="0" fontId="6" fillId="0" borderId="25" xfId="2" applyFont="1" applyBorder="1"/>
    <xf numFmtId="0" fontId="6" fillId="0" borderId="26" xfId="2" applyFont="1" applyBorder="1"/>
    <xf numFmtId="0" fontId="3" fillId="0" borderId="17" xfId="2" applyFont="1" applyBorder="1" applyAlignment="1">
      <alignment horizontal="center" vertical="top"/>
    </xf>
    <xf numFmtId="0" fontId="3" fillId="0" borderId="23" xfId="2" applyFont="1" applyBorder="1" applyAlignment="1">
      <alignment horizontal="center" vertical="top"/>
    </xf>
    <xf numFmtId="0" fontId="3" fillId="0" borderId="21" xfId="2" applyFont="1" applyBorder="1" applyAlignment="1">
      <alignment horizontal="center" vertical="top"/>
    </xf>
    <xf numFmtId="0" fontId="2" fillId="16" borderId="18" xfId="2" applyFont="1" applyFill="1" applyBorder="1" applyAlignment="1">
      <alignment horizontal="center"/>
    </xf>
    <xf numFmtId="0" fontId="6" fillId="8" borderId="20" xfId="2" applyFont="1" applyFill="1" applyBorder="1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6" xfId="2" applyFont="1" applyBorder="1" applyAlignment="1">
      <alignment horizontal="center" vertical="center"/>
    </xf>
    <xf numFmtId="0" fontId="8" fillId="0" borderId="16" xfId="2" applyFont="1" applyBorder="1" applyAlignment="1">
      <alignment vertical="center"/>
    </xf>
    <xf numFmtId="0" fontId="8" fillId="0" borderId="21" xfId="2" applyFont="1" applyBorder="1"/>
    <xf numFmtId="0" fontId="8" fillId="0" borderId="19" xfId="2" applyFont="1" applyBorder="1"/>
    <xf numFmtId="0" fontId="8" fillId="0" borderId="20" xfId="2" applyFont="1" applyBorder="1"/>
  </cellXfs>
  <cellStyles count="3">
    <cellStyle name="Hyperlink" xfId="1" builtinId="8"/>
    <cellStyle name="ปกติ" xfId="0" builtinId="0"/>
    <cellStyle name="ปกติ 2" xfId="2" xr:uid="{BC7E3C9C-24FB-475B-B0C2-29BA80CFDB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6</xdr:row>
          <xdr:rowOff>190500</xdr:rowOff>
        </xdr:from>
        <xdr:to>
          <xdr:col>11</xdr:col>
          <xdr:colOff>609600</xdr:colOff>
          <xdr:row>6</xdr:row>
          <xdr:rowOff>1333500</xdr:rowOff>
        </xdr:to>
        <xdr:sp macro="" textlink="">
          <xdr:nvSpPr>
            <xdr:cNvPr id="30721" name="Object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C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6</xdr:row>
          <xdr:rowOff>171450</xdr:rowOff>
        </xdr:from>
        <xdr:to>
          <xdr:col>10</xdr:col>
          <xdr:colOff>304800</xdr:colOff>
          <xdr:row>6</xdr:row>
          <xdr:rowOff>1352550</xdr:rowOff>
        </xdr:to>
        <xdr:sp macro="" textlink="">
          <xdr:nvSpPr>
            <xdr:cNvPr id="30722" name="Object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C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7</xdr:row>
          <xdr:rowOff>104775</xdr:rowOff>
        </xdr:from>
        <xdr:to>
          <xdr:col>10</xdr:col>
          <xdr:colOff>257175</xdr:colOff>
          <xdr:row>7</xdr:row>
          <xdr:rowOff>1028700</xdr:rowOff>
        </xdr:to>
        <xdr:sp macro="" textlink="">
          <xdr:nvSpPr>
            <xdr:cNvPr id="30723" name="Object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C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BDFB-CFFD-428D-B4BD-08CC50DEFCE8}">
  <dimension ref="A1:K23"/>
  <sheetViews>
    <sheetView topLeftCell="A8" zoomScale="55" zoomScaleNormal="55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18" style="1" customWidth="1"/>
    <col min="3" max="3" width="9" style="1" customWidth="1"/>
    <col min="4" max="4" width="13.625" style="1" customWidth="1"/>
    <col min="5" max="5" width="11.375" style="1" customWidth="1"/>
    <col min="6" max="6" width="17.125" style="1" customWidth="1"/>
    <col min="7" max="7" width="36.25" style="1" customWidth="1"/>
    <col min="8" max="8" width="9.12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365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4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13" t="s">
        <v>366</v>
      </c>
      <c r="H7" s="7">
        <v>100</v>
      </c>
      <c r="I7" s="9">
        <f>H7*C7/$C$14</f>
        <v>20</v>
      </c>
      <c r="J7" s="18"/>
    </row>
    <row r="8" spans="1:11" ht="354.7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367</v>
      </c>
      <c r="H8" s="7">
        <v>100</v>
      </c>
      <c r="I8" s="9">
        <f>H8*C8/$C$14</f>
        <v>20</v>
      </c>
      <c r="J8" s="18"/>
    </row>
    <row r="9" spans="1:11" ht="102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291</v>
      </c>
      <c r="G9" s="13" t="s">
        <v>368</v>
      </c>
      <c r="H9" s="7">
        <v>100</v>
      </c>
      <c r="I9" s="9">
        <f>H9*C9/$C$14</f>
        <v>20</v>
      </c>
      <c r="J9" s="18"/>
    </row>
    <row r="10" spans="1:11" ht="25.5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5.5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H11*C11/$C$14</f>
        <v>10</v>
      </c>
      <c r="J11" s="18"/>
    </row>
    <row r="12" spans="1:11" ht="29.2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7" t="s">
        <v>30</v>
      </c>
      <c r="H12" s="7">
        <v>100</v>
      </c>
      <c r="I12" s="9">
        <f>H12*C12/$C$14</f>
        <v>10</v>
      </c>
      <c r="J12" s="18"/>
    </row>
    <row r="13" spans="1:11" ht="38.2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30" t="s">
        <v>72</v>
      </c>
      <c r="C19" s="161" t="s">
        <v>73</v>
      </c>
      <c r="D19" s="162"/>
      <c r="E19" s="162"/>
      <c r="F19" s="163"/>
    </row>
    <row r="20" spans="2:8" x14ac:dyDescent="0.2">
      <c r="B20" s="31" t="s">
        <v>74</v>
      </c>
      <c r="C20" s="164"/>
      <c r="D20" s="165"/>
      <c r="E20" s="165"/>
      <c r="F20" s="166"/>
    </row>
    <row r="21" spans="2:8" ht="15" customHeight="1" x14ac:dyDescent="0.2">
      <c r="B21" s="32" t="s">
        <v>75</v>
      </c>
      <c r="C21" s="144" t="s">
        <v>76</v>
      </c>
      <c r="D21" s="145"/>
      <c r="E21" s="145"/>
      <c r="F21" s="146"/>
    </row>
    <row r="22" spans="2:8" ht="12.6" customHeight="1" x14ac:dyDescent="0.2">
      <c r="B22" s="33" t="s">
        <v>77</v>
      </c>
      <c r="C22" s="147" t="s">
        <v>78</v>
      </c>
      <c r="D22" s="148"/>
      <c r="E22" s="148"/>
      <c r="F22" s="149"/>
    </row>
    <row r="23" spans="2:8" ht="19.899999999999999" customHeight="1" x14ac:dyDescent="0.2">
      <c r="B23" s="34" t="s">
        <v>79</v>
      </c>
      <c r="C23" s="150" t="s">
        <v>80</v>
      </c>
      <c r="D23" s="151"/>
      <c r="E23" s="151"/>
      <c r="F23" s="152"/>
    </row>
  </sheetData>
  <mergeCells count="19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B0DF0-6541-4FA8-8CB4-170E8DFEAF63}">
  <dimension ref="A1:K23"/>
  <sheetViews>
    <sheetView topLeftCell="A10" zoomScaleNormal="100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74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361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42.7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13" t="s">
        <v>362</v>
      </c>
      <c r="H7" s="7">
        <v>100</v>
      </c>
      <c r="I7" s="9">
        <f>H7*C7/$C$14</f>
        <v>20</v>
      </c>
      <c r="J7" s="10"/>
    </row>
    <row r="8" spans="1:11" ht="162.7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363</v>
      </c>
      <c r="H8" s="7">
        <v>100</v>
      </c>
      <c r="I8" s="9">
        <f>H8*C8/$C$14</f>
        <v>20</v>
      </c>
      <c r="J8" s="10"/>
    </row>
    <row r="9" spans="1:11" ht="99.75" customHeight="1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291</v>
      </c>
      <c r="G9" s="13" t="s">
        <v>364</v>
      </c>
      <c r="H9" s="7">
        <v>100</v>
      </c>
      <c r="I9" s="9">
        <f>H9*C9/$C$14</f>
        <v>20</v>
      </c>
      <c r="J9" s="10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H11*C11/$C$14</f>
        <v>10</v>
      </c>
      <c r="J11" s="18"/>
    </row>
    <row r="12" spans="1:11" ht="29.2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7" t="s">
        <v>30</v>
      </c>
      <c r="H12" s="7">
        <v>100</v>
      </c>
      <c r="I12" s="9">
        <f>H12*C12/$C$14</f>
        <v>10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30" t="s">
        <v>72</v>
      </c>
      <c r="C19" s="161" t="s">
        <v>73</v>
      </c>
      <c r="D19" s="162"/>
      <c r="E19" s="162"/>
      <c r="F19" s="163"/>
    </row>
    <row r="20" spans="2:8" x14ac:dyDescent="0.2">
      <c r="B20" s="31" t="s">
        <v>74</v>
      </c>
      <c r="C20" s="164"/>
      <c r="D20" s="165"/>
      <c r="E20" s="165"/>
      <c r="F20" s="166"/>
    </row>
    <row r="21" spans="2:8" ht="15" customHeight="1" x14ac:dyDescent="0.2">
      <c r="B21" s="32" t="s">
        <v>75</v>
      </c>
      <c r="C21" s="144" t="s">
        <v>76</v>
      </c>
      <c r="D21" s="145"/>
      <c r="E21" s="145"/>
      <c r="F21" s="146"/>
    </row>
    <row r="22" spans="2:8" ht="12.6" customHeight="1" x14ac:dyDescent="0.2">
      <c r="B22" s="33" t="s">
        <v>77</v>
      </c>
      <c r="C22" s="147" t="s">
        <v>78</v>
      </c>
      <c r="D22" s="148"/>
      <c r="E22" s="148"/>
      <c r="F22" s="149"/>
    </row>
    <row r="23" spans="2:8" ht="19.899999999999999" customHeight="1" x14ac:dyDescent="0.2">
      <c r="B23" s="34" t="s">
        <v>79</v>
      </c>
      <c r="C23" s="150" t="s">
        <v>80</v>
      </c>
      <c r="D23" s="151"/>
      <c r="E23" s="151"/>
      <c r="F23" s="152"/>
    </row>
  </sheetData>
  <mergeCells count="19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C7356-6E10-4188-B060-CBAAE02717B8}">
  <dimension ref="A1:K23"/>
  <sheetViews>
    <sheetView zoomScale="55" zoomScaleNormal="55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27.25" style="1" customWidth="1"/>
    <col min="3" max="3" width="9" style="1" customWidth="1"/>
    <col min="4" max="4" width="14.5" style="1" customWidth="1"/>
    <col min="5" max="5" width="14.75" style="1" customWidth="1"/>
    <col min="6" max="6" width="14.625" style="1" customWidth="1"/>
    <col min="7" max="7" width="35" style="1" customWidth="1"/>
    <col min="8" max="8" width="11.375" style="1" customWidth="1"/>
    <col min="9" max="9" width="10.25" style="1" customWidth="1"/>
    <col min="10" max="10" width="37.7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356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06.7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13" t="s">
        <v>357</v>
      </c>
      <c r="H7" s="7">
        <v>100</v>
      </c>
      <c r="I7" s="9">
        <f>H7*C7/$C$14</f>
        <v>20</v>
      </c>
      <c r="J7" s="10"/>
    </row>
    <row r="8" spans="1:11" ht="44.2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358</v>
      </c>
      <c r="H8" s="7">
        <v>100</v>
      </c>
      <c r="I8" s="9">
        <f>H8*C8/$C$14</f>
        <v>20</v>
      </c>
      <c r="J8" s="16" t="s">
        <v>359</v>
      </c>
    </row>
    <row r="9" spans="1:11" ht="89.25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291</v>
      </c>
      <c r="G9" s="13" t="s">
        <v>360</v>
      </c>
      <c r="H9" s="7">
        <v>100</v>
      </c>
      <c r="I9" s="9">
        <f>H9*C9/$C$14</f>
        <v>20</v>
      </c>
      <c r="J9" s="10"/>
    </row>
    <row r="10" spans="1:11" ht="27.4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7.4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H11*C11/$C$14</f>
        <v>10</v>
      </c>
      <c r="J11" s="18"/>
    </row>
    <row r="12" spans="1:11" ht="27.4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7" t="s">
        <v>30</v>
      </c>
      <c r="H12" s="7">
        <v>100</v>
      </c>
      <c r="I12" s="9">
        <f>H12*C12/$C$14</f>
        <v>10</v>
      </c>
      <c r="J12" s="18"/>
    </row>
    <row r="13" spans="1:11" ht="27.4" customHeight="1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30" t="s">
        <v>72</v>
      </c>
      <c r="C19" s="161" t="s">
        <v>73</v>
      </c>
      <c r="D19" s="162"/>
      <c r="E19" s="162"/>
      <c r="F19" s="163"/>
    </row>
    <row r="20" spans="2:8" x14ac:dyDescent="0.2">
      <c r="B20" s="31" t="s">
        <v>74</v>
      </c>
      <c r="C20" s="164"/>
      <c r="D20" s="165"/>
      <c r="E20" s="165"/>
      <c r="F20" s="166"/>
    </row>
    <row r="21" spans="2:8" ht="15" customHeight="1" x14ac:dyDescent="0.2">
      <c r="B21" s="32" t="s">
        <v>75</v>
      </c>
      <c r="C21" s="144" t="s">
        <v>76</v>
      </c>
      <c r="D21" s="145"/>
      <c r="E21" s="145"/>
      <c r="F21" s="146"/>
    </row>
    <row r="22" spans="2:8" ht="12.6" customHeight="1" x14ac:dyDescent="0.2">
      <c r="B22" s="33" t="s">
        <v>77</v>
      </c>
      <c r="C22" s="147" t="s">
        <v>78</v>
      </c>
      <c r="D22" s="148"/>
      <c r="E22" s="148"/>
      <c r="F22" s="149"/>
    </row>
    <row r="23" spans="2:8" ht="19.899999999999999" customHeight="1" x14ac:dyDescent="0.2">
      <c r="B23" s="34" t="s">
        <v>79</v>
      </c>
      <c r="C23" s="150" t="s">
        <v>80</v>
      </c>
      <c r="D23" s="151"/>
      <c r="E23" s="151"/>
      <c r="F23" s="152"/>
    </row>
  </sheetData>
  <mergeCells count="19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C9FC0-FA4E-4D58-A31E-98ECF73256EC}">
  <dimension ref="A1:K23"/>
  <sheetViews>
    <sheetView view="pageBreakPreview" zoomScaleNormal="145" zoomScaleSheetLayoutView="100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0" width="17.37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346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63.75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13" t="s">
        <v>347</v>
      </c>
      <c r="H7" s="7">
        <v>100</v>
      </c>
      <c r="I7" s="9">
        <f>H7*C7/$C$14</f>
        <v>20</v>
      </c>
      <c r="J7" s="10"/>
    </row>
    <row r="8" spans="1:11" ht="44.2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348</v>
      </c>
      <c r="H8" s="7">
        <v>100</v>
      </c>
      <c r="I8" s="9">
        <f>H8*C8/$C$14</f>
        <v>20</v>
      </c>
      <c r="J8" s="10" t="s">
        <v>349</v>
      </c>
    </row>
    <row r="9" spans="1:11" ht="55.5" customHeight="1" x14ac:dyDescent="0.2">
      <c r="A9" s="9">
        <v>3</v>
      </c>
      <c r="B9" s="11" t="s">
        <v>350</v>
      </c>
      <c r="C9" s="17">
        <v>20</v>
      </c>
      <c r="D9" s="7" t="s">
        <v>351</v>
      </c>
      <c r="E9" s="7" t="s">
        <v>352</v>
      </c>
      <c r="F9" s="7" t="s">
        <v>353</v>
      </c>
      <c r="G9" s="8" t="s">
        <v>354</v>
      </c>
      <c r="H9" s="7">
        <v>100</v>
      </c>
      <c r="I9" s="9">
        <f>H9*C9/$C$14</f>
        <v>20</v>
      </c>
      <c r="J9" s="10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13" t="s">
        <v>30</v>
      </c>
      <c r="H11" s="7">
        <v>100</v>
      </c>
      <c r="I11" s="9">
        <f>H11*C11/$C$14</f>
        <v>10</v>
      </c>
      <c r="J11" s="18" t="s">
        <v>355</v>
      </c>
    </row>
    <row r="12" spans="1:11" ht="29.2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13" t="s">
        <v>30</v>
      </c>
      <c r="H12" s="7">
        <v>100</v>
      </c>
      <c r="I12" s="9">
        <f>H12*C12/$C$14</f>
        <v>10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13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30" t="s">
        <v>72</v>
      </c>
      <c r="C19" s="161" t="s">
        <v>73</v>
      </c>
      <c r="D19" s="162"/>
      <c r="E19" s="162"/>
      <c r="F19" s="163"/>
    </row>
    <row r="20" spans="2:8" x14ac:dyDescent="0.2">
      <c r="B20" s="31" t="s">
        <v>74</v>
      </c>
      <c r="C20" s="164"/>
      <c r="D20" s="165"/>
      <c r="E20" s="165"/>
      <c r="F20" s="166"/>
    </row>
    <row r="21" spans="2:8" ht="15" customHeight="1" x14ac:dyDescent="0.2">
      <c r="B21" s="32" t="s">
        <v>75</v>
      </c>
      <c r="C21" s="144" t="s">
        <v>76</v>
      </c>
      <c r="D21" s="145"/>
      <c r="E21" s="145"/>
      <c r="F21" s="146"/>
    </row>
    <row r="22" spans="2:8" ht="12.6" customHeight="1" x14ac:dyDescent="0.2">
      <c r="B22" s="33" t="s">
        <v>77</v>
      </c>
      <c r="C22" s="147" t="s">
        <v>78</v>
      </c>
      <c r="D22" s="148"/>
      <c r="E22" s="148"/>
      <c r="F22" s="149"/>
    </row>
    <row r="23" spans="2:8" ht="19.899999999999999" customHeight="1" x14ac:dyDescent="0.2">
      <c r="B23" s="34" t="s">
        <v>79</v>
      </c>
      <c r="C23" s="150" t="s">
        <v>80</v>
      </c>
      <c r="D23" s="151"/>
      <c r="E23" s="151"/>
      <c r="F23" s="152"/>
    </row>
  </sheetData>
  <mergeCells count="19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BCA6-5B5B-4733-A982-D37210AAA9D5}">
  <dimension ref="A1:K23"/>
  <sheetViews>
    <sheetView topLeftCell="A10" zoomScaleNormal="100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7.375" style="1" customWidth="1"/>
    <col min="4" max="5" width="15.875" style="1" customWidth="1"/>
    <col min="6" max="6" width="17.125" style="1" customWidth="1"/>
    <col min="7" max="7" width="25.25" style="1" customWidth="1"/>
    <col min="8" max="9" width="9.1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339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136.5" customHeight="1" x14ac:dyDescent="0.2">
      <c r="A7" s="5">
        <v>1</v>
      </c>
      <c r="B7" s="6" t="s">
        <v>278</v>
      </c>
      <c r="C7" s="7">
        <v>20</v>
      </c>
      <c r="D7" s="7" t="s">
        <v>340</v>
      </c>
      <c r="E7" s="7" t="s">
        <v>341</v>
      </c>
      <c r="F7" s="7" t="s">
        <v>342</v>
      </c>
      <c r="G7" s="13" t="s">
        <v>343</v>
      </c>
      <c r="H7" s="7">
        <v>100</v>
      </c>
      <c r="I7" s="9">
        <f>H7*C7/$C$14</f>
        <v>20</v>
      </c>
      <c r="J7" s="18"/>
    </row>
    <row r="8" spans="1:11" ht="69.7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344</v>
      </c>
      <c r="H8" s="7">
        <v>100</v>
      </c>
      <c r="I8" s="9">
        <f>H8*C8/$C$14</f>
        <v>20</v>
      </c>
      <c r="J8" s="18"/>
    </row>
    <row r="9" spans="1:11" ht="225.75" customHeight="1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291</v>
      </c>
      <c r="G9" s="13" t="s">
        <v>345</v>
      </c>
      <c r="H9" s="7">
        <v>100</v>
      </c>
      <c r="I9" s="9">
        <f>H9*C9/$C$14</f>
        <v>20</v>
      </c>
      <c r="J9" s="18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H11*C11/$C$14</f>
        <v>10</v>
      </c>
      <c r="J11" s="18"/>
    </row>
    <row r="12" spans="1:11" ht="29.2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7" t="s">
        <v>30</v>
      </c>
      <c r="H12" s="7">
        <v>100</v>
      </c>
      <c r="I12" s="9">
        <f>H12*C12/$C$14</f>
        <v>10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48" t="s">
        <v>72</v>
      </c>
      <c r="C19" s="182" t="s">
        <v>73</v>
      </c>
      <c r="D19" s="183"/>
      <c r="E19" s="183"/>
      <c r="F19" s="184"/>
    </row>
    <row r="20" spans="2:8" x14ac:dyDescent="0.2">
      <c r="B20" s="47" t="s">
        <v>74</v>
      </c>
      <c r="C20" s="185"/>
      <c r="D20" s="186"/>
      <c r="E20" s="186"/>
      <c r="F20" s="187"/>
    </row>
    <row r="21" spans="2:8" ht="15" customHeight="1" x14ac:dyDescent="0.2">
      <c r="B21" s="46" t="s">
        <v>136</v>
      </c>
      <c r="C21" s="173" t="s">
        <v>76</v>
      </c>
      <c r="D21" s="174"/>
      <c r="E21" s="174"/>
      <c r="F21" s="175"/>
    </row>
    <row r="22" spans="2:8" ht="12.6" customHeight="1" x14ac:dyDescent="0.2">
      <c r="B22" s="45" t="s">
        <v>135</v>
      </c>
      <c r="C22" s="176" t="s">
        <v>78</v>
      </c>
      <c r="D22" s="177"/>
      <c r="E22" s="177"/>
      <c r="F22" s="178"/>
    </row>
    <row r="23" spans="2:8" ht="19.899999999999999" customHeight="1" x14ac:dyDescent="0.2">
      <c r="B23" s="44" t="s">
        <v>79</v>
      </c>
      <c r="C23" s="179" t="s">
        <v>80</v>
      </c>
      <c r="D23" s="180"/>
      <c r="E23" s="180"/>
      <c r="F23" s="181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51181102362204722" right="0.31496062992125984" top="0.35433070866141736" bottom="0.35433070866141736" header="0.31496062992125984" footer="0.31496062992125984"/>
  <pageSetup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51512-7FD7-4438-BCBD-092ED5186C6B}">
  <dimension ref="A1:K23"/>
  <sheetViews>
    <sheetView zoomScaleNormal="100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335</v>
      </c>
      <c r="B3" s="168"/>
      <c r="C3" s="168"/>
      <c r="D3" s="168"/>
      <c r="E3" s="168"/>
      <c r="F3" s="168"/>
      <c r="G3" s="168"/>
      <c r="H3" s="168"/>
      <c r="I3" s="168"/>
    </row>
    <row r="4" spans="1:1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45.7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8" t="s">
        <v>338</v>
      </c>
      <c r="H7" s="7">
        <v>100</v>
      </c>
      <c r="I7" s="9">
        <f>H7*C7/$C$14</f>
        <v>20</v>
      </c>
      <c r="J7" s="10"/>
    </row>
    <row r="8" spans="1:11" ht="48.7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8" t="s">
        <v>336</v>
      </c>
      <c r="H8" s="7">
        <v>100</v>
      </c>
      <c r="I8" s="9">
        <f>H8*C8/$C$14</f>
        <v>20</v>
      </c>
      <c r="J8" s="10"/>
    </row>
    <row r="9" spans="1:11" ht="60.75" customHeight="1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291</v>
      </c>
      <c r="G9" s="8" t="s">
        <v>337</v>
      </c>
      <c r="H9" s="7">
        <v>100</v>
      </c>
      <c r="I9" s="9">
        <f>H9*C9/$C$14</f>
        <v>20</v>
      </c>
      <c r="J9" s="10"/>
    </row>
    <row r="10" spans="1:11" ht="21.7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1.75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H11*C11/$C$14</f>
        <v>10</v>
      </c>
      <c r="J11" s="18"/>
    </row>
    <row r="12" spans="1:11" ht="21.7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7" t="s">
        <v>30</v>
      </c>
      <c r="H12" s="7">
        <v>100</v>
      </c>
      <c r="I12" s="9">
        <f>H12*C12/$C$14</f>
        <v>10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x14ac:dyDescent="0.2">
      <c r="B17" s="160" t="s">
        <v>71</v>
      </c>
      <c r="C17" s="160"/>
      <c r="D17" s="160"/>
      <c r="E17" s="160"/>
      <c r="F17" s="160"/>
      <c r="G17" s="160"/>
      <c r="H17" s="160"/>
    </row>
    <row r="19" spans="2:8" x14ac:dyDescent="0.2">
      <c r="B19" s="30" t="s">
        <v>72</v>
      </c>
      <c r="C19" s="161" t="s">
        <v>73</v>
      </c>
      <c r="D19" s="162"/>
      <c r="E19" s="162"/>
      <c r="F19" s="163"/>
    </row>
    <row r="20" spans="2:8" x14ac:dyDescent="0.2">
      <c r="B20" s="31" t="s">
        <v>74</v>
      </c>
      <c r="C20" s="164"/>
      <c r="D20" s="165"/>
      <c r="E20" s="165"/>
      <c r="F20" s="166"/>
    </row>
    <row r="21" spans="2:8" x14ac:dyDescent="0.2">
      <c r="B21" s="32" t="s">
        <v>75</v>
      </c>
      <c r="C21" s="144" t="s">
        <v>76</v>
      </c>
      <c r="D21" s="145"/>
      <c r="E21" s="145"/>
      <c r="F21" s="146"/>
    </row>
    <row r="22" spans="2:8" x14ac:dyDescent="0.2">
      <c r="B22" s="33" t="s">
        <v>77</v>
      </c>
      <c r="C22" s="147" t="s">
        <v>78</v>
      </c>
      <c r="D22" s="148"/>
      <c r="E22" s="148"/>
      <c r="F22" s="149"/>
    </row>
    <row r="23" spans="2:8" x14ac:dyDescent="0.2">
      <c r="B23" s="34" t="s">
        <v>79</v>
      </c>
      <c r="C23" s="150" t="s">
        <v>80</v>
      </c>
      <c r="D23" s="151"/>
      <c r="E23" s="151"/>
      <c r="F23" s="152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DD228-3ABA-4BB2-8C75-E3E64273BCD6}">
  <sheetPr>
    <pageSetUpPr fitToPage="1"/>
  </sheetPr>
  <dimension ref="A1:K23"/>
  <sheetViews>
    <sheetView topLeftCell="A9" zoomScaleNormal="100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21.625" style="1" customWidth="1"/>
    <col min="3" max="3" width="7.625" style="1" customWidth="1"/>
    <col min="4" max="4" width="13" style="1" customWidth="1"/>
    <col min="5" max="5" width="13.375" style="1" customWidth="1"/>
    <col min="6" max="6" width="13.75" style="1" customWidth="1"/>
    <col min="7" max="7" width="34.375" style="1" customWidth="1"/>
    <col min="8" max="9" width="7.87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330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239.2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281</v>
      </c>
      <c r="G7" s="13" t="s">
        <v>331</v>
      </c>
      <c r="H7" s="7">
        <v>100</v>
      </c>
      <c r="I7" s="9">
        <f>H7*C7/$C$14</f>
        <v>20</v>
      </c>
      <c r="J7" s="10"/>
    </row>
    <row r="8" spans="1:11" ht="339.7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332</v>
      </c>
      <c r="H8" s="7">
        <v>100</v>
      </c>
      <c r="I8" s="9">
        <f>H8*C8/$C$14</f>
        <v>20</v>
      </c>
      <c r="J8" s="10"/>
    </row>
    <row r="9" spans="1:11" ht="174" customHeight="1" x14ac:dyDescent="0.2">
      <c r="A9" s="9">
        <v>3</v>
      </c>
      <c r="B9" s="11" t="s">
        <v>288</v>
      </c>
      <c r="C9" s="17">
        <v>20</v>
      </c>
      <c r="D9" s="7" t="s">
        <v>289</v>
      </c>
      <c r="E9" s="7" t="s">
        <v>290</v>
      </c>
      <c r="F9" s="7" t="s">
        <v>333</v>
      </c>
      <c r="G9" s="13" t="s">
        <v>334</v>
      </c>
      <c r="H9" s="7">
        <v>100</v>
      </c>
      <c r="I9" s="9">
        <f>H9*C9/$C$14</f>
        <v>20</v>
      </c>
      <c r="J9" s="10"/>
    </row>
    <row r="10" spans="1:11" ht="34.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36.75" customHeight="1" x14ac:dyDescent="0.2">
      <c r="A11" s="9">
        <v>4.0999999999999996</v>
      </c>
      <c r="B11" s="11" t="s">
        <v>26</v>
      </c>
      <c r="C11" s="17">
        <v>10</v>
      </c>
      <c r="D11" s="7" t="s">
        <v>27</v>
      </c>
      <c r="E11" s="7" t="s">
        <v>28</v>
      </c>
      <c r="F11" s="7" t="s">
        <v>29</v>
      </c>
      <c r="G11" s="13" t="s">
        <v>30</v>
      </c>
      <c r="H11" s="7">
        <v>100</v>
      </c>
      <c r="I11" s="9">
        <f>H11*C11/$C$14</f>
        <v>10</v>
      </c>
      <c r="J11" s="18"/>
    </row>
    <row r="12" spans="1:11" ht="36.75" customHeight="1" x14ac:dyDescent="0.2">
      <c r="A12" s="9">
        <v>4.2</v>
      </c>
      <c r="B12" s="11" t="s">
        <v>31</v>
      </c>
      <c r="C12" s="17">
        <v>10</v>
      </c>
      <c r="D12" s="7" t="s">
        <v>32</v>
      </c>
      <c r="E12" s="7" t="s">
        <v>33</v>
      </c>
      <c r="F12" s="7" t="s">
        <v>34</v>
      </c>
      <c r="G12" s="13" t="s">
        <v>30</v>
      </c>
      <c r="H12" s="7">
        <v>100</v>
      </c>
      <c r="I12" s="9">
        <f>H12*C12/$C$14</f>
        <v>10</v>
      </c>
      <c r="J12" s="18"/>
    </row>
    <row r="13" spans="1:11" ht="38.2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13" t="s">
        <v>30</v>
      </c>
      <c r="H13" s="7">
        <v>100</v>
      </c>
      <c r="I13" s="9">
        <f>H13*C13/$C$14</f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7">
        <v>100</v>
      </c>
      <c r="I14" s="106">
        <f>I7+I8+I9+I11+I12+I13</f>
        <v>100</v>
      </c>
    </row>
    <row r="15" spans="1:11" ht="15.7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63.75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48" t="s">
        <v>72</v>
      </c>
      <c r="C19" s="182" t="s">
        <v>73</v>
      </c>
      <c r="D19" s="183"/>
      <c r="E19" s="183"/>
      <c r="F19" s="184"/>
    </row>
    <row r="20" spans="2:8" x14ac:dyDescent="0.2">
      <c r="B20" s="47" t="s">
        <v>74</v>
      </c>
      <c r="C20" s="185"/>
      <c r="D20" s="186"/>
      <c r="E20" s="186"/>
      <c r="F20" s="187"/>
    </row>
    <row r="21" spans="2:8" ht="15" customHeight="1" x14ac:dyDescent="0.2">
      <c r="B21" s="46" t="s">
        <v>136</v>
      </c>
      <c r="C21" s="173" t="s">
        <v>76</v>
      </c>
      <c r="D21" s="174"/>
      <c r="E21" s="174"/>
      <c r="F21" s="175"/>
    </row>
    <row r="22" spans="2:8" ht="12.6" customHeight="1" x14ac:dyDescent="0.2">
      <c r="B22" s="45" t="s">
        <v>135</v>
      </c>
      <c r="C22" s="176" t="s">
        <v>78</v>
      </c>
      <c r="D22" s="177"/>
      <c r="E22" s="177"/>
      <c r="F22" s="178"/>
    </row>
    <row r="23" spans="2:8" ht="19.899999999999999" customHeight="1" x14ac:dyDescent="0.2">
      <c r="B23" s="44" t="s">
        <v>79</v>
      </c>
      <c r="C23" s="179" t="s">
        <v>80</v>
      </c>
      <c r="D23" s="180"/>
      <c r="E23" s="180"/>
      <c r="F23" s="181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25" right="0.25" top="0.75" bottom="0.75" header="0.3" footer="0.3"/>
  <pageSetup paperSize="9" scale="7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7E13B-7907-497F-9AE2-915DB7790055}">
  <dimension ref="A1:Z1003"/>
  <sheetViews>
    <sheetView topLeftCell="A9" zoomScale="115" zoomScaleNormal="115" workbookViewId="0">
      <selection activeCell="A10" sqref="A10:A13"/>
    </sheetView>
  </sheetViews>
  <sheetFormatPr defaultColWidth="12.625" defaultRowHeight="15" customHeight="1" x14ac:dyDescent="0.2"/>
  <cols>
    <col min="1" max="1" width="4.625" style="107" customWidth="1"/>
    <col min="2" max="2" width="15.25" style="107" customWidth="1"/>
    <col min="3" max="3" width="5.25" style="107" customWidth="1"/>
    <col min="4" max="4" width="11.25" style="107" customWidth="1"/>
    <col min="5" max="5" width="11.5" style="107" customWidth="1"/>
    <col min="6" max="6" width="11.375" style="107" customWidth="1"/>
    <col min="7" max="7" width="34.375" style="107" customWidth="1"/>
    <col min="8" max="8" width="6.375" style="107" customWidth="1"/>
    <col min="9" max="9" width="9.25" style="107" customWidth="1"/>
    <col min="10" max="26" width="7.75" style="107" customWidth="1"/>
    <col min="27" max="16384" width="12.625" style="107"/>
  </cols>
  <sheetData>
    <row r="1" spans="1:26" ht="12.75" customHeight="1" x14ac:dyDescent="0.2">
      <c r="A1" s="188" t="s">
        <v>0</v>
      </c>
      <c r="B1" s="189"/>
      <c r="C1" s="189"/>
      <c r="D1" s="189"/>
      <c r="E1" s="189"/>
      <c r="F1" s="189"/>
      <c r="G1" s="189"/>
      <c r="H1" s="189"/>
      <c r="I1" s="189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12.75" customHeight="1" x14ac:dyDescent="0.2">
      <c r="A2" s="188" t="s">
        <v>1</v>
      </c>
      <c r="B2" s="189"/>
      <c r="C2" s="189"/>
      <c r="D2" s="189"/>
      <c r="E2" s="189"/>
      <c r="F2" s="189"/>
      <c r="G2" s="189"/>
      <c r="H2" s="189"/>
      <c r="I2" s="189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ht="12.75" customHeight="1" x14ac:dyDescent="0.2">
      <c r="A3" s="190" t="s">
        <v>313</v>
      </c>
      <c r="B3" s="191"/>
      <c r="C3" s="191"/>
      <c r="D3" s="191"/>
      <c r="E3" s="191"/>
      <c r="F3" s="191"/>
      <c r="G3" s="191"/>
      <c r="H3" s="191"/>
      <c r="I3" s="191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21" customHeight="1" x14ac:dyDescent="0.2">
      <c r="A4" s="192" t="s">
        <v>3</v>
      </c>
      <c r="B4" s="192" t="s">
        <v>4</v>
      </c>
      <c r="C4" s="192" t="s">
        <v>5</v>
      </c>
      <c r="D4" s="194" t="s">
        <v>6</v>
      </c>
      <c r="E4" s="195"/>
      <c r="F4" s="196"/>
      <c r="G4" s="192" t="s">
        <v>7</v>
      </c>
      <c r="H4" s="197" t="s">
        <v>8</v>
      </c>
      <c r="I4" s="197" t="s">
        <v>9</v>
      </c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ht="12.75" customHeight="1" x14ac:dyDescent="0.2">
      <c r="A5" s="193"/>
      <c r="B5" s="193"/>
      <c r="C5" s="193"/>
      <c r="D5" s="53" t="s">
        <v>10</v>
      </c>
      <c r="E5" s="53" t="s">
        <v>11</v>
      </c>
      <c r="F5" s="53" t="s">
        <v>12</v>
      </c>
      <c r="G5" s="193"/>
      <c r="H5" s="193"/>
      <c r="I5" s="193"/>
      <c r="J5" s="52"/>
      <c r="K5" s="54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18" customHeight="1" x14ac:dyDescent="0.2">
      <c r="A6" s="207" t="s">
        <v>13</v>
      </c>
      <c r="B6" s="195"/>
      <c r="C6" s="195"/>
      <c r="D6" s="195"/>
      <c r="E6" s="195"/>
      <c r="F6" s="195"/>
      <c r="G6" s="195"/>
      <c r="H6" s="195"/>
      <c r="I6" s="196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308.25" customHeight="1" x14ac:dyDescent="0.2">
      <c r="A7" s="108">
        <v>1</v>
      </c>
      <c r="B7" s="109" t="s">
        <v>278</v>
      </c>
      <c r="C7" s="110">
        <v>25</v>
      </c>
      <c r="D7" s="111" t="s">
        <v>314</v>
      </c>
      <c r="E7" s="111" t="s">
        <v>315</v>
      </c>
      <c r="F7" s="111" t="s">
        <v>316</v>
      </c>
      <c r="G7" s="112" t="s">
        <v>317</v>
      </c>
      <c r="H7" s="110">
        <v>100</v>
      </c>
      <c r="I7" s="108">
        <f t="shared" ref="I7:I13" si="0">H7*C7/100</f>
        <v>25</v>
      </c>
      <c r="J7" s="61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255.75" customHeight="1" x14ac:dyDescent="0.2">
      <c r="A8" s="113">
        <v>2</v>
      </c>
      <c r="B8" s="114" t="s">
        <v>283</v>
      </c>
      <c r="C8" s="115">
        <v>20</v>
      </c>
      <c r="D8" s="116" t="s">
        <v>284</v>
      </c>
      <c r="E8" s="116" t="s">
        <v>285</v>
      </c>
      <c r="F8" s="116" t="s">
        <v>286</v>
      </c>
      <c r="G8" s="117" t="s">
        <v>318</v>
      </c>
      <c r="H8" s="118">
        <v>100</v>
      </c>
      <c r="I8" s="113">
        <v>20</v>
      </c>
      <c r="J8" s="61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92" customHeight="1" x14ac:dyDescent="0.2">
      <c r="A9" s="60">
        <v>3</v>
      </c>
      <c r="B9" s="57" t="s">
        <v>288</v>
      </c>
      <c r="C9" s="64">
        <v>25</v>
      </c>
      <c r="D9" s="119" t="s">
        <v>319</v>
      </c>
      <c r="E9" s="119" t="s">
        <v>320</v>
      </c>
      <c r="F9" s="119" t="s">
        <v>321</v>
      </c>
      <c r="G9" s="120" t="s">
        <v>322</v>
      </c>
      <c r="H9" s="64">
        <v>100</v>
      </c>
      <c r="I9" s="60">
        <f t="shared" si="0"/>
        <v>25</v>
      </c>
      <c r="J9" s="61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27" customHeight="1" x14ac:dyDescent="0.2">
      <c r="A10" s="9">
        <v>4</v>
      </c>
      <c r="B10" s="62" t="s">
        <v>323</v>
      </c>
      <c r="C10" s="63">
        <v>10</v>
      </c>
      <c r="D10" s="208"/>
      <c r="E10" s="195"/>
      <c r="F10" s="196"/>
      <c r="G10" s="64"/>
      <c r="H10" s="64"/>
      <c r="I10" s="60"/>
      <c r="J10" s="61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27" customHeight="1" x14ac:dyDescent="0.2">
      <c r="A11" s="9">
        <v>4.0999999999999996</v>
      </c>
      <c r="B11" s="62" t="s">
        <v>324</v>
      </c>
      <c r="C11" s="64">
        <v>5</v>
      </c>
      <c r="D11" s="64" t="s">
        <v>325</v>
      </c>
      <c r="E11" s="64" t="s">
        <v>305</v>
      </c>
      <c r="F11" s="64" t="s">
        <v>306</v>
      </c>
      <c r="G11" s="64" t="s">
        <v>30</v>
      </c>
      <c r="H11" s="64">
        <v>100</v>
      </c>
      <c r="I11" s="60">
        <f t="shared" si="0"/>
        <v>5</v>
      </c>
      <c r="J11" s="61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27" customHeight="1" x14ac:dyDescent="0.2">
      <c r="A12" s="9">
        <v>4.2</v>
      </c>
      <c r="B12" s="62" t="s">
        <v>31</v>
      </c>
      <c r="C12" s="64">
        <v>5</v>
      </c>
      <c r="D12" s="64" t="s">
        <v>307</v>
      </c>
      <c r="E12" s="64" t="s">
        <v>326</v>
      </c>
      <c r="F12" s="64" t="s">
        <v>309</v>
      </c>
      <c r="G12" s="64" t="s">
        <v>327</v>
      </c>
      <c r="H12" s="64">
        <v>100</v>
      </c>
      <c r="I12" s="60">
        <f t="shared" si="0"/>
        <v>5</v>
      </c>
      <c r="J12" s="61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42" customHeight="1" x14ac:dyDescent="0.2">
      <c r="A13" s="19">
        <v>5</v>
      </c>
      <c r="B13" s="62" t="s">
        <v>36</v>
      </c>
      <c r="C13" s="64">
        <v>20</v>
      </c>
      <c r="D13" s="58" t="s">
        <v>328</v>
      </c>
      <c r="E13" s="58" t="s">
        <v>311</v>
      </c>
      <c r="F13" s="58" t="s">
        <v>312</v>
      </c>
      <c r="G13" s="64" t="s">
        <v>329</v>
      </c>
      <c r="H13" s="64">
        <v>100</v>
      </c>
      <c r="I13" s="60">
        <f t="shared" si="0"/>
        <v>20</v>
      </c>
      <c r="J13" s="61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2.75" customHeight="1" x14ac:dyDescent="0.2">
      <c r="A14" s="73"/>
      <c r="B14" s="74" t="s">
        <v>68</v>
      </c>
      <c r="C14" s="74">
        <v>100</v>
      </c>
      <c r="D14" s="73"/>
      <c r="E14" s="73"/>
      <c r="F14" s="73"/>
      <c r="G14" s="73"/>
      <c r="H14" s="73"/>
      <c r="I14" s="74">
        <f>I7+I9+I8+I10+I11+I12+I13</f>
        <v>100</v>
      </c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4.25" customHeight="1" x14ac:dyDescent="0.2">
      <c r="A15" s="209" t="s">
        <v>69</v>
      </c>
      <c r="B15" s="195"/>
      <c r="C15" s="195"/>
      <c r="D15" s="195"/>
      <c r="E15" s="195"/>
      <c r="F15" s="195"/>
      <c r="G15" s="196"/>
      <c r="H15" s="210" t="s">
        <v>91</v>
      </c>
      <c r="I15" s="196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12.75" customHeight="1" x14ac:dyDescent="0.2">
      <c r="A16" s="76"/>
      <c r="B16" s="76"/>
      <c r="C16" s="76"/>
      <c r="D16" s="76"/>
      <c r="E16" s="76"/>
      <c r="F16" s="76"/>
      <c r="G16" s="76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45" customHeight="1" x14ac:dyDescent="0.2">
      <c r="A17" s="52"/>
      <c r="B17" s="211" t="s">
        <v>71</v>
      </c>
      <c r="C17" s="189"/>
      <c r="D17" s="189"/>
      <c r="E17" s="189"/>
      <c r="F17" s="189"/>
      <c r="G17" s="189"/>
      <c r="H17" s="189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5.25" customHeight="1" x14ac:dyDescent="0.2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3.5" customHeight="1" x14ac:dyDescent="0.2">
      <c r="A19" s="52"/>
      <c r="B19" s="121" t="s">
        <v>72</v>
      </c>
      <c r="C19" s="212" t="s">
        <v>73</v>
      </c>
      <c r="D19" s="195"/>
      <c r="E19" s="195"/>
      <c r="F19" s="196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2.75" customHeight="1" x14ac:dyDescent="0.2">
      <c r="A20" s="52"/>
      <c r="B20" s="122" t="s">
        <v>74</v>
      </c>
      <c r="C20" s="198"/>
      <c r="D20" s="199"/>
      <c r="E20" s="199"/>
      <c r="F20" s="200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5" customHeight="1" x14ac:dyDescent="0.2">
      <c r="A21" s="52"/>
      <c r="B21" s="123" t="s">
        <v>293</v>
      </c>
      <c r="C21" s="201" t="s">
        <v>76</v>
      </c>
      <c r="D21" s="202"/>
      <c r="E21" s="202"/>
      <c r="F21" s="203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2" customHeight="1" x14ac:dyDescent="0.2">
      <c r="A22" s="52"/>
      <c r="B22" s="124" t="s">
        <v>294</v>
      </c>
      <c r="C22" s="204" t="s">
        <v>78</v>
      </c>
      <c r="D22" s="191"/>
      <c r="E22" s="191"/>
      <c r="F22" s="205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9.5" customHeight="1" x14ac:dyDescent="0.2">
      <c r="A23" s="52"/>
      <c r="B23" s="125" t="s">
        <v>79</v>
      </c>
      <c r="C23" s="206" t="s">
        <v>80</v>
      </c>
      <c r="D23" s="195"/>
      <c r="E23" s="195"/>
      <c r="F23" s="196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2.75" customHeight="1" x14ac:dyDescent="0.2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2.75" customHeight="1" x14ac:dyDescent="0.2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2.75" customHeight="1" x14ac:dyDescent="0.2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12.75" customHeight="1" x14ac:dyDescent="0.2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12.75" customHeight="1" x14ac:dyDescent="0.2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12.75" customHeight="1" x14ac:dyDescent="0.2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12.75" customHeight="1" x14ac:dyDescent="0.2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2.75" customHeight="1" x14ac:dyDescent="0.2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12.75" customHeight="1" x14ac:dyDescent="0.2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12.75" customHeight="1" x14ac:dyDescent="0.2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2.75" customHeight="1" x14ac:dyDescent="0.2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12.75" customHeight="1" x14ac:dyDescent="0.2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2.75" customHeight="1" x14ac:dyDescent="0.2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2.75" customHeight="1" x14ac:dyDescent="0.2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2.75" customHeight="1" x14ac:dyDescent="0.2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2.75" customHeight="1" x14ac:dyDescent="0.2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12.75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2.75" customHeight="1" x14ac:dyDescent="0.2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2.75" customHeight="1" x14ac:dyDescent="0.2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2.75" customHeight="1" x14ac:dyDescent="0.2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2.75" customHeight="1" x14ac:dyDescent="0.2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2.75" customHeight="1" x14ac:dyDescent="0.2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2.75" customHeight="1" x14ac:dyDescent="0.2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2.75" customHeight="1" x14ac:dyDescent="0.2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2.75" customHeight="1" x14ac:dyDescent="0.2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2.75" customHeight="1" x14ac:dyDescent="0.2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2.75" customHeight="1" x14ac:dyDescent="0.2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2.75" customHeight="1" x14ac:dyDescent="0.2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2.75" customHeight="1" x14ac:dyDescent="0.2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2.75" customHeight="1" x14ac:dyDescent="0.2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2.75" customHeight="1" x14ac:dyDescent="0.2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2.75" customHeight="1" x14ac:dyDescent="0.2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2.75" customHeight="1" x14ac:dyDescent="0.2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2.75" customHeight="1" x14ac:dyDescent="0.2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2.75" customHeight="1" x14ac:dyDescent="0.2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2.75" customHeight="1" x14ac:dyDescent="0.2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2.75" customHeight="1" x14ac:dyDescent="0.2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2.75" customHeight="1" x14ac:dyDescent="0.2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2.75" customHeight="1" x14ac:dyDescent="0.2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2.75" customHeight="1" x14ac:dyDescent="0.2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2.75" customHeight="1" x14ac:dyDescent="0.2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2.75" customHeight="1" x14ac:dyDescent="0.2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2.75" customHeight="1" x14ac:dyDescent="0.2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2.75" customHeight="1" x14ac:dyDescent="0.2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2.75" customHeight="1" x14ac:dyDescent="0.2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2.75" customHeight="1" x14ac:dyDescent="0.2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2.75" customHeight="1" x14ac:dyDescent="0.2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2.75" customHeight="1" x14ac:dyDescent="0.2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2.75" customHeight="1" x14ac:dyDescent="0.2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2.75" customHeight="1" x14ac:dyDescent="0.2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2.75" customHeight="1" x14ac:dyDescent="0.2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2.75" customHeight="1" x14ac:dyDescent="0.2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2.75" customHeight="1" x14ac:dyDescent="0.2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2.75" customHeight="1" x14ac:dyDescent="0.2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2.75" customHeight="1" x14ac:dyDescent="0.2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2.75" customHeight="1" x14ac:dyDescent="0.2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2.75" customHeight="1" x14ac:dyDescent="0.2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2.75" customHeight="1" x14ac:dyDescent="0.2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2.75" customHeight="1" x14ac:dyDescent="0.2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2.75" customHeight="1" x14ac:dyDescent="0.2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2.75" customHeight="1" x14ac:dyDescent="0.2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2.75" customHeight="1" x14ac:dyDescent="0.2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2.75" customHeight="1" x14ac:dyDescent="0.2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2.75" customHeight="1" x14ac:dyDescent="0.2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2.75" customHeight="1" x14ac:dyDescent="0.2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2.75" customHeight="1" x14ac:dyDescent="0.2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2.75" customHeight="1" x14ac:dyDescent="0.2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2.75" customHeight="1" x14ac:dyDescent="0.2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2.75" customHeight="1" x14ac:dyDescent="0.2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2.75" customHeight="1" x14ac:dyDescent="0.2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2.75" customHeight="1" x14ac:dyDescent="0.2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2.75" customHeight="1" x14ac:dyDescent="0.2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2.75" customHeight="1" x14ac:dyDescent="0.2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2.75" customHeight="1" x14ac:dyDescent="0.2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2.75" customHeight="1" x14ac:dyDescent="0.2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2.75" customHeight="1" x14ac:dyDescent="0.2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2.75" customHeight="1" x14ac:dyDescent="0.2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2.75" customHeight="1" x14ac:dyDescent="0.2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2.75" customHeight="1" x14ac:dyDescent="0.2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2.75" customHeight="1" x14ac:dyDescent="0.2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2.75" customHeight="1" x14ac:dyDescent="0.2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2.75" customHeight="1" x14ac:dyDescent="0.2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2.75" customHeight="1" x14ac:dyDescent="0.2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2.75" customHeight="1" x14ac:dyDescent="0.2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2.75" customHeight="1" x14ac:dyDescent="0.2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2.75" customHeight="1" x14ac:dyDescent="0.2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2.75" customHeight="1" x14ac:dyDescent="0.2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2.75" customHeight="1" x14ac:dyDescent="0.2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2.75" customHeight="1" x14ac:dyDescent="0.2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2.75" customHeight="1" x14ac:dyDescent="0.2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2.75" customHeight="1" x14ac:dyDescent="0.2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2.75" customHeight="1" x14ac:dyDescent="0.2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2.75" customHeight="1" x14ac:dyDescent="0.2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2.75" customHeight="1" x14ac:dyDescent="0.2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2.75" customHeight="1" x14ac:dyDescent="0.2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2.75" customHeight="1" x14ac:dyDescent="0.2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2.75" customHeight="1" x14ac:dyDescent="0.2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2.75" customHeight="1" x14ac:dyDescent="0.2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2.75" customHeight="1" x14ac:dyDescent="0.2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2.75" customHeight="1" x14ac:dyDescent="0.2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2.75" customHeight="1" x14ac:dyDescent="0.2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2.75" customHeight="1" x14ac:dyDescent="0.2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2.75" customHeight="1" x14ac:dyDescent="0.2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2.75" customHeight="1" x14ac:dyDescent="0.2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2.75" customHeight="1" x14ac:dyDescent="0.2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2.75" customHeight="1" x14ac:dyDescent="0.2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2.75" customHeight="1" x14ac:dyDescent="0.2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2.75" customHeight="1" x14ac:dyDescent="0.2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2.75" customHeight="1" x14ac:dyDescent="0.2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2.75" customHeight="1" x14ac:dyDescent="0.2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2.75" customHeight="1" x14ac:dyDescent="0.2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2.75" customHeight="1" x14ac:dyDescent="0.2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2.75" customHeight="1" x14ac:dyDescent="0.2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2.75" customHeight="1" x14ac:dyDescent="0.2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2.75" customHeight="1" x14ac:dyDescent="0.2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2.75" customHeight="1" x14ac:dyDescent="0.2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2.75" customHeight="1" x14ac:dyDescent="0.2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2.75" customHeight="1" x14ac:dyDescent="0.2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2.75" customHeight="1" x14ac:dyDescent="0.2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2.75" customHeight="1" x14ac:dyDescent="0.2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2.75" customHeight="1" x14ac:dyDescent="0.2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2.75" customHeight="1" x14ac:dyDescent="0.2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2.75" customHeight="1" x14ac:dyDescent="0.2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2.75" customHeight="1" x14ac:dyDescent="0.2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2.75" customHeight="1" x14ac:dyDescent="0.2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2.75" customHeight="1" x14ac:dyDescent="0.2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2.75" customHeight="1" x14ac:dyDescent="0.2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2.75" customHeight="1" x14ac:dyDescent="0.2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2.75" customHeight="1" x14ac:dyDescent="0.2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2.75" customHeight="1" x14ac:dyDescent="0.2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2.75" customHeight="1" x14ac:dyDescent="0.2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2.75" customHeight="1" x14ac:dyDescent="0.2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2.75" customHeight="1" x14ac:dyDescent="0.2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2.75" customHeight="1" x14ac:dyDescent="0.2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2.75" customHeight="1" x14ac:dyDescent="0.2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2.75" customHeight="1" x14ac:dyDescent="0.2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2.75" customHeight="1" x14ac:dyDescent="0.2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2.75" customHeight="1" x14ac:dyDescent="0.2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2.75" customHeight="1" x14ac:dyDescent="0.2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2.75" customHeight="1" x14ac:dyDescent="0.2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2.75" customHeight="1" x14ac:dyDescent="0.2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2.75" customHeight="1" x14ac:dyDescent="0.2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2.75" customHeight="1" x14ac:dyDescent="0.2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2.75" customHeight="1" x14ac:dyDescent="0.2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2.75" customHeight="1" x14ac:dyDescent="0.2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2.75" customHeight="1" x14ac:dyDescent="0.2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2.75" customHeight="1" x14ac:dyDescent="0.2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2.75" customHeight="1" x14ac:dyDescent="0.2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2.75" customHeight="1" x14ac:dyDescent="0.2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2.75" customHeight="1" x14ac:dyDescent="0.2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2.75" customHeight="1" x14ac:dyDescent="0.2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2.75" customHeight="1" x14ac:dyDescent="0.2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2.75" customHeight="1" x14ac:dyDescent="0.2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2.75" customHeight="1" x14ac:dyDescent="0.2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2.75" customHeight="1" x14ac:dyDescent="0.2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2.75" customHeight="1" x14ac:dyDescent="0.2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2.75" customHeight="1" x14ac:dyDescent="0.2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2.75" customHeight="1" x14ac:dyDescent="0.2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2.75" customHeight="1" x14ac:dyDescent="0.2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2.75" customHeight="1" x14ac:dyDescent="0.2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2.75" customHeight="1" x14ac:dyDescent="0.2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2.75" customHeight="1" x14ac:dyDescent="0.2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2.75" customHeight="1" x14ac:dyDescent="0.2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2.75" customHeight="1" x14ac:dyDescent="0.2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2.75" customHeight="1" x14ac:dyDescent="0.2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2.75" customHeight="1" x14ac:dyDescent="0.2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2.75" customHeight="1" x14ac:dyDescent="0.2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2.75" customHeight="1" x14ac:dyDescent="0.2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2.75" customHeight="1" x14ac:dyDescent="0.2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2.75" customHeight="1" x14ac:dyDescent="0.2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2.75" customHeight="1" x14ac:dyDescent="0.2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2.75" customHeight="1" x14ac:dyDescent="0.2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2.75" customHeight="1" x14ac:dyDescent="0.2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2.75" customHeight="1" x14ac:dyDescent="0.2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2.75" customHeight="1" x14ac:dyDescent="0.2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2.75" customHeight="1" x14ac:dyDescent="0.2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2.75" customHeight="1" x14ac:dyDescent="0.2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2.75" customHeight="1" x14ac:dyDescent="0.2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2.75" customHeight="1" x14ac:dyDescent="0.2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2.75" customHeight="1" x14ac:dyDescent="0.2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2.75" customHeight="1" x14ac:dyDescent="0.2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2.75" customHeight="1" x14ac:dyDescent="0.2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2.75" customHeight="1" x14ac:dyDescent="0.2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2.75" customHeight="1" x14ac:dyDescent="0.2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2.75" customHeight="1" x14ac:dyDescent="0.2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2.75" customHeight="1" x14ac:dyDescent="0.2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2.75" customHeight="1" x14ac:dyDescent="0.2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2.75" customHeight="1" x14ac:dyDescent="0.2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2.75" customHeight="1" x14ac:dyDescent="0.2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2.75" customHeight="1" x14ac:dyDescent="0.2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2.75" customHeight="1" x14ac:dyDescent="0.2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2.75" customHeight="1" x14ac:dyDescent="0.2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2.75" customHeight="1" x14ac:dyDescent="0.2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2.75" customHeight="1" x14ac:dyDescent="0.2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2.75" customHeight="1" x14ac:dyDescent="0.2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2.75" customHeight="1" x14ac:dyDescent="0.2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2.75" customHeight="1" x14ac:dyDescent="0.2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2.75" customHeight="1" x14ac:dyDescent="0.2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2.75" customHeight="1" x14ac:dyDescent="0.2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2.75" customHeight="1" x14ac:dyDescent="0.2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2.75" customHeight="1" x14ac:dyDescent="0.2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2.75" customHeight="1" x14ac:dyDescent="0.2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2.75" customHeight="1" x14ac:dyDescent="0.2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2.75" customHeight="1" x14ac:dyDescent="0.2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2.75" customHeight="1" x14ac:dyDescent="0.2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2.75" customHeight="1" x14ac:dyDescent="0.2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2.75" customHeight="1" x14ac:dyDescent="0.2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2.75" customHeight="1" x14ac:dyDescent="0.2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2.75" customHeight="1" x14ac:dyDescent="0.2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2.75" customHeight="1" x14ac:dyDescent="0.2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2.75" customHeight="1" x14ac:dyDescent="0.2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2.75" customHeight="1" x14ac:dyDescent="0.2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2.75" customHeight="1" x14ac:dyDescent="0.2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2.75" customHeight="1" x14ac:dyDescent="0.2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2.75" customHeight="1" x14ac:dyDescent="0.2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2.75" customHeight="1" x14ac:dyDescent="0.2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2.75" customHeight="1" x14ac:dyDescent="0.2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2.75" customHeight="1" x14ac:dyDescent="0.2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2.75" customHeight="1" x14ac:dyDescent="0.2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2.75" customHeight="1" x14ac:dyDescent="0.2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2.75" customHeight="1" x14ac:dyDescent="0.2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2.75" customHeight="1" x14ac:dyDescent="0.2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2.75" customHeight="1" x14ac:dyDescent="0.2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2.75" customHeight="1" x14ac:dyDescent="0.2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2.75" customHeight="1" x14ac:dyDescent="0.2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2.75" customHeight="1" x14ac:dyDescent="0.2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2.75" customHeight="1" x14ac:dyDescent="0.2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2.75" customHeight="1" x14ac:dyDescent="0.2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2.75" customHeight="1" x14ac:dyDescent="0.2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2.75" customHeight="1" x14ac:dyDescent="0.2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2.75" customHeight="1" x14ac:dyDescent="0.2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2.75" customHeight="1" x14ac:dyDescent="0.2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2.75" customHeight="1" x14ac:dyDescent="0.2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2.75" customHeight="1" x14ac:dyDescent="0.2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2.75" customHeight="1" x14ac:dyDescent="0.2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2.75" customHeight="1" x14ac:dyDescent="0.2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2.75" customHeight="1" x14ac:dyDescent="0.2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2.75" customHeight="1" x14ac:dyDescent="0.2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2.75" customHeight="1" x14ac:dyDescent="0.2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2.75" customHeight="1" x14ac:dyDescent="0.2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2.75" customHeight="1" x14ac:dyDescent="0.2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2.75" customHeight="1" x14ac:dyDescent="0.2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2.75" customHeight="1" x14ac:dyDescent="0.2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2.75" customHeight="1" x14ac:dyDescent="0.2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2.75" customHeight="1" x14ac:dyDescent="0.2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2.75" customHeight="1" x14ac:dyDescent="0.2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2.75" customHeight="1" x14ac:dyDescent="0.2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2.75" customHeight="1" x14ac:dyDescent="0.2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2.75" customHeight="1" x14ac:dyDescent="0.2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2.75" customHeight="1" x14ac:dyDescent="0.2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2.75" customHeight="1" x14ac:dyDescent="0.2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2.75" customHeight="1" x14ac:dyDescent="0.2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2.75" customHeight="1" x14ac:dyDescent="0.2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2.75" customHeight="1" x14ac:dyDescent="0.2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2.75" customHeight="1" x14ac:dyDescent="0.2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2.75" customHeight="1" x14ac:dyDescent="0.2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2.75" customHeight="1" x14ac:dyDescent="0.2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2.75" customHeight="1" x14ac:dyDescent="0.2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2.75" customHeight="1" x14ac:dyDescent="0.2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2.75" customHeight="1" x14ac:dyDescent="0.2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2.75" customHeight="1" x14ac:dyDescent="0.2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2.75" customHeight="1" x14ac:dyDescent="0.2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2.75" customHeight="1" x14ac:dyDescent="0.2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2.75" customHeight="1" x14ac:dyDescent="0.2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2.75" customHeight="1" x14ac:dyDescent="0.2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2.75" customHeight="1" x14ac:dyDescent="0.2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2.75" customHeight="1" x14ac:dyDescent="0.2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2.75" customHeight="1" x14ac:dyDescent="0.2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2.75" customHeight="1" x14ac:dyDescent="0.2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2.75" customHeight="1" x14ac:dyDescent="0.2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2.75" customHeight="1" x14ac:dyDescent="0.2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2.75" customHeight="1" x14ac:dyDescent="0.2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2.75" customHeight="1" x14ac:dyDescent="0.2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2.75" customHeight="1" x14ac:dyDescent="0.2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2.75" customHeight="1" x14ac:dyDescent="0.2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2.75" customHeight="1" x14ac:dyDescent="0.2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2.75" customHeight="1" x14ac:dyDescent="0.2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2.75" customHeight="1" x14ac:dyDescent="0.2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2.75" customHeight="1" x14ac:dyDescent="0.2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2.75" customHeight="1" x14ac:dyDescent="0.2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2.75" customHeight="1" x14ac:dyDescent="0.2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2.75" customHeight="1" x14ac:dyDescent="0.2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2.75" customHeight="1" x14ac:dyDescent="0.2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2.75" customHeight="1" x14ac:dyDescent="0.2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2.75" customHeight="1" x14ac:dyDescent="0.2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2.75" customHeight="1" x14ac:dyDescent="0.2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2.75" customHeight="1" x14ac:dyDescent="0.2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2.75" customHeight="1" x14ac:dyDescent="0.2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2.75" customHeight="1" x14ac:dyDescent="0.2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2.75" customHeight="1" x14ac:dyDescent="0.2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2.75" customHeight="1" x14ac:dyDescent="0.2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2.75" customHeight="1" x14ac:dyDescent="0.2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2.75" customHeight="1" x14ac:dyDescent="0.2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2.75" customHeight="1" x14ac:dyDescent="0.2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2.75" customHeight="1" x14ac:dyDescent="0.2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2.75" customHeight="1" x14ac:dyDescent="0.2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2.75" customHeight="1" x14ac:dyDescent="0.2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2.75" customHeight="1" x14ac:dyDescent="0.2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2.75" customHeight="1" x14ac:dyDescent="0.2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2.75" customHeight="1" x14ac:dyDescent="0.2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2.75" customHeight="1" x14ac:dyDescent="0.2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2.75" customHeight="1" x14ac:dyDescent="0.2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2.75" customHeight="1" x14ac:dyDescent="0.2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2.75" customHeight="1" x14ac:dyDescent="0.2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2.75" customHeight="1" x14ac:dyDescent="0.2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2.75" customHeight="1" x14ac:dyDescent="0.2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2.75" customHeight="1" x14ac:dyDescent="0.2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2.75" customHeight="1" x14ac:dyDescent="0.2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2.75" customHeight="1" x14ac:dyDescent="0.2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2.75" customHeight="1" x14ac:dyDescent="0.2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2.75" customHeight="1" x14ac:dyDescent="0.2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2.75" customHeight="1" x14ac:dyDescent="0.2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2.75" customHeight="1" x14ac:dyDescent="0.2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2.75" customHeight="1" x14ac:dyDescent="0.2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2.75" customHeight="1" x14ac:dyDescent="0.2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2.75" customHeight="1" x14ac:dyDescent="0.2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2.75" customHeight="1" x14ac:dyDescent="0.2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2.75" customHeight="1" x14ac:dyDescent="0.2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2.75" customHeight="1" x14ac:dyDescent="0.2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2.75" customHeight="1" x14ac:dyDescent="0.2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2.75" customHeight="1" x14ac:dyDescent="0.2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2.75" customHeight="1" x14ac:dyDescent="0.2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2.75" customHeight="1" x14ac:dyDescent="0.2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2.75" customHeight="1" x14ac:dyDescent="0.2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2.75" customHeight="1" x14ac:dyDescent="0.2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2.75" customHeight="1" x14ac:dyDescent="0.2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2.75" customHeight="1" x14ac:dyDescent="0.2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2.75" customHeight="1" x14ac:dyDescent="0.2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2.75" customHeight="1" x14ac:dyDescent="0.2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2.75" customHeight="1" x14ac:dyDescent="0.2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2.75" customHeight="1" x14ac:dyDescent="0.2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2.75" customHeight="1" x14ac:dyDescent="0.2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2.75" customHeight="1" x14ac:dyDescent="0.2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2.75" customHeight="1" x14ac:dyDescent="0.2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2.75" customHeight="1" x14ac:dyDescent="0.2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2.75" customHeight="1" x14ac:dyDescent="0.2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2.75" customHeight="1" x14ac:dyDescent="0.2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2.75" customHeight="1" x14ac:dyDescent="0.2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2.75" customHeight="1" x14ac:dyDescent="0.2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2.75" customHeight="1" x14ac:dyDescent="0.2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2.75" customHeight="1" x14ac:dyDescent="0.2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2.75" customHeight="1" x14ac:dyDescent="0.2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2.75" customHeight="1" x14ac:dyDescent="0.2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2.75" customHeight="1" x14ac:dyDescent="0.2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2.75" customHeight="1" x14ac:dyDescent="0.2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2.75" customHeight="1" x14ac:dyDescent="0.2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2.75" customHeight="1" x14ac:dyDescent="0.2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2.75" customHeight="1" x14ac:dyDescent="0.2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2.75" customHeight="1" x14ac:dyDescent="0.2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2.75" customHeight="1" x14ac:dyDescent="0.2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2.75" customHeight="1" x14ac:dyDescent="0.2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2.75" customHeight="1" x14ac:dyDescent="0.2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2.75" customHeight="1" x14ac:dyDescent="0.2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2.75" customHeight="1" x14ac:dyDescent="0.2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2.75" customHeight="1" x14ac:dyDescent="0.2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2.75" customHeight="1" x14ac:dyDescent="0.2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2.75" customHeight="1" x14ac:dyDescent="0.2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2.75" customHeight="1" x14ac:dyDescent="0.2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2.75" customHeight="1" x14ac:dyDescent="0.2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2.75" customHeight="1" x14ac:dyDescent="0.2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2.75" customHeight="1" x14ac:dyDescent="0.2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2.75" customHeight="1" x14ac:dyDescent="0.2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2.75" customHeight="1" x14ac:dyDescent="0.2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2.75" customHeight="1" x14ac:dyDescent="0.2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2.75" customHeight="1" x14ac:dyDescent="0.2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2.75" customHeight="1" x14ac:dyDescent="0.2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2.75" customHeight="1" x14ac:dyDescent="0.2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2.75" customHeight="1" x14ac:dyDescent="0.2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2.75" customHeight="1" x14ac:dyDescent="0.2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2.75" customHeight="1" x14ac:dyDescent="0.2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2.75" customHeight="1" x14ac:dyDescent="0.2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2.75" customHeight="1" x14ac:dyDescent="0.2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2.75" customHeight="1" x14ac:dyDescent="0.2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2.75" customHeight="1" x14ac:dyDescent="0.2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2.75" customHeight="1" x14ac:dyDescent="0.2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2.75" customHeight="1" x14ac:dyDescent="0.2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2.75" customHeight="1" x14ac:dyDescent="0.2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2.75" customHeight="1" x14ac:dyDescent="0.2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2.75" customHeight="1" x14ac:dyDescent="0.2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2.75" customHeight="1" x14ac:dyDescent="0.2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2.75" customHeight="1" x14ac:dyDescent="0.2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2.75" customHeight="1" x14ac:dyDescent="0.2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2.75" customHeight="1" x14ac:dyDescent="0.2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2.75" customHeight="1" x14ac:dyDescent="0.2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2.75" customHeight="1" x14ac:dyDescent="0.2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2.75" customHeight="1" x14ac:dyDescent="0.2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2.75" customHeight="1" x14ac:dyDescent="0.2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2.75" customHeight="1" x14ac:dyDescent="0.2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2.75" customHeight="1" x14ac:dyDescent="0.2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2.75" customHeight="1" x14ac:dyDescent="0.2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2.75" customHeight="1" x14ac:dyDescent="0.2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2.75" customHeight="1" x14ac:dyDescent="0.2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2.75" customHeight="1" x14ac:dyDescent="0.2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2.75" customHeight="1" x14ac:dyDescent="0.2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2.75" customHeight="1" x14ac:dyDescent="0.2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2.75" customHeight="1" x14ac:dyDescent="0.2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2.75" customHeight="1" x14ac:dyDescent="0.2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2.75" customHeight="1" x14ac:dyDescent="0.2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2.75" customHeight="1" x14ac:dyDescent="0.2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2.75" customHeight="1" x14ac:dyDescent="0.2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2.75" customHeight="1" x14ac:dyDescent="0.2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2.75" customHeight="1" x14ac:dyDescent="0.2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2.75" customHeight="1" x14ac:dyDescent="0.2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2.75" customHeight="1" x14ac:dyDescent="0.2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2.75" customHeight="1" x14ac:dyDescent="0.2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2.75" customHeight="1" x14ac:dyDescent="0.2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2.75" customHeight="1" x14ac:dyDescent="0.2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2.75" customHeight="1" x14ac:dyDescent="0.2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2.75" customHeight="1" x14ac:dyDescent="0.2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2.75" customHeight="1" x14ac:dyDescent="0.2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2.75" customHeight="1" x14ac:dyDescent="0.2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2.75" customHeight="1" x14ac:dyDescent="0.2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2.75" customHeight="1" x14ac:dyDescent="0.2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2.75" customHeight="1" x14ac:dyDescent="0.2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2.75" customHeight="1" x14ac:dyDescent="0.2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2.75" customHeight="1" x14ac:dyDescent="0.2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2.75" customHeight="1" x14ac:dyDescent="0.2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2.75" customHeight="1" x14ac:dyDescent="0.2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2.75" customHeight="1" x14ac:dyDescent="0.2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2.75" customHeight="1" x14ac:dyDescent="0.2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2.75" customHeight="1" x14ac:dyDescent="0.2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2.75" customHeight="1" x14ac:dyDescent="0.2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2.75" customHeight="1" x14ac:dyDescent="0.2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2.75" customHeight="1" x14ac:dyDescent="0.2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2.75" customHeight="1" x14ac:dyDescent="0.2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2.75" customHeight="1" x14ac:dyDescent="0.2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2.75" customHeight="1" x14ac:dyDescent="0.2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2.75" customHeight="1" x14ac:dyDescent="0.2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2.75" customHeight="1" x14ac:dyDescent="0.2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2.75" customHeight="1" x14ac:dyDescent="0.2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2.75" customHeight="1" x14ac:dyDescent="0.2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2.75" customHeight="1" x14ac:dyDescent="0.2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2.75" customHeight="1" x14ac:dyDescent="0.2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2.75" customHeight="1" x14ac:dyDescent="0.2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2.75" customHeight="1" x14ac:dyDescent="0.2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2.75" customHeight="1" x14ac:dyDescent="0.2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2.75" customHeight="1" x14ac:dyDescent="0.2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2.75" customHeight="1" x14ac:dyDescent="0.2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2.75" customHeight="1" x14ac:dyDescent="0.2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2.75" customHeight="1" x14ac:dyDescent="0.2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2.75" customHeight="1" x14ac:dyDescent="0.2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2.75" customHeight="1" x14ac:dyDescent="0.2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2.75" customHeight="1" x14ac:dyDescent="0.2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2.75" customHeight="1" x14ac:dyDescent="0.2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2.75" customHeight="1" x14ac:dyDescent="0.2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2.75" customHeight="1" x14ac:dyDescent="0.2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2.75" customHeight="1" x14ac:dyDescent="0.2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2.75" customHeight="1" x14ac:dyDescent="0.2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2.75" customHeight="1" x14ac:dyDescent="0.2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2.75" customHeight="1" x14ac:dyDescent="0.2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2.75" customHeight="1" x14ac:dyDescent="0.2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2.75" customHeight="1" x14ac:dyDescent="0.2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2.75" customHeight="1" x14ac:dyDescent="0.2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2.75" customHeight="1" x14ac:dyDescent="0.2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2.75" customHeight="1" x14ac:dyDescent="0.2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2.75" customHeight="1" x14ac:dyDescent="0.2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2.75" customHeight="1" x14ac:dyDescent="0.2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2.75" customHeight="1" x14ac:dyDescent="0.2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2.75" customHeight="1" x14ac:dyDescent="0.2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2.75" customHeight="1" x14ac:dyDescent="0.2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2.75" customHeight="1" x14ac:dyDescent="0.2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2.75" customHeight="1" x14ac:dyDescent="0.2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2.75" customHeight="1" x14ac:dyDescent="0.2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2.75" customHeight="1" x14ac:dyDescent="0.2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2.75" customHeight="1" x14ac:dyDescent="0.2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2.75" customHeight="1" x14ac:dyDescent="0.2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2.75" customHeight="1" x14ac:dyDescent="0.2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2.75" customHeight="1" x14ac:dyDescent="0.2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2.75" customHeight="1" x14ac:dyDescent="0.2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2.75" customHeight="1" x14ac:dyDescent="0.2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2.75" customHeight="1" x14ac:dyDescent="0.2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2.75" customHeight="1" x14ac:dyDescent="0.2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2.75" customHeight="1" x14ac:dyDescent="0.2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2.75" customHeight="1" x14ac:dyDescent="0.2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2.75" customHeight="1" x14ac:dyDescent="0.2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2.75" customHeight="1" x14ac:dyDescent="0.2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2.75" customHeight="1" x14ac:dyDescent="0.2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2.75" customHeight="1" x14ac:dyDescent="0.2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2.75" customHeight="1" x14ac:dyDescent="0.2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2.75" customHeight="1" x14ac:dyDescent="0.2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2.75" customHeight="1" x14ac:dyDescent="0.2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2.75" customHeight="1" x14ac:dyDescent="0.2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2.75" customHeight="1" x14ac:dyDescent="0.2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2.75" customHeight="1" x14ac:dyDescent="0.2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2.75" customHeight="1" x14ac:dyDescent="0.2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2.75" customHeight="1" x14ac:dyDescent="0.2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2.75" customHeight="1" x14ac:dyDescent="0.2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2.75" customHeight="1" x14ac:dyDescent="0.2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2.75" customHeight="1" x14ac:dyDescent="0.2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2.75" customHeight="1" x14ac:dyDescent="0.2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2.75" customHeight="1" x14ac:dyDescent="0.2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2.75" customHeight="1" x14ac:dyDescent="0.2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2.75" customHeight="1" x14ac:dyDescent="0.2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2.75" customHeight="1" x14ac:dyDescent="0.2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2.75" customHeight="1" x14ac:dyDescent="0.2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2.75" customHeight="1" x14ac:dyDescent="0.2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2.75" customHeight="1" x14ac:dyDescent="0.2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2.75" customHeight="1" x14ac:dyDescent="0.2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2.75" customHeight="1" x14ac:dyDescent="0.2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2.75" customHeight="1" x14ac:dyDescent="0.2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2.75" customHeight="1" x14ac:dyDescent="0.2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2.75" customHeight="1" x14ac:dyDescent="0.2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2.75" customHeight="1" x14ac:dyDescent="0.2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2.75" customHeight="1" x14ac:dyDescent="0.2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2.75" customHeight="1" x14ac:dyDescent="0.2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2.75" customHeight="1" x14ac:dyDescent="0.2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2.75" customHeight="1" x14ac:dyDescent="0.2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2.75" customHeight="1" x14ac:dyDescent="0.2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2.75" customHeight="1" x14ac:dyDescent="0.2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2.75" customHeight="1" x14ac:dyDescent="0.2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2.75" customHeight="1" x14ac:dyDescent="0.2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2.75" customHeight="1" x14ac:dyDescent="0.2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2.75" customHeight="1" x14ac:dyDescent="0.2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2.75" customHeight="1" x14ac:dyDescent="0.2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2.75" customHeight="1" x14ac:dyDescent="0.2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2.75" customHeight="1" x14ac:dyDescent="0.2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2.75" customHeight="1" x14ac:dyDescent="0.2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2.75" customHeight="1" x14ac:dyDescent="0.2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2.75" customHeight="1" x14ac:dyDescent="0.2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2.75" customHeight="1" x14ac:dyDescent="0.2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2.75" customHeight="1" x14ac:dyDescent="0.2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2.75" customHeight="1" x14ac:dyDescent="0.2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2.75" customHeight="1" x14ac:dyDescent="0.2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2.75" customHeight="1" x14ac:dyDescent="0.2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2.75" customHeight="1" x14ac:dyDescent="0.2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2.75" customHeight="1" x14ac:dyDescent="0.2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2.75" customHeight="1" x14ac:dyDescent="0.2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2.75" customHeight="1" x14ac:dyDescent="0.2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2.75" customHeight="1" x14ac:dyDescent="0.2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2.75" customHeight="1" x14ac:dyDescent="0.2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2.75" customHeight="1" x14ac:dyDescent="0.2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2.75" customHeight="1" x14ac:dyDescent="0.2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2.75" customHeight="1" x14ac:dyDescent="0.2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2.75" customHeight="1" x14ac:dyDescent="0.2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2.75" customHeight="1" x14ac:dyDescent="0.2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2.75" customHeight="1" x14ac:dyDescent="0.2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2.75" customHeight="1" x14ac:dyDescent="0.2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2.75" customHeight="1" x14ac:dyDescent="0.2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2.75" customHeight="1" x14ac:dyDescent="0.2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2.75" customHeight="1" x14ac:dyDescent="0.2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2.75" customHeight="1" x14ac:dyDescent="0.2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2.75" customHeight="1" x14ac:dyDescent="0.2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2.75" customHeight="1" x14ac:dyDescent="0.2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2.75" customHeight="1" x14ac:dyDescent="0.2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2.75" customHeight="1" x14ac:dyDescent="0.2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2.75" customHeight="1" x14ac:dyDescent="0.2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2.75" customHeight="1" x14ac:dyDescent="0.2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2.75" customHeight="1" x14ac:dyDescent="0.2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2.75" customHeight="1" x14ac:dyDescent="0.2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2.75" customHeight="1" x14ac:dyDescent="0.2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2.75" customHeight="1" x14ac:dyDescent="0.2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2.75" customHeight="1" x14ac:dyDescent="0.2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2.75" customHeight="1" x14ac:dyDescent="0.2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2.75" customHeight="1" x14ac:dyDescent="0.2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2.75" customHeight="1" x14ac:dyDescent="0.2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2.75" customHeight="1" x14ac:dyDescent="0.2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2.75" customHeight="1" x14ac:dyDescent="0.2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2.75" customHeight="1" x14ac:dyDescent="0.2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2.75" customHeight="1" x14ac:dyDescent="0.2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2.75" customHeight="1" x14ac:dyDescent="0.2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2.75" customHeight="1" x14ac:dyDescent="0.2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2.75" customHeight="1" x14ac:dyDescent="0.2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2.75" customHeight="1" x14ac:dyDescent="0.2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2.75" customHeight="1" x14ac:dyDescent="0.2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2.75" customHeight="1" x14ac:dyDescent="0.2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2.75" customHeight="1" x14ac:dyDescent="0.2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2.75" customHeight="1" x14ac:dyDescent="0.2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2.75" customHeight="1" x14ac:dyDescent="0.2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2.75" customHeight="1" x14ac:dyDescent="0.2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2.75" customHeight="1" x14ac:dyDescent="0.2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2.75" customHeight="1" x14ac:dyDescent="0.2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2.75" customHeight="1" x14ac:dyDescent="0.2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2.75" customHeight="1" x14ac:dyDescent="0.2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2.75" customHeight="1" x14ac:dyDescent="0.2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2.75" customHeight="1" x14ac:dyDescent="0.2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2.75" customHeight="1" x14ac:dyDescent="0.2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2.75" customHeight="1" x14ac:dyDescent="0.2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2.75" customHeight="1" x14ac:dyDescent="0.2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2.75" customHeight="1" x14ac:dyDescent="0.2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2.75" customHeight="1" x14ac:dyDescent="0.2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2.75" customHeight="1" x14ac:dyDescent="0.2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2.75" customHeight="1" x14ac:dyDescent="0.2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2.75" customHeight="1" x14ac:dyDescent="0.2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2.75" customHeight="1" x14ac:dyDescent="0.2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2.75" customHeight="1" x14ac:dyDescent="0.2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2.75" customHeight="1" x14ac:dyDescent="0.2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2.75" customHeight="1" x14ac:dyDescent="0.2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2.75" customHeight="1" x14ac:dyDescent="0.2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2.75" customHeight="1" x14ac:dyDescent="0.2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2.75" customHeight="1" x14ac:dyDescent="0.2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2.75" customHeight="1" x14ac:dyDescent="0.2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2.75" customHeight="1" x14ac:dyDescent="0.2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2.75" customHeight="1" x14ac:dyDescent="0.2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2.75" customHeight="1" x14ac:dyDescent="0.2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2.75" customHeight="1" x14ac:dyDescent="0.2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2.75" customHeight="1" x14ac:dyDescent="0.2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2.75" customHeight="1" x14ac:dyDescent="0.2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2.75" customHeight="1" x14ac:dyDescent="0.2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2.75" customHeight="1" x14ac:dyDescent="0.2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2.75" customHeight="1" x14ac:dyDescent="0.2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2.75" customHeight="1" x14ac:dyDescent="0.2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2.75" customHeight="1" x14ac:dyDescent="0.2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2.75" customHeight="1" x14ac:dyDescent="0.2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2.75" customHeight="1" x14ac:dyDescent="0.2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2.75" customHeight="1" x14ac:dyDescent="0.2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2.75" customHeight="1" x14ac:dyDescent="0.2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2.75" customHeight="1" x14ac:dyDescent="0.2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2.75" customHeight="1" x14ac:dyDescent="0.2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2.75" customHeight="1" x14ac:dyDescent="0.2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2.75" customHeight="1" x14ac:dyDescent="0.2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2.75" customHeight="1" x14ac:dyDescent="0.2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2.75" customHeight="1" x14ac:dyDescent="0.2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2.75" customHeight="1" x14ac:dyDescent="0.2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2.75" customHeight="1" x14ac:dyDescent="0.2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2.75" customHeight="1" x14ac:dyDescent="0.2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2.75" customHeight="1" x14ac:dyDescent="0.2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2.75" customHeight="1" x14ac:dyDescent="0.2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2.75" customHeight="1" x14ac:dyDescent="0.2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2.75" customHeight="1" x14ac:dyDescent="0.2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2.75" customHeight="1" x14ac:dyDescent="0.2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2.75" customHeight="1" x14ac:dyDescent="0.2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2.75" customHeight="1" x14ac:dyDescent="0.2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2.75" customHeight="1" x14ac:dyDescent="0.2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2.75" customHeight="1" x14ac:dyDescent="0.2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2.75" customHeight="1" x14ac:dyDescent="0.2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2.75" customHeight="1" x14ac:dyDescent="0.2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2.75" customHeight="1" x14ac:dyDescent="0.2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2.75" customHeight="1" x14ac:dyDescent="0.2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2.75" customHeight="1" x14ac:dyDescent="0.2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2.75" customHeight="1" x14ac:dyDescent="0.2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2.75" customHeight="1" x14ac:dyDescent="0.2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2.75" customHeight="1" x14ac:dyDescent="0.2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2.75" customHeight="1" x14ac:dyDescent="0.2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2.75" customHeight="1" x14ac:dyDescent="0.2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2.75" customHeight="1" x14ac:dyDescent="0.2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2.75" customHeight="1" x14ac:dyDescent="0.2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2.75" customHeight="1" x14ac:dyDescent="0.2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2.75" customHeight="1" x14ac:dyDescent="0.2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2.75" customHeight="1" x14ac:dyDescent="0.2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2.75" customHeight="1" x14ac:dyDescent="0.2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2.75" customHeight="1" x14ac:dyDescent="0.2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2.75" customHeight="1" x14ac:dyDescent="0.2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2.75" customHeight="1" x14ac:dyDescent="0.2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2.75" customHeight="1" x14ac:dyDescent="0.2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2.75" customHeight="1" x14ac:dyDescent="0.2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2.75" customHeight="1" x14ac:dyDescent="0.2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2.75" customHeight="1" x14ac:dyDescent="0.2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2.75" customHeight="1" x14ac:dyDescent="0.2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2.75" customHeight="1" x14ac:dyDescent="0.2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2.75" customHeight="1" x14ac:dyDescent="0.2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2.75" customHeight="1" x14ac:dyDescent="0.2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2.75" customHeight="1" x14ac:dyDescent="0.2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2.75" customHeight="1" x14ac:dyDescent="0.2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2.75" customHeight="1" x14ac:dyDescent="0.2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2.75" customHeight="1" x14ac:dyDescent="0.2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2.75" customHeight="1" x14ac:dyDescent="0.2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2.75" customHeight="1" x14ac:dyDescent="0.2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2.75" customHeight="1" x14ac:dyDescent="0.2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2.75" customHeight="1" x14ac:dyDescent="0.2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2.75" customHeight="1" x14ac:dyDescent="0.2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2.75" customHeight="1" x14ac:dyDescent="0.2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2.75" customHeight="1" x14ac:dyDescent="0.2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2.75" customHeight="1" x14ac:dyDescent="0.2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2.75" customHeight="1" x14ac:dyDescent="0.2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2.75" customHeight="1" x14ac:dyDescent="0.2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2.75" customHeight="1" x14ac:dyDescent="0.2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2.75" customHeight="1" x14ac:dyDescent="0.2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2.75" customHeight="1" x14ac:dyDescent="0.2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2.75" customHeight="1" x14ac:dyDescent="0.2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2.75" customHeight="1" x14ac:dyDescent="0.2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2.75" customHeight="1" x14ac:dyDescent="0.2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2.75" customHeight="1" x14ac:dyDescent="0.2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2.75" customHeight="1" x14ac:dyDescent="0.2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2.75" customHeight="1" x14ac:dyDescent="0.2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2.75" customHeight="1" x14ac:dyDescent="0.2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2.75" customHeight="1" x14ac:dyDescent="0.2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2.75" customHeight="1" x14ac:dyDescent="0.2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2.75" customHeight="1" x14ac:dyDescent="0.2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2.75" customHeight="1" x14ac:dyDescent="0.2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2.75" customHeight="1" x14ac:dyDescent="0.2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2.75" customHeight="1" x14ac:dyDescent="0.2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2.75" customHeight="1" x14ac:dyDescent="0.2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2.75" customHeight="1" x14ac:dyDescent="0.2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2.75" customHeight="1" x14ac:dyDescent="0.2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2.75" customHeight="1" x14ac:dyDescent="0.2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2.75" customHeight="1" x14ac:dyDescent="0.2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2.75" customHeight="1" x14ac:dyDescent="0.2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2.75" customHeight="1" x14ac:dyDescent="0.2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2.75" customHeight="1" x14ac:dyDescent="0.2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2.75" customHeight="1" x14ac:dyDescent="0.2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2.75" customHeight="1" x14ac:dyDescent="0.2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2.75" customHeight="1" x14ac:dyDescent="0.2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2.75" customHeight="1" x14ac:dyDescent="0.2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2.75" customHeight="1" x14ac:dyDescent="0.2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2.75" customHeight="1" x14ac:dyDescent="0.2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2.75" customHeight="1" x14ac:dyDescent="0.2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2.75" customHeight="1" x14ac:dyDescent="0.2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2.75" customHeight="1" x14ac:dyDescent="0.2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2.75" customHeight="1" x14ac:dyDescent="0.2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2.75" customHeight="1" x14ac:dyDescent="0.2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2.75" customHeight="1" x14ac:dyDescent="0.2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2.75" customHeight="1" x14ac:dyDescent="0.2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2.75" customHeight="1" x14ac:dyDescent="0.2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2.75" customHeight="1" x14ac:dyDescent="0.2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2.75" customHeight="1" x14ac:dyDescent="0.2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2.75" customHeight="1" x14ac:dyDescent="0.2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2.75" customHeight="1" x14ac:dyDescent="0.2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2.75" customHeight="1" x14ac:dyDescent="0.2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2.75" customHeight="1" x14ac:dyDescent="0.2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2.75" customHeight="1" x14ac:dyDescent="0.2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2.75" customHeight="1" x14ac:dyDescent="0.2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2.75" customHeight="1" x14ac:dyDescent="0.2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2.75" customHeight="1" x14ac:dyDescent="0.2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2.75" customHeight="1" x14ac:dyDescent="0.2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2.75" customHeight="1" x14ac:dyDescent="0.2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2.75" customHeight="1" x14ac:dyDescent="0.2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2.75" customHeight="1" x14ac:dyDescent="0.2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2.75" customHeight="1" x14ac:dyDescent="0.2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2.75" customHeight="1" x14ac:dyDescent="0.2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2.75" customHeight="1" x14ac:dyDescent="0.2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2.75" customHeight="1" x14ac:dyDescent="0.2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2.75" customHeight="1" x14ac:dyDescent="0.2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2.75" customHeight="1" x14ac:dyDescent="0.2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2.75" customHeight="1" x14ac:dyDescent="0.2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2.75" customHeight="1" x14ac:dyDescent="0.2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2.75" customHeight="1" x14ac:dyDescent="0.2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2.75" customHeight="1" x14ac:dyDescent="0.2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2.75" customHeight="1" x14ac:dyDescent="0.2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2.75" customHeight="1" x14ac:dyDescent="0.2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2.75" customHeight="1" x14ac:dyDescent="0.2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2.75" customHeight="1" x14ac:dyDescent="0.2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2.75" customHeight="1" x14ac:dyDescent="0.2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2.75" customHeight="1" x14ac:dyDescent="0.2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2.75" customHeight="1" x14ac:dyDescent="0.2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2.75" customHeight="1" x14ac:dyDescent="0.2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2.75" customHeight="1" x14ac:dyDescent="0.2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2.75" customHeight="1" x14ac:dyDescent="0.2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2.75" customHeight="1" x14ac:dyDescent="0.2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2.75" customHeight="1" x14ac:dyDescent="0.2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2.75" customHeight="1" x14ac:dyDescent="0.2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2.75" customHeight="1" x14ac:dyDescent="0.2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2.75" customHeight="1" x14ac:dyDescent="0.2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2.75" customHeight="1" x14ac:dyDescent="0.2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2.75" customHeight="1" x14ac:dyDescent="0.2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2.75" customHeight="1" x14ac:dyDescent="0.2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2.75" customHeight="1" x14ac:dyDescent="0.2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2.75" customHeight="1" x14ac:dyDescent="0.2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2.75" customHeight="1" x14ac:dyDescent="0.2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2.75" customHeight="1" x14ac:dyDescent="0.2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2.75" customHeight="1" x14ac:dyDescent="0.2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2.75" customHeight="1" x14ac:dyDescent="0.2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2.75" customHeight="1" x14ac:dyDescent="0.2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2.75" customHeight="1" x14ac:dyDescent="0.2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2.75" customHeight="1" x14ac:dyDescent="0.2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2.75" customHeight="1" x14ac:dyDescent="0.2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2.75" customHeight="1" x14ac:dyDescent="0.2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2.75" customHeight="1" x14ac:dyDescent="0.2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2.75" customHeight="1" x14ac:dyDescent="0.2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2.75" customHeight="1" x14ac:dyDescent="0.2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2.75" customHeight="1" x14ac:dyDescent="0.2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2.75" customHeight="1" x14ac:dyDescent="0.2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2.75" customHeight="1" x14ac:dyDescent="0.2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2.75" customHeight="1" x14ac:dyDescent="0.2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2.75" customHeight="1" x14ac:dyDescent="0.2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2.75" customHeight="1" x14ac:dyDescent="0.2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2.75" customHeight="1" x14ac:dyDescent="0.2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2.75" customHeight="1" x14ac:dyDescent="0.2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2.75" customHeight="1" x14ac:dyDescent="0.2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2.75" customHeight="1" x14ac:dyDescent="0.2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2.75" customHeight="1" x14ac:dyDescent="0.2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2.75" customHeight="1" x14ac:dyDescent="0.2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2.75" customHeight="1" x14ac:dyDescent="0.2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2.75" customHeight="1" x14ac:dyDescent="0.2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2.75" customHeight="1" x14ac:dyDescent="0.2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2.75" customHeight="1" x14ac:dyDescent="0.2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2.75" customHeight="1" x14ac:dyDescent="0.2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2.75" customHeight="1" x14ac:dyDescent="0.2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2.75" customHeight="1" x14ac:dyDescent="0.2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2.75" customHeight="1" x14ac:dyDescent="0.2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2.75" customHeight="1" x14ac:dyDescent="0.2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2.75" customHeight="1" x14ac:dyDescent="0.2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2.75" customHeight="1" x14ac:dyDescent="0.2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2.75" customHeight="1" x14ac:dyDescent="0.2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2.75" customHeight="1" x14ac:dyDescent="0.2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2.75" customHeight="1" x14ac:dyDescent="0.2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2.75" customHeight="1" x14ac:dyDescent="0.2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2.75" customHeight="1" x14ac:dyDescent="0.2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2.75" customHeight="1" x14ac:dyDescent="0.2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2.75" customHeight="1" x14ac:dyDescent="0.2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2.75" customHeight="1" x14ac:dyDescent="0.2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2.75" customHeight="1" x14ac:dyDescent="0.2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2.75" customHeight="1" x14ac:dyDescent="0.2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2.75" customHeight="1" x14ac:dyDescent="0.2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2.75" customHeight="1" x14ac:dyDescent="0.2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2.75" customHeight="1" x14ac:dyDescent="0.2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2.75" customHeight="1" x14ac:dyDescent="0.2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2.75" customHeight="1" x14ac:dyDescent="0.2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2.75" customHeight="1" x14ac:dyDescent="0.2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2.75" customHeight="1" x14ac:dyDescent="0.2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2.75" customHeight="1" x14ac:dyDescent="0.2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2.75" customHeight="1" x14ac:dyDescent="0.2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2.75" customHeight="1" x14ac:dyDescent="0.2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2.75" customHeight="1" x14ac:dyDescent="0.2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2.75" customHeight="1" x14ac:dyDescent="0.2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2.75" customHeight="1" x14ac:dyDescent="0.2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2.75" customHeight="1" x14ac:dyDescent="0.2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2.75" customHeight="1" x14ac:dyDescent="0.2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2.75" customHeight="1" x14ac:dyDescent="0.2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2.75" customHeight="1" x14ac:dyDescent="0.2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2.75" customHeight="1" x14ac:dyDescent="0.2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2.75" customHeight="1" x14ac:dyDescent="0.2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2.75" customHeight="1" x14ac:dyDescent="0.2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2.75" customHeight="1" x14ac:dyDescent="0.2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2.75" customHeight="1" x14ac:dyDescent="0.2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2.75" customHeight="1" x14ac:dyDescent="0.2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2.75" customHeight="1" x14ac:dyDescent="0.2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2.75" customHeight="1" x14ac:dyDescent="0.2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2.75" customHeight="1" x14ac:dyDescent="0.2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2.75" customHeight="1" x14ac:dyDescent="0.2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2.75" customHeight="1" x14ac:dyDescent="0.2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2.75" customHeight="1" x14ac:dyDescent="0.2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2.75" customHeight="1" x14ac:dyDescent="0.2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2.75" customHeight="1" x14ac:dyDescent="0.2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2.75" customHeight="1" x14ac:dyDescent="0.2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2.75" customHeight="1" x14ac:dyDescent="0.2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2.75" customHeight="1" x14ac:dyDescent="0.2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2.75" customHeight="1" x14ac:dyDescent="0.2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2.75" customHeight="1" x14ac:dyDescent="0.2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2.75" customHeight="1" x14ac:dyDescent="0.2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2.75" customHeight="1" x14ac:dyDescent="0.2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2.75" customHeight="1" x14ac:dyDescent="0.2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2.75" customHeight="1" x14ac:dyDescent="0.2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2.75" customHeight="1" x14ac:dyDescent="0.2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2.75" customHeight="1" x14ac:dyDescent="0.2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2.75" customHeight="1" x14ac:dyDescent="0.2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2.75" customHeight="1" x14ac:dyDescent="0.2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2.75" customHeight="1" x14ac:dyDescent="0.2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2.75" customHeight="1" x14ac:dyDescent="0.2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2.75" customHeight="1" x14ac:dyDescent="0.2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2.75" customHeight="1" x14ac:dyDescent="0.2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2.75" customHeight="1" x14ac:dyDescent="0.2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2.75" customHeight="1" x14ac:dyDescent="0.2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2.75" customHeight="1" x14ac:dyDescent="0.2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2.75" customHeight="1" x14ac:dyDescent="0.2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2.75" customHeight="1" x14ac:dyDescent="0.2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2.75" customHeight="1" x14ac:dyDescent="0.2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2.75" customHeight="1" x14ac:dyDescent="0.2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2.75" customHeight="1" x14ac:dyDescent="0.2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2.75" customHeight="1" x14ac:dyDescent="0.2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2.75" customHeight="1" x14ac:dyDescent="0.2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2.75" customHeight="1" x14ac:dyDescent="0.2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2.75" customHeight="1" x14ac:dyDescent="0.2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2.75" customHeight="1" x14ac:dyDescent="0.2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2.75" customHeight="1" x14ac:dyDescent="0.2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2.75" customHeight="1" x14ac:dyDescent="0.2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2.75" customHeight="1" x14ac:dyDescent="0.2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2.75" customHeight="1" x14ac:dyDescent="0.2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2.75" customHeight="1" x14ac:dyDescent="0.2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2.75" customHeight="1" x14ac:dyDescent="0.2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2.75" customHeight="1" x14ac:dyDescent="0.2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2.75" customHeight="1" x14ac:dyDescent="0.2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2.75" customHeight="1" x14ac:dyDescent="0.2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2.75" customHeight="1" x14ac:dyDescent="0.2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2.75" customHeight="1" x14ac:dyDescent="0.2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2.75" customHeight="1" x14ac:dyDescent="0.2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2.75" customHeight="1" x14ac:dyDescent="0.2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2.75" customHeight="1" x14ac:dyDescent="0.2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2.75" customHeight="1" x14ac:dyDescent="0.2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2.75" customHeight="1" x14ac:dyDescent="0.2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2.75" customHeight="1" x14ac:dyDescent="0.2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2.75" customHeight="1" x14ac:dyDescent="0.2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2.75" customHeight="1" x14ac:dyDescent="0.2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2.75" customHeight="1" x14ac:dyDescent="0.2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2.75" customHeight="1" x14ac:dyDescent="0.2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2.75" customHeight="1" x14ac:dyDescent="0.2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2.75" customHeight="1" x14ac:dyDescent="0.2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2.75" customHeight="1" x14ac:dyDescent="0.2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2.75" customHeight="1" x14ac:dyDescent="0.2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2.75" customHeight="1" x14ac:dyDescent="0.2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2.75" customHeight="1" x14ac:dyDescent="0.2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2.75" customHeight="1" x14ac:dyDescent="0.2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2.75" customHeight="1" x14ac:dyDescent="0.2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2.75" customHeight="1" x14ac:dyDescent="0.2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2.75" customHeight="1" x14ac:dyDescent="0.2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2.75" customHeight="1" x14ac:dyDescent="0.2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2.75" customHeight="1" x14ac:dyDescent="0.2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2.75" customHeight="1" x14ac:dyDescent="0.2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2.75" customHeight="1" x14ac:dyDescent="0.2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2.75" customHeight="1" x14ac:dyDescent="0.2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2.75" customHeight="1" x14ac:dyDescent="0.2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2.75" customHeight="1" x14ac:dyDescent="0.2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2.75" customHeight="1" x14ac:dyDescent="0.2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2.75" customHeight="1" x14ac:dyDescent="0.2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2.75" customHeight="1" x14ac:dyDescent="0.2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2.75" customHeight="1" x14ac:dyDescent="0.2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2.75" customHeight="1" x14ac:dyDescent="0.2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2.75" customHeight="1" x14ac:dyDescent="0.2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2.75" customHeight="1" x14ac:dyDescent="0.2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2.75" customHeight="1" x14ac:dyDescent="0.2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2.75" customHeight="1" x14ac:dyDescent="0.2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2.75" customHeight="1" x14ac:dyDescent="0.2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2.75" customHeight="1" x14ac:dyDescent="0.2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2.75" customHeight="1" x14ac:dyDescent="0.2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2.75" customHeight="1" x14ac:dyDescent="0.2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2.75" customHeight="1" x14ac:dyDescent="0.2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2.75" customHeight="1" x14ac:dyDescent="0.2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2.75" customHeight="1" x14ac:dyDescent="0.2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2.75" customHeight="1" x14ac:dyDescent="0.2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2.75" customHeight="1" x14ac:dyDescent="0.2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2.75" customHeight="1" x14ac:dyDescent="0.2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2.75" customHeight="1" x14ac:dyDescent="0.2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2.75" customHeight="1" x14ac:dyDescent="0.2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2.75" customHeight="1" x14ac:dyDescent="0.2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2.75" customHeight="1" x14ac:dyDescent="0.2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2.75" customHeight="1" x14ac:dyDescent="0.2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2.75" customHeight="1" x14ac:dyDescent="0.2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2.75" customHeight="1" x14ac:dyDescent="0.2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2.75" customHeight="1" x14ac:dyDescent="0.2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2.75" customHeight="1" x14ac:dyDescent="0.2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2.75" customHeight="1" x14ac:dyDescent="0.2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2.75" customHeight="1" x14ac:dyDescent="0.2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2.75" customHeight="1" x14ac:dyDescent="0.2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2.75" customHeight="1" x14ac:dyDescent="0.2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2.75" customHeight="1" x14ac:dyDescent="0.2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2.75" customHeight="1" x14ac:dyDescent="0.2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2.75" customHeight="1" x14ac:dyDescent="0.2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2.75" customHeight="1" x14ac:dyDescent="0.2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2.75" customHeight="1" x14ac:dyDescent="0.2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2.75" customHeight="1" x14ac:dyDescent="0.2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2.75" customHeight="1" x14ac:dyDescent="0.2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2.75" customHeight="1" x14ac:dyDescent="0.2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2.75" customHeight="1" x14ac:dyDescent="0.2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2.75" customHeight="1" x14ac:dyDescent="0.2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2.75" customHeight="1" x14ac:dyDescent="0.2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2.75" customHeight="1" x14ac:dyDescent="0.2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2.75" customHeight="1" x14ac:dyDescent="0.2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2.75" customHeight="1" x14ac:dyDescent="0.2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2.75" customHeight="1" x14ac:dyDescent="0.2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2.75" customHeight="1" x14ac:dyDescent="0.2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2.75" customHeight="1" x14ac:dyDescent="0.2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2.75" customHeight="1" x14ac:dyDescent="0.2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2.75" customHeight="1" x14ac:dyDescent="0.2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2.75" customHeight="1" x14ac:dyDescent="0.2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2.75" customHeight="1" x14ac:dyDescent="0.2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2.75" customHeight="1" x14ac:dyDescent="0.2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2.75" customHeight="1" x14ac:dyDescent="0.2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2.75" customHeight="1" x14ac:dyDescent="0.2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2.75" customHeight="1" x14ac:dyDescent="0.2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2.75" customHeight="1" x14ac:dyDescent="0.2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2.75" customHeight="1" x14ac:dyDescent="0.2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2.75" customHeight="1" x14ac:dyDescent="0.2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2.75" customHeight="1" x14ac:dyDescent="0.2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2.75" customHeight="1" x14ac:dyDescent="0.2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2.75" customHeight="1" x14ac:dyDescent="0.2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2.75" customHeight="1" x14ac:dyDescent="0.2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2.75" customHeight="1" x14ac:dyDescent="0.2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2.75" customHeight="1" x14ac:dyDescent="0.2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2.75" customHeight="1" x14ac:dyDescent="0.2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2.75" customHeight="1" x14ac:dyDescent="0.2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2.75" customHeight="1" x14ac:dyDescent="0.2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2.75" customHeight="1" x14ac:dyDescent="0.2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2.75" customHeight="1" x14ac:dyDescent="0.2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2.75" customHeight="1" x14ac:dyDescent="0.2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2.75" customHeight="1" x14ac:dyDescent="0.2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2.75" customHeight="1" x14ac:dyDescent="0.2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2.75" customHeight="1" x14ac:dyDescent="0.2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2.75" customHeight="1" x14ac:dyDescent="0.2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2.75" customHeight="1" x14ac:dyDescent="0.2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2.75" customHeight="1" x14ac:dyDescent="0.2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2.75" customHeight="1" x14ac:dyDescent="0.2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2.75" customHeight="1" x14ac:dyDescent="0.2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2.75" customHeight="1" x14ac:dyDescent="0.2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2.75" customHeight="1" x14ac:dyDescent="0.2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2.75" customHeight="1" x14ac:dyDescent="0.2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2.75" customHeight="1" x14ac:dyDescent="0.2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2.75" customHeight="1" x14ac:dyDescent="0.2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spans="1:26" ht="12.75" customHeight="1" x14ac:dyDescent="0.2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  <row r="1001" spans="1:26" ht="12.75" customHeight="1" x14ac:dyDescent="0.2">
      <c r="A1001" s="52"/>
      <c r="B1001" s="52"/>
      <c r="C1001" s="52"/>
      <c r="D1001" s="52"/>
      <c r="E1001" s="52"/>
      <c r="F1001" s="52"/>
      <c r="G1001" s="52"/>
      <c r="H1001" s="52"/>
      <c r="I1001" s="52"/>
      <c r="J1001" s="52"/>
      <c r="K1001" s="52"/>
      <c r="L1001" s="52"/>
      <c r="M1001" s="52"/>
      <c r="N1001" s="52"/>
      <c r="O1001" s="52"/>
      <c r="P1001" s="52"/>
      <c r="Q1001" s="52"/>
      <c r="R1001" s="52"/>
      <c r="S1001" s="52"/>
      <c r="T1001" s="52"/>
      <c r="U1001" s="52"/>
      <c r="V1001" s="52"/>
      <c r="W1001" s="52"/>
      <c r="X1001" s="52"/>
      <c r="Y1001" s="52"/>
      <c r="Z1001" s="52"/>
    </row>
    <row r="1002" spans="1:26" ht="12.75" customHeight="1" x14ac:dyDescent="0.2">
      <c r="A1002" s="52"/>
      <c r="B1002" s="52"/>
      <c r="C1002" s="52"/>
      <c r="D1002" s="52"/>
      <c r="E1002" s="52"/>
      <c r="F1002" s="52"/>
      <c r="G1002" s="52"/>
      <c r="H1002" s="52"/>
      <c r="I1002" s="52"/>
      <c r="J1002" s="52"/>
      <c r="K1002" s="52"/>
      <c r="L1002" s="52"/>
      <c r="M1002" s="52"/>
      <c r="N1002" s="52"/>
      <c r="O1002" s="52"/>
      <c r="P1002" s="52"/>
      <c r="Q1002" s="52"/>
      <c r="R1002" s="52"/>
      <c r="S1002" s="52"/>
      <c r="T1002" s="52"/>
      <c r="U1002" s="52"/>
      <c r="V1002" s="52"/>
      <c r="W1002" s="52"/>
      <c r="X1002" s="52"/>
      <c r="Y1002" s="52"/>
      <c r="Z1002" s="52"/>
    </row>
    <row r="1003" spans="1:26" ht="12.75" customHeight="1" x14ac:dyDescent="0.2">
      <c r="A1003" s="52"/>
      <c r="B1003" s="52"/>
      <c r="C1003" s="52"/>
      <c r="D1003" s="52"/>
      <c r="E1003" s="52"/>
      <c r="F1003" s="52"/>
      <c r="G1003" s="52"/>
      <c r="H1003" s="52"/>
      <c r="I1003" s="52"/>
      <c r="J1003" s="52"/>
      <c r="K1003" s="52"/>
      <c r="L1003" s="52"/>
      <c r="M1003" s="52"/>
      <c r="N1003" s="52"/>
      <c r="O1003" s="52"/>
      <c r="P1003" s="52"/>
      <c r="Q1003" s="52"/>
      <c r="R1003" s="52"/>
      <c r="S1003" s="52"/>
      <c r="T1003" s="52"/>
      <c r="U1003" s="52"/>
      <c r="V1003" s="52"/>
      <c r="W1003" s="52"/>
      <c r="X1003" s="52"/>
      <c r="Y1003" s="52"/>
      <c r="Z1003" s="52"/>
    </row>
  </sheetData>
  <mergeCells count="20">
    <mergeCell ref="C20:F20"/>
    <mergeCell ref="C21:F21"/>
    <mergeCell ref="C22:F22"/>
    <mergeCell ref="C23:F23"/>
    <mergeCell ref="A6:I6"/>
    <mergeCell ref="D10:F10"/>
    <mergeCell ref="A15:G15"/>
    <mergeCell ref="H15:I15"/>
    <mergeCell ref="B17:H17"/>
    <mergeCell ref="C19:F19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" footer="0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EC1CC-B9F4-4EB7-8E79-7366BC5434BC}">
  <dimension ref="A1:K23"/>
  <sheetViews>
    <sheetView topLeftCell="A8" zoomScale="115" zoomScaleNormal="115" workbookViewId="0">
      <selection activeCell="A10" sqref="A10:A13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299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185.25" customHeight="1" x14ac:dyDescent="0.2">
      <c r="A7" s="5">
        <v>1</v>
      </c>
      <c r="B7" s="6" t="s">
        <v>278</v>
      </c>
      <c r="C7" s="7">
        <v>20</v>
      </c>
      <c r="D7" s="7" t="s">
        <v>279</v>
      </c>
      <c r="E7" s="7" t="s">
        <v>280</v>
      </c>
      <c r="F7" s="7" t="s">
        <v>300</v>
      </c>
      <c r="G7" s="13" t="s">
        <v>301</v>
      </c>
      <c r="H7" s="7">
        <v>100</v>
      </c>
      <c r="I7" s="9">
        <v>25</v>
      </c>
      <c r="J7" s="10"/>
    </row>
    <row r="8" spans="1:11" ht="91.5" customHeight="1" x14ac:dyDescent="0.2">
      <c r="A8" s="9">
        <v>2</v>
      </c>
      <c r="B8" s="11" t="s">
        <v>283</v>
      </c>
      <c r="C8" s="12">
        <v>20</v>
      </c>
      <c r="D8" s="7" t="s">
        <v>284</v>
      </c>
      <c r="E8" s="7" t="s">
        <v>285</v>
      </c>
      <c r="F8" s="7" t="s">
        <v>286</v>
      </c>
      <c r="G8" s="13" t="s">
        <v>302</v>
      </c>
      <c r="H8" s="7">
        <v>100</v>
      </c>
      <c r="I8" s="9">
        <v>20</v>
      </c>
      <c r="J8" s="10"/>
    </row>
    <row r="9" spans="1:11" ht="105" customHeight="1" x14ac:dyDescent="0.2">
      <c r="A9" s="9">
        <v>3</v>
      </c>
      <c r="B9" s="11" t="s">
        <v>288</v>
      </c>
      <c r="C9" s="17">
        <v>20</v>
      </c>
      <c r="D9" s="119" t="s">
        <v>319</v>
      </c>
      <c r="E9" s="119" t="s">
        <v>320</v>
      </c>
      <c r="F9" s="119" t="s">
        <v>321</v>
      </c>
      <c r="G9" s="13" t="s">
        <v>383</v>
      </c>
      <c r="H9" s="7">
        <v>100</v>
      </c>
      <c r="I9" s="9">
        <v>25</v>
      </c>
      <c r="J9" s="10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 t="s">
        <v>303</v>
      </c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10</v>
      </c>
      <c r="D11" s="7" t="s">
        <v>304</v>
      </c>
      <c r="E11" s="7" t="s">
        <v>305</v>
      </c>
      <c r="F11" s="7" t="s">
        <v>306</v>
      </c>
      <c r="G11" s="7" t="s">
        <v>30</v>
      </c>
      <c r="H11" s="7">
        <v>100</v>
      </c>
      <c r="I11" s="9">
        <v>5</v>
      </c>
      <c r="J11" s="18"/>
    </row>
    <row r="12" spans="1:11" ht="44.25" customHeight="1" x14ac:dyDescent="0.2">
      <c r="A12" s="9">
        <v>4.2</v>
      </c>
      <c r="B12" s="11" t="s">
        <v>31</v>
      </c>
      <c r="C12" s="17">
        <v>10</v>
      </c>
      <c r="D12" s="7" t="s">
        <v>307</v>
      </c>
      <c r="E12" s="7" t="s">
        <v>308</v>
      </c>
      <c r="F12" s="7" t="s">
        <v>309</v>
      </c>
      <c r="G12" s="7" t="s">
        <v>30</v>
      </c>
      <c r="H12" s="7">
        <v>100</v>
      </c>
      <c r="I12" s="9">
        <v>5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310</v>
      </c>
      <c r="E13" s="7" t="s">
        <v>311</v>
      </c>
      <c r="F13" s="7" t="s">
        <v>312</v>
      </c>
      <c r="G13" s="7" t="s">
        <v>30</v>
      </c>
      <c r="H13" s="7">
        <v>100</v>
      </c>
      <c r="I13" s="9">
        <v>20</v>
      </c>
      <c r="J13" s="18"/>
    </row>
    <row r="14" spans="1:11" x14ac:dyDescent="0.2">
      <c r="A14" s="26"/>
      <c r="B14" s="27" t="s">
        <v>68</v>
      </c>
      <c r="C14" s="27">
        <f>SUM(C7:C13)</f>
        <v>100</v>
      </c>
      <c r="D14" s="26"/>
      <c r="E14" s="26"/>
      <c r="F14" s="26"/>
      <c r="G14" s="26"/>
      <c r="H14" s="26"/>
      <c r="I14" s="106">
        <f>I7+I8+I9+I11+I12+I13</f>
        <v>100</v>
      </c>
    </row>
    <row r="15" spans="1:11" ht="14.45" customHeight="1" x14ac:dyDescent="0.2">
      <c r="A15" s="155" t="s">
        <v>69</v>
      </c>
      <c r="B15" s="156"/>
      <c r="C15" s="156"/>
      <c r="D15" s="156"/>
      <c r="E15" s="156"/>
      <c r="F15" s="156"/>
      <c r="G15" s="157"/>
      <c r="H15" s="158" t="s">
        <v>91</v>
      </c>
      <c r="I15" s="159"/>
    </row>
    <row r="16" spans="1:11" x14ac:dyDescent="0.2">
      <c r="A16" s="29"/>
      <c r="B16" s="29"/>
      <c r="C16" s="29"/>
      <c r="D16" s="29"/>
      <c r="E16" s="29"/>
      <c r="F16" s="29"/>
      <c r="G16" s="29"/>
    </row>
    <row r="17" spans="2:8" ht="45.6" customHeight="1" x14ac:dyDescent="0.2">
      <c r="B17" s="160" t="s">
        <v>71</v>
      </c>
      <c r="C17" s="160"/>
      <c r="D17" s="160"/>
      <c r="E17" s="160"/>
      <c r="F17" s="160"/>
      <c r="G17" s="160"/>
      <c r="H17" s="160"/>
    </row>
    <row r="18" spans="2:8" ht="5.45" customHeight="1" x14ac:dyDescent="0.2"/>
    <row r="19" spans="2:8" ht="13.9" customHeight="1" x14ac:dyDescent="0.2">
      <c r="B19" s="48" t="s">
        <v>72</v>
      </c>
      <c r="C19" s="182" t="s">
        <v>73</v>
      </c>
      <c r="D19" s="183"/>
      <c r="E19" s="183"/>
      <c r="F19" s="184"/>
    </row>
    <row r="20" spans="2:8" x14ac:dyDescent="0.2">
      <c r="B20" s="47" t="s">
        <v>74</v>
      </c>
      <c r="C20" s="185"/>
      <c r="D20" s="186"/>
      <c r="E20" s="186"/>
      <c r="F20" s="187"/>
    </row>
    <row r="21" spans="2:8" ht="15" customHeight="1" x14ac:dyDescent="0.2">
      <c r="B21" s="46" t="s">
        <v>136</v>
      </c>
      <c r="C21" s="173" t="s">
        <v>76</v>
      </c>
      <c r="D21" s="174"/>
      <c r="E21" s="174"/>
      <c r="F21" s="175"/>
    </row>
    <row r="22" spans="2:8" ht="12.6" customHeight="1" x14ac:dyDescent="0.2">
      <c r="B22" s="45" t="s">
        <v>135</v>
      </c>
      <c r="C22" s="176" t="s">
        <v>78</v>
      </c>
      <c r="D22" s="177"/>
      <c r="E22" s="177"/>
      <c r="F22" s="178"/>
    </row>
    <row r="23" spans="2:8" ht="19.899999999999999" customHeight="1" x14ac:dyDescent="0.2">
      <c r="B23" s="44" t="s">
        <v>79</v>
      </c>
      <c r="C23" s="179" t="s">
        <v>80</v>
      </c>
      <c r="D23" s="180"/>
      <c r="E23" s="180"/>
      <c r="F23" s="181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.3" footer="0.3"/>
  <pageSetup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C3CCD-B442-45FF-A61C-F6F0E54820F3}">
  <dimension ref="A1:K23"/>
  <sheetViews>
    <sheetView topLeftCell="A8" zoomScaleNormal="100" workbookViewId="0">
      <selection activeCell="A10" sqref="A10:A13"/>
    </sheetView>
  </sheetViews>
  <sheetFormatPr defaultColWidth="8.875" defaultRowHeight="12.75" x14ac:dyDescent="0.2"/>
  <cols>
    <col min="1" max="1" width="5.25" style="52" customWidth="1"/>
    <col min="2" max="2" width="33.875" style="52" customWidth="1"/>
    <col min="3" max="3" width="9.25" style="52" customWidth="1"/>
    <col min="4" max="4" width="12.625" style="52" customWidth="1"/>
    <col min="5" max="5" width="15.875" style="52" customWidth="1"/>
    <col min="6" max="6" width="17.125" style="52" customWidth="1"/>
    <col min="7" max="7" width="28.75" style="52" customWidth="1"/>
    <col min="8" max="8" width="9.375" style="52" customWidth="1"/>
    <col min="9" max="9" width="9.625" style="52" customWidth="1"/>
    <col min="10" max="16384" width="8.875" style="52"/>
  </cols>
  <sheetData>
    <row r="1" spans="1:11" x14ac:dyDescent="0.2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11" x14ac:dyDescent="0.2">
      <c r="A2" s="188" t="s">
        <v>1</v>
      </c>
      <c r="B2" s="188"/>
      <c r="C2" s="188"/>
      <c r="D2" s="188"/>
      <c r="E2" s="188"/>
      <c r="F2" s="188"/>
      <c r="G2" s="188"/>
      <c r="H2" s="188"/>
      <c r="I2" s="188"/>
    </row>
    <row r="3" spans="1:11" x14ac:dyDescent="0.2">
      <c r="A3" s="213" t="s">
        <v>295</v>
      </c>
      <c r="B3" s="213"/>
      <c r="C3" s="213"/>
      <c r="D3" s="213"/>
      <c r="E3" s="213"/>
      <c r="F3" s="213"/>
      <c r="G3" s="213"/>
      <c r="H3" s="213"/>
      <c r="I3" s="213"/>
    </row>
    <row r="4" spans="1:11" ht="21.6" customHeight="1" x14ac:dyDescent="0.2">
      <c r="A4" s="214" t="s">
        <v>3</v>
      </c>
      <c r="B4" s="216" t="s">
        <v>4</v>
      </c>
      <c r="C4" s="214" t="s">
        <v>5</v>
      </c>
      <c r="D4" s="216" t="s">
        <v>6</v>
      </c>
      <c r="E4" s="216"/>
      <c r="F4" s="216"/>
      <c r="G4" s="216" t="s">
        <v>7</v>
      </c>
      <c r="H4" s="217" t="s">
        <v>8</v>
      </c>
      <c r="I4" s="217" t="s">
        <v>9</v>
      </c>
    </row>
    <row r="5" spans="1:11" ht="25.5" x14ac:dyDescent="0.2">
      <c r="A5" s="215"/>
      <c r="B5" s="216"/>
      <c r="C5" s="215"/>
      <c r="D5" s="85" t="s">
        <v>10</v>
      </c>
      <c r="E5" s="85" t="s">
        <v>11</v>
      </c>
      <c r="F5" s="85" t="s">
        <v>12</v>
      </c>
      <c r="G5" s="216"/>
      <c r="H5" s="217"/>
      <c r="I5" s="217"/>
      <c r="K5" s="54"/>
    </row>
    <row r="6" spans="1:11" s="55" customFormat="1" ht="18" customHeight="1" x14ac:dyDescent="0.2">
      <c r="A6" s="227" t="s">
        <v>13</v>
      </c>
      <c r="B6" s="228"/>
      <c r="C6" s="228"/>
      <c r="D6" s="228"/>
      <c r="E6" s="228"/>
      <c r="F6" s="228"/>
      <c r="G6" s="228"/>
      <c r="H6" s="228"/>
      <c r="I6" s="229"/>
    </row>
    <row r="7" spans="1:11" ht="361.5" customHeight="1" x14ac:dyDescent="0.2">
      <c r="A7" s="86">
        <v>1</v>
      </c>
      <c r="B7" s="87" t="s">
        <v>278</v>
      </c>
      <c r="C7" s="88">
        <v>20</v>
      </c>
      <c r="D7" s="88" t="s">
        <v>279</v>
      </c>
      <c r="E7" s="88" t="s">
        <v>280</v>
      </c>
      <c r="F7" s="88" t="s">
        <v>281</v>
      </c>
      <c r="G7" s="89" t="s">
        <v>296</v>
      </c>
      <c r="H7" s="88">
        <v>100</v>
      </c>
      <c r="I7" s="90">
        <v>25</v>
      </c>
      <c r="J7" s="61"/>
    </row>
    <row r="8" spans="1:11" ht="111" customHeight="1" x14ac:dyDescent="0.2">
      <c r="A8" s="90">
        <v>2</v>
      </c>
      <c r="B8" s="91" t="s">
        <v>283</v>
      </c>
      <c r="C8" s="92">
        <v>20</v>
      </c>
      <c r="D8" s="88" t="s">
        <v>284</v>
      </c>
      <c r="E8" s="88" t="s">
        <v>285</v>
      </c>
      <c r="F8" s="88" t="s">
        <v>286</v>
      </c>
      <c r="G8" s="89" t="s">
        <v>297</v>
      </c>
      <c r="H8" s="88">
        <v>100</v>
      </c>
      <c r="I8" s="90">
        <v>20</v>
      </c>
      <c r="J8" s="61"/>
    </row>
    <row r="9" spans="1:11" ht="81.75" customHeight="1" x14ac:dyDescent="0.2">
      <c r="A9" s="90">
        <v>3</v>
      </c>
      <c r="B9" s="91" t="s">
        <v>288</v>
      </c>
      <c r="C9" s="93">
        <v>20</v>
      </c>
      <c r="D9" s="88" t="s">
        <v>289</v>
      </c>
      <c r="E9" s="88" t="s">
        <v>290</v>
      </c>
      <c r="F9" s="88" t="s">
        <v>291</v>
      </c>
      <c r="G9" s="105" t="s">
        <v>298</v>
      </c>
      <c r="H9" s="88">
        <v>100</v>
      </c>
      <c r="I9" s="90">
        <v>25</v>
      </c>
      <c r="J9" s="61"/>
    </row>
    <row r="10" spans="1:11" ht="20.25" customHeight="1" x14ac:dyDescent="0.2">
      <c r="A10" s="9">
        <v>4</v>
      </c>
      <c r="B10" s="91" t="s">
        <v>25</v>
      </c>
      <c r="C10" s="93"/>
      <c r="D10" s="88"/>
      <c r="E10" s="88"/>
      <c r="F10" s="88"/>
      <c r="G10" s="89"/>
      <c r="H10" s="88"/>
      <c r="I10" s="90"/>
      <c r="J10" s="61"/>
    </row>
    <row r="11" spans="1:11" ht="45" customHeight="1" x14ac:dyDescent="0.2">
      <c r="A11" s="9">
        <v>4.0999999999999996</v>
      </c>
      <c r="B11" s="91" t="s">
        <v>26</v>
      </c>
      <c r="C11" s="93">
        <v>10</v>
      </c>
      <c r="D11" s="88" t="s">
        <v>27</v>
      </c>
      <c r="E11" s="88" t="s">
        <v>28</v>
      </c>
      <c r="F11" s="88" t="s">
        <v>29</v>
      </c>
      <c r="G11" s="88" t="s">
        <v>30</v>
      </c>
      <c r="H11" s="88">
        <v>100</v>
      </c>
      <c r="I11" s="90">
        <v>5</v>
      </c>
      <c r="J11" s="61"/>
    </row>
    <row r="12" spans="1:11" ht="29.25" customHeight="1" x14ac:dyDescent="0.2">
      <c r="A12" s="9">
        <v>4.2</v>
      </c>
      <c r="B12" s="91" t="s">
        <v>31</v>
      </c>
      <c r="C12" s="93">
        <v>10</v>
      </c>
      <c r="D12" s="88" t="s">
        <v>32</v>
      </c>
      <c r="E12" s="88" t="s">
        <v>33</v>
      </c>
      <c r="F12" s="88" t="s">
        <v>34</v>
      </c>
      <c r="G12" s="88" t="s">
        <v>30</v>
      </c>
      <c r="H12" s="88">
        <v>100</v>
      </c>
      <c r="I12" s="90">
        <v>5</v>
      </c>
      <c r="J12" s="61"/>
    </row>
    <row r="13" spans="1:11" ht="25.5" x14ac:dyDescent="0.2">
      <c r="A13" s="19">
        <v>5</v>
      </c>
      <c r="B13" s="91" t="s">
        <v>36</v>
      </c>
      <c r="C13" s="96">
        <v>20</v>
      </c>
      <c r="D13" s="88" t="s">
        <v>37</v>
      </c>
      <c r="E13" s="88" t="s">
        <v>38</v>
      </c>
      <c r="F13" s="88" t="s">
        <v>30</v>
      </c>
      <c r="G13" s="88" t="s">
        <v>30</v>
      </c>
      <c r="H13" s="88">
        <v>100</v>
      </c>
      <c r="I13" s="90">
        <v>20</v>
      </c>
      <c r="J13" s="61"/>
    </row>
    <row r="14" spans="1:11" x14ac:dyDescent="0.2">
      <c r="A14" s="97"/>
      <c r="B14" s="98" t="s">
        <v>68</v>
      </c>
      <c r="C14" s="98">
        <f>SUM(C7:C13)</f>
        <v>100</v>
      </c>
      <c r="D14" s="97"/>
      <c r="E14" s="97"/>
      <c r="F14" s="97"/>
      <c r="G14" s="97"/>
      <c r="H14" s="97"/>
      <c r="I14" s="99">
        <f>I7+I8+I9+I11+I12+I13</f>
        <v>100</v>
      </c>
    </row>
    <row r="15" spans="1:11" ht="14.45" customHeight="1" x14ac:dyDescent="0.2">
      <c r="A15" s="230" t="s">
        <v>69</v>
      </c>
      <c r="B15" s="231"/>
      <c r="C15" s="231"/>
      <c r="D15" s="231"/>
      <c r="E15" s="231"/>
      <c r="F15" s="231"/>
      <c r="G15" s="232"/>
      <c r="H15" s="233" t="s">
        <v>91</v>
      </c>
      <c r="I15" s="234"/>
    </row>
    <row r="16" spans="1:11" x14ac:dyDescent="0.2">
      <c r="A16" s="76"/>
      <c r="B16" s="76"/>
      <c r="C16" s="76"/>
      <c r="D16" s="76"/>
      <c r="E16" s="76"/>
      <c r="F16" s="76"/>
      <c r="G16" s="76"/>
    </row>
    <row r="17" spans="2:8" ht="77.25" customHeight="1" x14ac:dyDescent="0.2">
      <c r="B17" s="211" t="s">
        <v>71</v>
      </c>
      <c r="C17" s="211"/>
      <c r="D17" s="211"/>
      <c r="E17" s="211"/>
      <c r="F17" s="211"/>
      <c r="G17" s="211"/>
      <c r="H17" s="211"/>
    </row>
    <row r="18" spans="2:8" ht="5.45" customHeight="1" x14ac:dyDescent="0.2"/>
    <row r="19" spans="2:8" ht="13.9" customHeight="1" x14ac:dyDescent="0.2">
      <c r="B19" s="100" t="s">
        <v>72</v>
      </c>
      <c r="C19" s="235" t="s">
        <v>73</v>
      </c>
      <c r="D19" s="236"/>
      <c r="E19" s="236"/>
      <c r="F19" s="237"/>
    </row>
    <row r="20" spans="2:8" x14ac:dyDescent="0.2">
      <c r="B20" s="101" t="s">
        <v>74</v>
      </c>
      <c r="C20" s="238"/>
      <c r="D20" s="239"/>
      <c r="E20" s="239"/>
      <c r="F20" s="240"/>
    </row>
    <row r="21" spans="2:8" ht="15" customHeight="1" x14ac:dyDescent="0.2">
      <c r="B21" s="102" t="s">
        <v>136</v>
      </c>
      <c r="C21" s="218" t="s">
        <v>76</v>
      </c>
      <c r="D21" s="219"/>
      <c r="E21" s="219"/>
      <c r="F21" s="220"/>
    </row>
    <row r="22" spans="2:8" ht="12.6" customHeight="1" x14ac:dyDescent="0.2">
      <c r="B22" s="103" t="s">
        <v>135</v>
      </c>
      <c r="C22" s="221" t="s">
        <v>78</v>
      </c>
      <c r="D22" s="222"/>
      <c r="E22" s="222"/>
      <c r="F22" s="223"/>
    </row>
    <row r="23" spans="2:8" ht="19.899999999999999" customHeight="1" x14ac:dyDescent="0.2">
      <c r="B23" s="104" t="s">
        <v>79</v>
      </c>
      <c r="C23" s="224" t="s">
        <v>80</v>
      </c>
      <c r="D23" s="225"/>
      <c r="E23" s="225"/>
      <c r="F23" s="226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54A7-66E7-4859-8B96-180FF9E53EA3}">
  <dimension ref="A1:K23"/>
  <sheetViews>
    <sheetView topLeftCell="A7" zoomScaleNormal="100" workbookViewId="0">
      <selection activeCell="D12" sqref="D12"/>
    </sheetView>
  </sheetViews>
  <sheetFormatPr defaultColWidth="8.875" defaultRowHeight="12.75" x14ac:dyDescent="0.2"/>
  <cols>
    <col min="1" max="1" width="5.25" style="52" customWidth="1"/>
    <col min="2" max="2" width="33.875" style="52" customWidth="1"/>
    <col min="3" max="3" width="9" style="52" customWidth="1"/>
    <col min="4" max="5" width="15.875" style="52" customWidth="1"/>
    <col min="6" max="6" width="17.125" style="52" customWidth="1"/>
    <col min="7" max="7" width="40" style="52" customWidth="1"/>
    <col min="8" max="8" width="11.375" style="52" customWidth="1"/>
    <col min="9" max="9" width="10.25" style="52" customWidth="1"/>
    <col min="10" max="16384" width="8.875" style="52"/>
  </cols>
  <sheetData>
    <row r="1" spans="1:11" x14ac:dyDescent="0.2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11" x14ac:dyDescent="0.2">
      <c r="A2" s="188" t="s">
        <v>1</v>
      </c>
      <c r="B2" s="188"/>
      <c r="C2" s="188"/>
      <c r="D2" s="188"/>
      <c r="E2" s="188"/>
      <c r="F2" s="188"/>
      <c r="G2" s="188"/>
      <c r="H2" s="188"/>
      <c r="I2" s="188"/>
    </row>
    <row r="3" spans="1:11" x14ac:dyDescent="0.2">
      <c r="A3" s="213" t="s">
        <v>277</v>
      </c>
      <c r="B3" s="213"/>
      <c r="C3" s="213"/>
      <c r="D3" s="213"/>
      <c r="E3" s="213"/>
      <c r="F3" s="213"/>
      <c r="G3" s="213"/>
      <c r="H3" s="213"/>
      <c r="I3" s="213"/>
    </row>
    <row r="4" spans="1:11" ht="21.6" customHeight="1" x14ac:dyDescent="0.2">
      <c r="A4" s="214" t="s">
        <v>3</v>
      </c>
      <c r="B4" s="216" t="s">
        <v>4</v>
      </c>
      <c r="C4" s="214" t="s">
        <v>5</v>
      </c>
      <c r="D4" s="216" t="s">
        <v>6</v>
      </c>
      <c r="E4" s="216"/>
      <c r="F4" s="216"/>
      <c r="G4" s="216" t="s">
        <v>7</v>
      </c>
      <c r="H4" s="217" t="s">
        <v>8</v>
      </c>
      <c r="I4" s="217" t="s">
        <v>9</v>
      </c>
    </row>
    <row r="5" spans="1:11" ht="25.5" x14ac:dyDescent="0.2">
      <c r="A5" s="215"/>
      <c r="B5" s="216"/>
      <c r="C5" s="215"/>
      <c r="D5" s="85" t="s">
        <v>10</v>
      </c>
      <c r="E5" s="85" t="s">
        <v>11</v>
      </c>
      <c r="F5" s="85" t="s">
        <v>12</v>
      </c>
      <c r="G5" s="216"/>
      <c r="H5" s="217"/>
      <c r="I5" s="217"/>
      <c r="K5" s="54"/>
    </row>
    <row r="6" spans="1:11" s="55" customFormat="1" ht="18" customHeight="1" x14ac:dyDescent="0.2">
      <c r="A6" s="228" t="s">
        <v>13</v>
      </c>
      <c r="B6" s="228"/>
      <c r="C6" s="228"/>
      <c r="D6" s="228"/>
      <c r="E6" s="228"/>
      <c r="F6" s="228"/>
      <c r="G6" s="228"/>
      <c r="H6" s="228"/>
      <c r="I6" s="229"/>
    </row>
    <row r="7" spans="1:11" ht="409.5" x14ac:dyDescent="0.2">
      <c r="A7" s="86">
        <v>1</v>
      </c>
      <c r="B7" s="87" t="s">
        <v>278</v>
      </c>
      <c r="C7" s="88">
        <v>20</v>
      </c>
      <c r="D7" s="88" t="s">
        <v>279</v>
      </c>
      <c r="E7" s="88" t="s">
        <v>280</v>
      </c>
      <c r="F7" s="88" t="s">
        <v>281</v>
      </c>
      <c r="G7" s="89" t="s">
        <v>282</v>
      </c>
      <c r="H7" s="88">
        <v>100</v>
      </c>
      <c r="I7" s="90">
        <f>H7*C7/$C$14</f>
        <v>20</v>
      </c>
      <c r="J7" s="61"/>
    </row>
    <row r="8" spans="1:11" ht="365.25" customHeight="1" x14ac:dyDescent="0.2">
      <c r="A8" s="90">
        <v>2</v>
      </c>
      <c r="B8" s="91" t="s">
        <v>283</v>
      </c>
      <c r="C8" s="92">
        <v>20</v>
      </c>
      <c r="D8" s="88" t="s">
        <v>284</v>
      </c>
      <c r="E8" s="88" t="s">
        <v>285</v>
      </c>
      <c r="F8" s="88" t="s">
        <v>286</v>
      </c>
      <c r="G8" s="89" t="s">
        <v>287</v>
      </c>
      <c r="H8" s="88">
        <v>100</v>
      </c>
      <c r="I8" s="90">
        <f>H8*C8/$C$14</f>
        <v>20</v>
      </c>
      <c r="J8" s="61"/>
    </row>
    <row r="9" spans="1:11" ht="385.5" customHeight="1" x14ac:dyDescent="0.2">
      <c r="A9" s="90">
        <v>3</v>
      </c>
      <c r="B9" s="91" t="s">
        <v>288</v>
      </c>
      <c r="C9" s="93">
        <v>20</v>
      </c>
      <c r="D9" s="88" t="s">
        <v>289</v>
      </c>
      <c r="E9" s="88" t="s">
        <v>290</v>
      </c>
      <c r="F9" s="88" t="s">
        <v>291</v>
      </c>
      <c r="G9" s="94" t="s">
        <v>292</v>
      </c>
      <c r="H9" s="88">
        <v>100</v>
      </c>
      <c r="I9" s="90">
        <f>H9*C9/$C$14</f>
        <v>20</v>
      </c>
      <c r="J9" s="61"/>
    </row>
    <row r="10" spans="1:11" ht="20.25" customHeight="1" x14ac:dyDescent="0.2">
      <c r="A10" s="9">
        <v>4</v>
      </c>
      <c r="B10" s="91" t="s">
        <v>25</v>
      </c>
      <c r="C10" s="93"/>
      <c r="D10" s="88"/>
      <c r="E10" s="88"/>
      <c r="F10" s="88"/>
      <c r="G10" s="89"/>
      <c r="H10" s="88"/>
      <c r="I10" s="90"/>
      <c r="J10" s="61"/>
    </row>
    <row r="11" spans="1:11" ht="29.25" customHeight="1" x14ac:dyDescent="0.2">
      <c r="A11" s="9">
        <v>4.0999999999999996</v>
      </c>
      <c r="B11" s="91" t="s">
        <v>26</v>
      </c>
      <c r="C11" s="93">
        <v>10</v>
      </c>
      <c r="D11" s="88" t="s">
        <v>27</v>
      </c>
      <c r="E11" s="88" t="s">
        <v>28</v>
      </c>
      <c r="F11" s="88" t="s">
        <v>29</v>
      </c>
      <c r="G11" s="88" t="s">
        <v>30</v>
      </c>
      <c r="H11" s="88">
        <v>100</v>
      </c>
      <c r="I11" s="90">
        <f>H11*C11/$C$14</f>
        <v>10</v>
      </c>
      <c r="J11" s="61"/>
    </row>
    <row r="12" spans="1:11" ht="29.25" customHeight="1" x14ac:dyDescent="0.2">
      <c r="A12" s="9">
        <v>4.2</v>
      </c>
      <c r="B12" s="91" t="s">
        <v>31</v>
      </c>
      <c r="C12" s="93">
        <v>10</v>
      </c>
      <c r="D12" s="88" t="s">
        <v>32</v>
      </c>
      <c r="E12" s="88" t="s">
        <v>33</v>
      </c>
      <c r="F12" s="88" t="s">
        <v>34</v>
      </c>
      <c r="G12" s="88" t="s">
        <v>30</v>
      </c>
      <c r="H12" s="88">
        <v>100</v>
      </c>
      <c r="I12" s="90">
        <f>H12*C12/$C$14</f>
        <v>10</v>
      </c>
      <c r="J12" s="61"/>
    </row>
    <row r="13" spans="1:11" ht="25.5" x14ac:dyDescent="0.2">
      <c r="A13" s="19">
        <v>5</v>
      </c>
      <c r="B13" s="91" t="s">
        <v>36</v>
      </c>
      <c r="C13" s="96">
        <v>20</v>
      </c>
      <c r="D13" s="88" t="s">
        <v>37</v>
      </c>
      <c r="E13" s="88" t="s">
        <v>38</v>
      </c>
      <c r="F13" s="88" t="s">
        <v>30</v>
      </c>
      <c r="G13" s="88" t="s">
        <v>30</v>
      </c>
      <c r="H13" s="88">
        <v>100</v>
      </c>
      <c r="I13" s="90">
        <f>H13*C13/$C$14</f>
        <v>20</v>
      </c>
      <c r="J13" s="61"/>
    </row>
    <row r="14" spans="1:11" x14ac:dyDescent="0.2">
      <c r="A14" s="97"/>
      <c r="B14" s="98" t="s">
        <v>68</v>
      </c>
      <c r="C14" s="98">
        <f>SUM(C7:C13)</f>
        <v>100</v>
      </c>
      <c r="D14" s="97"/>
      <c r="E14" s="97"/>
      <c r="F14" s="97"/>
      <c r="G14" s="97"/>
      <c r="H14" s="97"/>
      <c r="I14" s="99">
        <f>I7+I8+I9+I11+I12+I13</f>
        <v>100</v>
      </c>
    </row>
    <row r="15" spans="1:11" ht="14.45" customHeight="1" x14ac:dyDescent="0.2">
      <c r="A15" s="230" t="s">
        <v>69</v>
      </c>
      <c r="B15" s="231"/>
      <c r="C15" s="231"/>
      <c r="D15" s="231"/>
      <c r="E15" s="231"/>
      <c r="F15" s="231"/>
      <c r="G15" s="232"/>
      <c r="H15" s="233" t="s">
        <v>91</v>
      </c>
      <c r="I15" s="234"/>
    </row>
    <row r="16" spans="1:11" x14ac:dyDescent="0.2">
      <c r="A16" s="76"/>
      <c r="B16" s="76"/>
      <c r="C16" s="76"/>
      <c r="D16" s="76"/>
      <c r="E16" s="76"/>
      <c r="F16" s="76"/>
      <c r="G16" s="76"/>
    </row>
    <row r="17" spans="2:8" ht="45.6" customHeight="1" x14ac:dyDescent="0.2">
      <c r="B17" s="211" t="s">
        <v>71</v>
      </c>
      <c r="C17" s="211"/>
      <c r="D17" s="211"/>
      <c r="E17" s="211"/>
      <c r="F17" s="211"/>
      <c r="G17" s="211"/>
      <c r="H17" s="211"/>
    </row>
    <row r="18" spans="2:8" ht="5.45" customHeight="1" x14ac:dyDescent="0.2"/>
    <row r="19" spans="2:8" ht="13.9" customHeight="1" x14ac:dyDescent="0.2">
      <c r="B19" s="100" t="s">
        <v>72</v>
      </c>
      <c r="C19" s="235" t="s">
        <v>73</v>
      </c>
      <c r="D19" s="236"/>
      <c r="E19" s="236"/>
      <c r="F19" s="237"/>
    </row>
    <row r="20" spans="2:8" x14ac:dyDescent="0.2">
      <c r="B20" s="101" t="s">
        <v>74</v>
      </c>
      <c r="C20" s="238"/>
      <c r="D20" s="239"/>
      <c r="E20" s="239"/>
      <c r="F20" s="240"/>
    </row>
    <row r="21" spans="2:8" ht="15" customHeight="1" x14ac:dyDescent="0.2">
      <c r="B21" s="102" t="s">
        <v>293</v>
      </c>
      <c r="C21" s="218" t="s">
        <v>76</v>
      </c>
      <c r="D21" s="219"/>
      <c r="E21" s="219"/>
      <c r="F21" s="220"/>
    </row>
    <row r="22" spans="2:8" ht="12.6" customHeight="1" x14ac:dyDescent="0.2">
      <c r="B22" s="103" t="s">
        <v>294</v>
      </c>
      <c r="C22" s="221" t="s">
        <v>78</v>
      </c>
      <c r="D22" s="222"/>
      <c r="E22" s="222"/>
      <c r="F22" s="223"/>
    </row>
    <row r="23" spans="2:8" ht="19.899999999999999" customHeight="1" x14ac:dyDescent="0.2">
      <c r="B23" s="104" t="s">
        <v>79</v>
      </c>
      <c r="C23" s="224" t="s">
        <v>80</v>
      </c>
      <c r="D23" s="225"/>
      <c r="E23" s="225"/>
      <c r="F23" s="226"/>
    </row>
  </sheetData>
  <mergeCells count="19">
    <mergeCell ref="C21:F21"/>
    <mergeCell ref="C22:F22"/>
    <mergeCell ref="C23:F23"/>
    <mergeCell ref="A6:I6"/>
    <mergeCell ref="A15:G15"/>
    <mergeCell ref="H15:I15"/>
    <mergeCell ref="B17:H17"/>
    <mergeCell ref="C19:F19"/>
    <mergeCell ref="C20:F20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0A0D3-C16B-4FD9-A36E-71EC63C03747}">
  <dimension ref="A1:K30"/>
  <sheetViews>
    <sheetView zoomScale="124" zoomScaleNormal="124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17.25" style="1" customWidth="1"/>
    <col min="8" max="8" width="11.375" style="1" customWidth="1"/>
    <col min="9" max="9" width="10.25" style="1" customWidth="1"/>
    <col min="10" max="16384" width="8.875" style="1"/>
  </cols>
  <sheetData>
    <row r="1" spans="1:11" ht="15" customHeight="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ht="15" customHeight="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ht="15" customHeight="1" x14ac:dyDescent="0.2">
      <c r="A3" s="168" t="s">
        <v>270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72" customHeight="1" x14ac:dyDescent="0.2">
      <c r="A7" s="5">
        <v>1</v>
      </c>
      <c r="B7" s="6" t="s">
        <v>271</v>
      </c>
      <c r="C7" s="7">
        <v>20</v>
      </c>
      <c r="D7" s="7" t="s">
        <v>39</v>
      </c>
      <c r="E7" s="7" t="s">
        <v>37</v>
      </c>
      <c r="F7" s="7" t="s">
        <v>30</v>
      </c>
      <c r="G7" s="8" t="s">
        <v>272</v>
      </c>
      <c r="H7" s="7">
        <v>100</v>
      </c>
      <c r="I7" s="9">
        <f>H7*C7/$C$21</f>
        <v>20</v>
      </c>
      <c r="J7" s="10"/>
    </row>
    <row r="8" spans="1:11" ht="65.25" customHeight="1" x14ac:dyDescent="0.2">
      <c r="A8" s="9">
        <v>2</v>
      </c>
      <c r="B8" s="11" t="s">
        <v>273</v>
      </c>
      <c r="C8" s="12">
        <v>20</v>
      </c>
      <c r="D8" s="7" t="s">
        <v>39</v>
      </c>
      <c r="E8" s="7" t="s">
        <v>37</v>
      </c>
      <c r="F8" s="7" t="s">
        <v>30</v>
      </c>
      <c r="G8" s="8" t="s">
        <v>274</v>
      </c>
      <c r="H8" s="7">
        <v>100</v>
      </c>
      <c r="I8" s="9">
        <f>H8*C8/$C$21</f>
        <v>20</v>
      </c>
      <c r="J8" s="10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275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276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SUM(I7:I20)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</mergeCells>
  <pageMargins left="0.70866141732283472" right="0.70866141732283472" top="0.35433070866141736" bottom="0.35433070866141736" header="0.31496062992125984" footer="0.31496062992125984"/>
  <pageSetup paperSize="9" scale="8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0B13D-6308-479A-8320-9760EEA1C8ED}">
  <dimension ref="A1:P30"/>
  <sheetViews>
    <sheetView topLeftCell="A4" zoomScaleNormal="100" workbookViewId="0">
      <selection activeCell="B7" sqref="B7:H9"/>
    </sheetView>
  </sheetViews>
  <sheetFormatPr defaultColWidth="8.875" defaultRowHeight="12.75" x14ac:dyDescent="0.2"/>
  <cols>
    <col min="1" max="1" width="5.25" style="52" customWidth="1"/>
    <col min="2" max="2" width="30.25" style="52" customWidth="1"/>
    <col min="3" max="3" width="9" style="52" customWidth="1"/>
    <col min="4" max="5" width="15.875" style="52" customWidth="1"/>
    <col min="6" max="6" width="17.125" style="52" customWidth="1"/>
    <col min="7" max="7" width="25.75" style="52" customWidth="1"/>
    <col min="8" max="8" width="11.375" style="52" customWidth="1"/>
    <col min="9" max="9" width="10.25" style="52" customWidth="1"/>
    <col min="10" max="16384" width="8.875" style="52"/>
  </cols>
  <sheetData>
    <row r="1" spans="1:16" x14ac:dyDescent="0.2">
      <c r="A1" s="188" t="s">
        <v>0</v>
      </c>
      <c r="B1" s="188"/>
      <c r="C1" s="188"/>
      <c r="D1" s="188"/>
      <c r="E1" s="188"/>
      <c r="F1" s="188"/>
      <c r="G1" s="188"/>
      <c r="H1" s="188"/>
      <c r="I1" s="188"/>
    </row>
    <row r="2" spans="1:16" x14ac:dyDescent="0.2">
      <c r="A2" s="188" t="s">
        <v>1</v>
      </c>
      <c r="B2" s="188"/>
      <c r="C2" s="188"/>
      <c r="D2" s="188"/>
      <c r="E2" s="188"/>
      <c r="F2" s="188"/>
      <c r="G2" s="188"/>
      <c r="H2" s="188"/>
      <c r="I2" s="188"/>
    </row>
    <row r="3" spans="1:16" x14ac:dyDescent="0.2">
      <c r="A3" s="213" t="s">
        <v>400</v>
      </c>
      <c r="B3" s="213"/>
      <c r="C3" s="213"/>
      <c r="D3" s="213"/>
      <c r="E3" s="213"/>
      <c r="F3" s="213"/>
      <c r="G3" s="213"/>
      <c r="H3" s="213"/>
      <c r="I3" s="213"/>
    </row>
    <row r="4" spans="1:16" ht="21.6" customHeight="1" x14ac:dyDescent="0.2">
      <c r="A4" s="214" t="s">
        <v>3</v>
      </c>
      <c r="B4" s="216" t="s">
        <v>4</v>
      </c>
      <c r="C4" s="214" t="s">
        <v>5</v>
      </c>
      <c r="D4" s="216" t="s">
        <v>6</v>
      </c>
      <c r="E4" s="216"/>
      <c r="F4" s="216"/>
      <c r="G4" s="216" t="s">
        <v>7</v>
      </c>
      <c r="H4" s="217" t="s">
        <v>8</v>
      </c>
      <c r="I4" s="217" t="s">
        <v>9</v>
      </c>
    </row>
    <row r="5" spans="1:16" ht="25.5" x14ac:dyDescent="0.2">
      <c r="A5" s="215"/>
      <c r="B5" s="216"/>
      <c r="C5" s="215"/>
      <c r="D5" s="85" t="s">
        <v>10</v>
      </c>
      <c r="E5" s="85" t="s">
        <v>11</v>
      </c>
      <c r="F5" s="85" t="s">
        <v>12</v>
      </c>
      <c r="G5" s="216"/>
      <c r="H5" s="217"/>
      <c r="I5" s="217"/>
      <c r="K5" s="54"/>
    </row>
    <row r="6" spans="1:16" s="55" customFormat="1" ht="18" customHeight="1" x14ac:dyDescent="0.2">
      <c r="A6" s="228" t="s">
        <v>401</v>
      </c>
      <c r="B6" s="228"/>
      <c r="C6" s="228"/>
      <c r="D6" s="228"/>
      <c r="E6" s="228"/>
      <c r="F6" s="228"/>
      <c r="G6" s="228"/>
      <c r="H6" s="228"/>
      <c r="I6" s="229"/>
    </row>
    <row r="7" spans="1:16" ht="134.25" customHeight="1" x14ac:dyDescent="0.2">
      <c r="A7" s="86">
        <v>1</v>
      </c>
      <c r="B7" s="87" t="s">
        <v>402</v>
      </c>
      <c r="C7" s="88">
        <v>15</v>
      </c>
      <c r="D7" s="135" t="s">
        <v>403</v>
      </c>
      <c r="E7" s="88" t="s">
        <v>404</v>
      </c>
      <c r="F7" s="88" t="s">
        <v>405</v>
      </c>
      <c r="G7" s="89" t="s">
        <v>406</v>
      </c>
      <c r="H7" s="88">
        <v>100</v>
      </c>
      <c r="I7" s="90">
        <f>H7*C7/$C$21</f>
        <v>15</v>
      </c>
      <c r="J7" s="243"/>
      <c r="K7" s="244"/>
      <c r="L7" s="244"/>
      <c r="M7" s="61"/>
      <c r="N7" s="61"/>
      <c r="O7" s="61"/>
    </row>
    <row r="8" spans="1:16" ht="93.75" customHeight="1" x14ac:dyDescent="0.2">
      <c r="A8" s="90">
        <v>2</v>
      </c>
      <c r="B8" s="91" t="s">
        <v>407</v>
      </c>
      <c r="C8" s="92">
        <v>15</v>
      </c>
      <c r="D8" s="88" t="s">
        <v>408</v>
      </c>
      <c r="E8" s="88" t="s">
        <v>409</v>
      </c>
      <c r="F8" s="88" t="s">
        <v>410</v>
      </c>
      <c r="G8" s="89" t="s">
        <v>411</v>
      </c>
      <c r="H8" s="88">
        <v>100</v>
      </c>
      <c r="I8" s="90">
        <f>H8*C8/$C$21</f>
        <v>15</v>
      </c>
      <c r="J8" s="245"/>
      <c r="K8" s="245"/>
      <c r="L8" s="245"/>
      <c r="M8" s="245"/>
      <c r="N8" s="245"/>
      <c r="O8" s="245"/>
      <c r="P8" s="245"/>
    </row>
    <row r="9" spans="1:16" ht="71.25" customHeight="1" x14ac:dyDescent="0.2">
      <c r="A9" s="90">
        <v>3</v>
      </c>
      <c r="B9" s="91" t="s">
        <v>412</v>
      </c>
      <c r="C9" s="93">
        <v>10</v>
      </c>
      <c r="D9" s="88" t="s">
        <v>413</v>
      </c>
      <c r="E9" s="88" t="s">
        <v>414</v>
      </c>
      <c r="F9" s="88" t="s">
        <v>415</v>
      </c>
      <c r="G9" s="136" t="s">
        <v>416</v>
      </c>
      <c r="H9" s="88">
        <v>100</v>
      </c>
      <c r="I9" s="90">
        <f>H9*C9/$C$21</f>
        <v>10</v>
      </c>
      <c r="J9" s="61"/>
    </row>
    <row r="10" spans="1:16" ht="20.25" customHeight="1" x14ac:dyDescent="0.2">
      <c r="A10" s="90">
        <v>4</v>
      </c>
      <c r="B10" s="91" t="s">
        <v>25</v>
      </c>
      <c r="C10" s="93"/>
      <c r="D10" s="88"/>
      <c r="E10" s="88"/>
      <c r="F10" s="88"/>
      <c r="G10" s="89"/>
      <c r="H10" s="88"/>
      <c r="I10" s="90"/>
      <c r="J10" s="61"/>
    </row>
    <row r="11" spans="1:16" ht="33.75" customHeight="1" x14ac:dyDescent="0.2">
      <c r="A11" s="90">
        <v>4.0999999999999996</v>
      </c>
      <c r="B11" s="91" t="s">
        <v>31</v>
      </c>
      <c r="C11" s="93">
        <v>10</v>
      </c>
      <c r="D11" s="88" t="s">
        <v>32</v>
      </c>
      <c r="E11" s="88" t="s">
        <v>33</v>
      </c>
      <c r="F11" s="88" t="s">
        <v>214</v>
      </c>
      <c r="G11" s="96" t="s">
        <v>417</v>
      </c>
      <c r="H11" s="88">
        <v>100</v>
      </c>
      <c r="I11" s="90">
        <f>H11*C11/$C$21</f>
        <v>10</v>
      </c>
      <c r="J11" s="61"/>
    </row>
    <row r="12" spans="1:16" ht="25.5" x14ac:dyDescent="0.2">
      <c r="A12" s="95">
        <v>5</v>
      </c>
      <c r="B12" s="91" t="s">
        <v>36</v>
      </c>
      <c r="C12" s="96">
        <v>20</v>
      </c>
      <c r="D12" s="88" t="s">
        <v>37</v>
      </c>
      <c r="E12" s="88" t="s">
        <v>38</v>
      </c>
      <c r="F12" s="88" t="s">
        <v>30</v>
      </c>
      <c r="G12" s="88" t="s">
        <v>30</v>
      </c>
      <c r="H12" s="88">
        <v>100</v>
      </c>
      <c r="I12" s="90">
        <f>H12*C12/$C$21</f>
        <v>20</v>
      </c>
      <c r="J12" s="61"/>
    </row>
    <row r="13" spans="1:16" s="55" customFormat="1" ht="16.899999999999999" customHeight="1" x14ac:dyDescent="0.2">
      <c r="A13" s="246" t="s">
        <v>418</v>
      </c>
      <c r="B13" s="246"/>
      <c r="C13" s="246"/>
      <c r="D13" s="246"/>
      <c r="E13" s="246"/>
      <c r="F13" s="246"/>
      <c r="G13" s="246"/>
      <c r="H13" s="246"/>
      <c r="I13" s="247"/>
      <c r="J13" s="61"/>
    </row>
    <row r="14" spans="1:16" ht="42" customHeight="1" x14ac:dyDescent="0.2">
      <c r="A14" s="137">
        <v>6</v>
      </c>
      <c r="B14" s="138" t="s">
        <v>41</v>
      </c>
      <c r="C14" s="139"/>
      <c r="D14" s="96"/>
      <c r="E14" s="96"/>
      <c r="F14" s="96"/>
      <c r="G14" s="140"/>
      <c r="H14" s="70"/>
      <c r="I14" s="141"/>
      <c r="J14" s="61"/>
    </row>
    <row r="15" spans="1:16" ht="58.5" customHeight="1" x14ac:dyDescent="0.2">
      <c r="A15" s="137">
        <v>6.1</v>
      </c>
      <c r="B15" s="138" t="s">
        <v>419</v>
      </c>
      <c r="C15" s="139">
        <v>5</v>
      </c>
      <c r="D15" s="96" t="s">
        <v>43</v>
      </c>
      <c r="E15" s="96" t="s">
        <v>44</v>
      </c>
      <c r="F15" s="96" t="s">
        <v>45</v>
      </c>
      <c r="G15" s="140" t="s">
        <v>46</v>
      </c>
      <c r="H15" s="70">
        <v>100</v>
      </c>
      <c r="I15" s="141">
        <f>H15*C15/$C$21</f>
        <v>5</v>
      </c>
      <c r="J15" s="61"/>
    </row>
    <row r="16" spans="1:16" ht="30" customHeight="1" x14ac:dyDescent="0.2">
      <c r="A16" s="137">
        <v>6.2</v>
      </c>
      <c r="B16" s="138" t="s">
        <v>420</v>
      </c>
      <c r="C16" s="139">
        <v>5</v>
      </c>
      <c r="D16" s="96" t="s">
        <v>48</v>
      </c>
      <c r="E16" s="96" t="s">
        <v>49</v>
      </c>
      <c r="F16" s="96" t="s">
        <v>50</v>
      </c>
      <c r="G16" s="140" t="s">
        <v>51</v>
      </c>
      <c r="H16" s="70">
        <v>100</v>
      </c>
      <c r="I16" s="141">
        <f t="shared" ref="I16:I20" si="0">H16*C16/$C$21</f>
        <v>5</v>
      </c>
      <c r="J16" s="61"/>
    </row>
    <row r="17" spans="1:10" ht="17.25" customHeight="1" x14ac:dyDescent="0.2">
      <c r="A17" s="137">
        <v>7</v>
      </c>
      <c r="B17" s="138" t="s">
        <v>421</v>
      </c>
      <c r="C17" s="139"/>
      <c r="D17" s="96"/>
      <c r="E17" s="96"/>
      <c r="F17" s="96"/>
      <c r="G17" s="140"/>
      <c r="H17" s="70"/>
      <c r="I17" s="141"/>
      <c r="J17" s="61"/>
    </row>
    <row r="18" spans="1:10" ht="18" customHeight="1" x14ac:dyDescent="0.2">
      <c r="A18" s="137">
        <v>7.1</v>
      </c>
      <c r="B18" s="138" t="s">
        <v>422</v>
      </c>
      <c r="C18" s="139">
        <v>5</v>
      </c>
      <c r="D18" s="96" t="s">
        <v>54</v>
      </c>
      <c r="E18" s="96" t="s">
        <v>423</v>
      </c>
      <c r="F18" s="96" t="s">
        <v>424</v>
      </c>
      <c r="G18" s="140" t="s">
        <v>57</v>
      </c>
      <c r="H18" s="70">
        <v>100</v>
      </c>
      <c r="I18" s="141">
        <f t="shared" si="0"/>
        <v>5</v>
      </c>
      <c r="J18" s="61"/>
    </row>
    <row r="19" spans="1:10" ht="18" customHeight="1" x14ac:dyDescent="0.2">
      <c r="A19" s="137">
        <v>7.2</v>
      </c>
      <c r="B19" s="138" t="s">
        <v>425</v>
      </c>
      <c r="C19" s="139">
        <v>5</v>
      </c>
      <c r="D19" s="96" t="s">
        <v>426</v>
      </c>
      <c r="E19" s="96" t="s">
        <v>427</v>
      </c>
      <c r="F19" s="96" t="s">
        <v>428</v>
      </c>
      <c r="G19" s="140" t="s">
        <v>62</v>
      </c>
      <c r="H19" s="70">
        <v>100</v>
      </c>
      <c r="I19" s="141">
        <f t="shared" si="0"/>
        <v>5</v>
      </c>
      <c r="J19" s="61"/>
    </row>
    <row r="20" spans="1:10" ht="26.45" customHeight="1" x14ac:dyDescent="0.2">
      <c r="A20" s="137">
        <v>8</v>
      </c>
      <c r="B20" s="138" t="s">
        <v>429</v>
      </c>
      <c r="C20" s="139">
        <v>10</v>
      </c>
      <c r="D20" s="96" t="s">
        <v>64</v>
      </c>
      <c r="E20" s="96" t="s">
        <v>65</v>
      </c>
      <c r="F20" s="96" t="s">
        <v>66</v>
      </c>
      <c r="G20" s="71" t="s">
        <v>67</v>
      </c>
      <c r="H20" s="70">
        <v>93.93</v>
      </c>
      <c r="I20" s="142">
        <f t="shared" si="0"/>
        <v>9.3930000000000007</v>
      </c>
      <c r="J20" s="61"/>
    </row>
    <row r="21" spans="1:10" x14ac:dyDescent="0.2">
      <c r="A21" s="97"/>
      <c r="B21" s="98" t="s">
        <v>68</v>
      </c>
      <c r="C21" s="98">
        <v>100</v>
      </c>
      <c r="D21" s="97"/>
      <c r="E21" s="97"/>
      <c r="F21" s="97"/>
      <c r="G21" s="97"/>
      <c r="H21" s="97"/>
      <c r="I21" s="143">
        <f>I7+I8+I9+L9+I11+I12+I15+I16+I18+I19+I20</f>
        <v>99.393000000000001</v>
      </c>
    </row>
    <row r="22" spans="1:10" ht="14.45" customHeight="1" x14ac:dyDescent="0.2">
      <c r="A22" s="230" t="s">
        <v>69</v>
      </c>
      <c r="B22" s="231"/>
      <c r="C22" s="231"/>
      <c r="D22" s="231"/>
      <c r="E22" s="231"/>
      <c r="F22" s="231"/>
      <c r="G22" s="232"/>
      <c r="H22" s="233" t="s">
        <v>91</v>
      </c>
      <c r="I22" s="234"/>
    </row>
    <row r="23" spans="1:10" x14ac:dyDescent="0.2">
      <c r="A23" s="76"/>
      <c r="B23" s="76"/>
      <c r="C23" s="76"/>
      <c r="D23" s="76"/>
      <c r="E23" s="76"/>
      <c r="F23" s="76"/>
      <c r="G23" s="76"/>
    </row>
    <row r="24" spans="1:10" ht="45.6" customHeight="1" x14ac:dyDescent="0.2">
      <c r="B24" s="211" t="s">
        <v>71</v>
      </c>
      <c r="C24" s="211"/>
      <c r="D24" s="211"/>
      <c r="E24" s="211"/>
      <c r="F24" s="211"/>
      <c r="G24" s="211"/>
      <c r="H24" s="211"/>
    </row>
    <row r="25" spans="1:10" ht="5.45" customHeight="1" x14ac:dyDescent="0.2"/>
    <row r="26" spans="1:10" ht="13.9" customHeight="1" x14ac:dyDescent="0.2">
      <c r="B26" s="100" t="s">
        <v>72</v>
      </c>
      <c r="C26" s="235" t="s">
        <v>73</v>
      </c>
      <c r="D26" s="236"/>
      <c r="E26" s="236"/>
      <c r="F26" s="237"/>
    </row>
    <row r="27" spans="1:10" x14ac:dyDescent="0.2">
      <c r="B27" s="101" t="s">
        <v>74</v>
      </c>
      <c r="C27" s="238"/>
      <c r="D27" s="239"/>
      <c r="E27" s="239"/>
      <c r="F27" s="240"/>
    </row>
    <row r="28" spans="1:10" ht="15" customHeight="1" x14ac:dyDescent="0.2">
      <c r="B28" s="102" t="s">
        <v>430</v>
      </c>
      <c r="C28" s="218" t="s">
        <v>76</v>
      </c>
      <c r="D28" s="219"/>
      <c r="E28" s="219"/>
      <c r="F28" s="220"/>
    </row>
    <row r="29" spans="1:10" ht="12.6" customHeight="1" x14ac:dyDescent="0.2">
      <c r="B29" s="103" t="s">
        <v>431</v>
      </c>
      <c r="C29" s="221" t="s">
        <v>78</v>
      </c>
      <c r="D29" s="222"/>
      <c r="E29" s="222"/>
      <c r="F29" s="223"/>
    </row>
    <row r="30" spans="1:10" ht="19.899999999999999" customHeight="1" x14ac:dyDescent="0.2">
      <c r="B30" s="104" t="s">
        <v>79</v>
      </c>
      <c r="C30" s="224" t="s">
        <v>80</v>
      </c>
      <c r="D30" s="225"/>
      <c r="E30" s="225"/>
      <c r="F30" s="226"/>
    </row>
  </sheetData>
  <mergeCells count="22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30:F30"/>
    <mergeCell ref="A6:I6"/>
    <mergeCell ref="J7:L7"/>
    <mergeCell ref="J8:P8"/>
    <mergeCell ref="A13:I13"/>
    <mergeCell ref="A22:G22"/>
    <mergeCell ref="H22:I22"/>
    <mergeCell ref="B24:H24"/>
    <mergeCell ref="C26:F26"/>
    <mergeCell ref="C27:F27"/>
    <mergeCell ref="C28:F28"/>
    <mergeCell ref="C29:F29"/>
  </mergeCells>
  <pageMargins left="0.7" right="0.7" top="0.75" bottom="0.75" header="0.3" footer="0.3"/>
  <pageSetup paperSize="9" scale="80" orientation="landscape" r:id="rId1"/>
  <drawing r:id="rId2"/>
  <legacyDrawing r:id="rId3"/>
  <oleObjects>
    <mc:AlternateContent xmlns:mc="http://schemas.openxmlformats.org/markup-compatibility/2006">
      <mc:Choice Requires="x14">
        <oleObject progId="AcroExch.Document.11" shapeId="30721" r:id="rId4">
          <objectPr defaultSize="0" autoPict="0" r:id="rId5">
            <anchor moveWithCells="1">
              <from>
                <xdr:col>10</xdr:col>
                <xdr:colOff>476250</xdr:colOff>
                <xdr:row>6</xdr:row>
                <xdr:rowOff>190500</xdr:rowOff>
              </from>
              <to>
                <xdr:col>11</xdr:col>
                <xdr:colOff>609600</xdr:colOff>
                <xdr:row>6</xdr:row>
                <xdr:rowOff>1333500</xdr:rowOff>
              </to>
            </anchor>
          </objectPr>
        </oleObject>
      </mc:Choice>
      <mc:Fallback>
        <oleObject progId="AcroExch.Document.11" shapeId="30721" r:id="rId4"/>
      </mc:Fallback>
    </mc:AlternateContent>
    <mc:AlternateContent xmlns:mc="http://schemas.openxmlformats.org/markup-compatibility/2006">
      <mc:Choice Requires="x14">
        <oleObject progId="AcroExch.Document.11" shapeId="30722" r:id="rId6">
          <objectPr defaultSize="0" autoPict="0" r:id="rId7">
            <anchor moveWithCells="1">
              <from>
                <xdr:col>9</xdr:col>
                <xdr:colOff>152400</xdr:colOff>
                <xdr:row>6</xdr:row>
                <xdr:rowOff>171450</xdr:rowOff>
              </from>
              <to>
                <xdr:col>10</xdr:col>
                <xdr:colOff>304800</xdr:colOff>
                <xdr:row>6</xdr:row>
                <xdr:rowOff>1352550</xdr:rowOff>
              </to>
            </anchor>
          </objectPr>
        </oleObject>
      </mc:Choice>
      <mc:Fallback>
        <oleObject progId="AcroExch.Document.11" shapeId="30722" r:id="rId6"/>
      </mc:Fallback>
    </mc:AlternateContent>
    <mc:AlternateContent xmlns:mc="http://schemas.openxmlformats.org/markup-compatibility/2006">
      <mc:Choice Requires="x14">
        <oleObject progId="AcroExch.Document.11" shapeId="30723" r:id="rId8">
          <objectPr defaultSize="0" autoPict="0" r:id="rId9">
            <anchor moveWithCells="1">
              <from>
                <xdr:col>9</xdr:col>
                <xdr:colOff>276225</xdr:colOff>
                <xdr:row>7</xdr:row>
                <xdr:rowOff>104775</xdr:rowOff>
              </from>
              <to>
                <xdr:col>10</xdr:col>
                <xdr:colOff>257175</xdr:colOff>
                <xdr:row>7</xdr:row>
                <xdr:rowOff>1028700</xdr:rowOff>
              </to>
            </anchor>
          </objectPr>
        </oleObject>
      </mc:Choice>
      <mc:Fallback>
        <oleObject progId="AcroExch.Document.11" shapeId="30723" r:id="rId8"/>
      </mc:Fallback>
    </mc:AlternateContent>
  </oleObjec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51FF7-A619-4557-8553-0B01D2CE4A0A}">
  <dimension ref="A1:K29"/>
  <sheetViews>
    <sheetView zoomScale="110" zoomScaleNormal="110" workbookViewId="0">
      <selection activeCell="G8" sqref="G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4" width="14" style="1" customWidth="1"/>
    <col min="5" max="5" width="13.5" style="1" customWidth="1"/>
    <col min="6" max="6" width="13.75" style="1" customWidth="1"/>
    <col min="7" max="7" width="20" style="1" customWidth="1"/>
    <col min="8" max="8" width="10.12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262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81.75" customHeight="1" x14ac:dyDescent="0.2">
      <c r="A7" s="5">
        <v>1</v>
      </c>
      <c r="B7" s="6" t="s">
        <v>263</v>
      </c>
      <c r="C7" s="7">
        <v>20</v>
      </c>
      <c r="D7" s="7" t="s">
        <v>186</v>
      </c>
      <c r="E7" s="7" t="s">
        <v>39</v>
      </c>
      <c r="F7" s="7" t="s">
        <v>37</v>
      </c>
      <c r="G7" s="13" t="s">
        <v>264</v>
      </c>
      <c r="H7" s="7">
        <v>100</v>
      </c>
      <c r="I7" s="9">
        <f>H7*C7/$C$20</f>
        <v>20</v>
      </c>
      <c r="J7" s="10"/>
    </row>
    <row r="8" spans="1:11" ht="95.25" customHeight="1" x14ac:dyDescent="0.2">
      <c r="A8" s="9">
        <v>2</v>
      </c>
      <c r="B8" s="11" t="s">
        <v>265</v>
      </c>
      <c r="C8" s="12">
        <v>20</v>
      </c>
      <c r="D8" s="7" t="s">
        <v>266</v>
      </c>
      <c r="E8" s="7" t="s">
        <v>267</v>
      </c>
      <c r="F8" s="7" t="s">
        <v>268</v>
      </c>
      <c r="G8" s="13" t="s">
        <v>269</v>
      </c>
      <c r="H8" s="14">
        <v>0</v>
      </c>
      <c r="I8" s="15">
        <f>H8*C8/$C$20</f>
        <v>0</v>
      </c>
      <c r="J8" s="10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33.75" customHeight="1" x14ac:dyDescent="0.2">
      <c r="A10" s="9">
        <v>3.1</v>
      </c>
      <c r="B10" s="11" t="s">
        <v>31</v>
      </c>
      <c r="C10" s="17">
        <v>10</v>
      </c>
      <c r="D10" s="7" t="s">
        <v>32</v>
      </c>
      <c r="E10" s="7" t="s">
        <v>33</v>
      </c>
      <c r="F10" s="7" t="s">
        <v>34</v>
      </c>
      <c r="G10" s="7" t="s">
        <v>223</v>
      </c>
      <c r="H10" s="7">
        <v>100</v>
      </c>
      <c r="I10" s="9">
        <f>H10*C10/$C$20</f>
        <v>10</v>
      </c>
      <c r="J10" s="18"/>
    </row>
    <row r="11" spans="1:11" ht="25.5" x14ac:dyDescent="0.2">
      <c r="A11" s="19">
        <v>4</v>
      </c>
      <c r="B11" s="11" t="s">
        <v>36</v>
      </c>
      <c r="C11" s="8">
        <v>20</v>
      </c>
      <c r="D11" s="7" t="s">
        <v>37</v>
      </c>
      <c r="E11" s="7" t="s">
        <v>38</v>
      </c>
      <c r="F11" s="7" t="s">
        <v>30</v>
      </c>
      <c r="G11" s="7" t="s">
        <v>30</v>
      </c>
      <c r="H11" s="7">
        <v>100</v>
      </c>
      <c r="I11" s="9">
        <f>H11*C11/$C$20</f>
        <v>20</v>
      </c>
      <c r="J11" s="18"/>
    </row>
    <row r="12" spans="1:11" s="4" customFormat="1" ht="16.899999999999999" customHeight="1" x14ac:dyDescent="0.2">
      <c r="A12" s="241" t="s">
        <v>40</v>
      </c>
      <c r="B12" s="241"/>
      <c r="C12" s="241"/>
      <c r="D12" s="241"/>
      <c r="E12" s="241"/>
      <c r="F12" s="241"/>
      <c r="G12" s="241"/>
      <c r="H12" s="241"/>
      <c r="I12" s="242"/>
      <c r="J12" s="18"/>
    </row>
    <row r="13" spans="1:11" ht="42" customHeight="1" x14ac:dyDescent="0.2">
      <c r="A13" s="19">
        <v>5</v>
      </c>
      <c r="B13" s="20" t="s">
        <v>41</v>
      </c>
      <c r="C13" s="8"/>
      <c r="D13" s="8"/>
      <c r="E13" s="8"/>
      <c r="F13" s="8"/>
      <c r="G13" s="21"/>
      <c r="H13" s="22"/>
      <c r="I13" s="23"/>
      <c r="J13" s="18"/>
    </row>
    <row r="14" spans="1:11" ht="58.5" customHeight="1" x14ac:dyDescent="0.2">
      <c r="A14" s="19">
        <v>5.0999999999999996</v>
      </c>
      <c r="B14" s="20" t="s">
        <v>42</v>
      </c>
      <c r="C14" s="8">
        <v>5</v>
      </c>
      <c r="D14" s="8" t="s">
        <v>43</v>
      </c>
      <c r="E14" s="8" t="s">
        <v>44</v>
      </c>
      <c r="F14" s="8" t="s">
        <v>45</v>
      </c>
      <c r="G14" s="21" t="s">
        <v>46</v>
      </c>
      <c r="H14" s="22">
        <v>100</v>
      </c>
      <c r="I14" s="23">
        <f>H14*C14/$C$20</f>
        <v>5</v>
      </c>
      <c r="J14" s="18"/>
    </row>
    <row r="15" spans="1:11" ht="30" customHeight="1" x14ac:dyDescent="0.2">
      <c r="A15" s="19">
        <v>5.2</v>
      </c>
      <c r="B15" s="20" t="s">
        <v>47</v>
      </c>
      <c r="C15" s="8">
        <v>5</v>
      </c>
      <c r="D15" s="8" t="s">
        <v>48</v>
      </c>
      <c r="E15" s="8" t="s">
        <v>49</v>
      </c>
      <c r="F15" s="8" t="s">
        <v>50</v>
      </c>
      <c r="G15" s="21" t="s">
        <v>51</v>
      </c>
      <c r="H15" s="22">
        <v>100</v>
      </c>
      <c r="I15" s="23">
        <f t="shared" ref="I15:I19" si="0">H15*C15/$C$20</f>
        <v>5</v>
      </c>
      <c r="J15" s="18"/>
    </row>
    <row r="16" spans="1:11" ht="17.25" customHeight="1" x14ac:dyDescent="0.2">
      <c r="A16" s="19">
        <v>6</v>
      </c>
      <c r="B16" s="20" t="s">
        <v>52</v>
      </c>
      <c r="C16" s="8"/>
      <c r="D16" s="8"/>
      <c r="E16" s="8"/>
      <c r="F16" s="8"/>
      <c r="G16" s="21"/>
      <c r="H16" s="22"/>
      <c r="I16" s="23"/>
      <c r="J16" s="18"/>
    </row>
    <row r="17" spans="1:10" ht="18" customHeight="1" x14ac:dyDescent="0.2">
      <c r="A17" s="19">
        <v>6.1</v>
      </c>
      <c r="B17" s="20" t="s">
        <v>53</v>
      </c>
      <c r="C17" s="8">
        <v>5</v>
      </c>
      <c r="D17" s="8" t="s">
        <v>54</v>
      </c>
      <c r="E17" s="8" t="s">
        <v>55</v>
      </c>
      <c r="F17" s="8" t="s">
        <v>56</v>
      </c>
      <c r="G17" s="21" t="s">
        <v>57</v>
      </c>
      <c r="H17" s="22">
        <v>100</v>
      </c>
      <c r="I17" s="23">
        <f t="shared" si="0"/>
        <v>5</v>
      </c>
      <c r="J17" s="18"/>
    </row>
    <row r="18" spans="1:10" ht="18" customHeight="1" x14ac:dyDescent="0.2">
      <c r="A18" s="19">
        <v>6.2</v>
      </c>
      <c r="B18" s="20" t="s">
        <v>58</v>
      </c>
      <c r="C18" s="8">
        <v>5</v>
      </c>
      <c r="D18" s="8" t="s">
        <v>59</v>
      </c>
      <c r="E18" s="8" t="s">
        <v>60</v>
      </c>
      <c r="F18" s="8" t="s">
        <v>61</v>
      </c>
      <c r="G18" s="21" t="s">
        <v>62</v>
      </c>
      <c r="H18" s="22">
        <v>100</v>
      </c>
      <c r="I18" s="23">
        <f t="shared" si="0"/>
        <v>5</v>
      </c>
      <c r="J18" s="18"/>
    </row>
    <row r="19" spans="1:10" ht="26.45" customHeight="1" x14ac:dyDescent="0.2">
      <c r="A19" s="19">
        <v>7</v>
      </c>
      <c r="B19" s="20" t="s">
        <v>63</v>
      </c>
      <c r="C19" s="8">
        <v>10</v>
      </c>
      <c r="D19" s="8" t="s">
        <v>64</v>
      </c>
      <c r="E19" s="8" t="s">
        <v>65</v>
      </c>
      <c r="F19" s="8" t="s">
        <v>66</v>
      </c>
      <c r="G19" s="24" t="s">
        <v>67</v>
      </c>
      <c r="H19" s="22">
        <v>93.93</v>
      </c>
      <c r="I19" s="25">
        <f t="shared" si="0"/>
        <v>9.3930000000000007</v>
      </c>
      <c r="J19" s="18"/>
    </row>
    <row r="20" spans="1:10" x14ac:dyDescent="0.2">
      <c r="A20" s="26"/>
      <c r="B20" s="27" t="s">
        <v>68</v>
      </c>
      <c r="C20" s="27">
        <v>100</v>
      </c>
      <c r="D20" s="26"/>
      <c r="E20" s="26"/>
      <c r="F20" s="26"/>
      <c r="G20" s="26"/>
      <c r="H20" s="26"/>
      <c r="I20" s="28">
        <f>I7+I8+I10+I11+I14+I15+I17+I18+I19</f>
        <v>79.393000000000001</v>
      </c>
    </row>
    <row r="21" spans="1:10" ht="14.45" customHeight="1" x14ac:dyDescent="0.2">
      <c r="A21" s="155" t="s">
        <v>69</v>
      </c>
      <c r="B21" s="156"/>
      <c r="C21" s="156"/>
      <c r="D21" s="156"/>
      <c r="E21" s="156"/>
      <c r="F21" s="156"/>
      <c r="G21" s="157"/>
      <c r="H21" s="248" t="s">
        <v>70</v>
      </c>
      <c r="I21" s="249"/>
    </row>
    <row r="22" spans="1:10" x14ac:dyDescent="0.2">
      <c r="A22" s="29"/>
      <c r="B22" s="29"/>
      <c r="C22" s="29"/>
      <c r="D22" s="29"/>
      <c r="E22" s="29"/>
      <c r="F22" s="29"/>
      <c r="G22" s="29"/>
    </row>
    <row r="23" spans="1:10" ht="45.6" customHeight="1" x14ac:dyDescent="0.2">
      <c r="B23" s="160" t="s">
        <v>71</v>
      </c>
      <c r="C23" s="160"/>
      <c r="D23" s="160"/>
      <c r="E23" s="160"/>
      <c r="F23" s="160"/>
      <c r="G23" s="160"/>
      <c r="H23" s="160"/>
    </row>
    <row r="24" spans="1:10" ht="5.45" customHeight="1" x14ac:dyDescent="0.2"/>
    <row r="25" spans="1:10" ht="13.9" customHeight="1" x14ac:dyDescent="0.2">
      <c r="B25" s="30" t="s">
        <v>72</v>
      </c>
      <c r="C25" s="161" t="s">
        <v>73</v>
      </c>
      <c r="D25" s="162"/>
      <c r="E25" s="162"/>
      <c r="F25" s="163"/>
    </row>
    <row r="26" spans="1:10" x14ac:dyDescent="0.2">
      <c r="B26" s="31" t="s">
        <v>74</v>
      </c>
      <c r="C26" s="164"/>
      <c r="D26" s="165"/>
      <c r="E26" s="165"/>
      <c r="F26" s="166"/>
    </row>
    <row r="27" spans="1:10" ht="15" customHeight="1" x14ac:dyDescent="0.2">
      <c r="B27" s="32" t="s">
        <v>75</v>
      </c>
      <c r="C27" s="144" t="s">
        <v>76</v>
      </c>
      <c r="D27" s="145"/>
      <c r="E27" s="145"/>
      <c r="F27" s="146"/>
    </row>
    <row r="28" spans="1:10" ht="12.6" customHeight="1" x14ac:dyDescent="0.2">
      <c r="B28" s="33" t="s">
        <v>77</v>
      </c>
      <c r="C28" s="147" t="s">
        <v>78</v>
      </c>
      <c r="D28" s="148"/>
      <c r="E28" s="148"/>
      <c r="F28" s="149"/>
    </row>
    <row r="29" spans="1:10" ht="19.899999999999999" customHeight="1" x14ac:dyDescent="0.2">
      <c r="B29" s="34" t="s">
        <v>79</v>
      </c>
      <c r="C29" s="150" t="s">
        <v>80</v>
      </c>
      <c r="D29" s="151"/>
      <c r="E29" s="151"/>
      <c r="F29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6:F26"/>
    <mergeCell ref="C27:F27"/>
    <mergeCell ref="C28:F28"/>
    <mergeCell ref="C29:F29"/>
    <mergeCell ref="A6:I6"/>
    <mergeCell ref="A12:I12"/>
    <mergeCell ref="A21:G21"/>
    <mergeCell ref="H21:I21"/>
    <mergeCell ref="B23:H23"/>
    <mergeCell ref="C25:F2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05B8-7B01-4C3A-8010-9D3EC8B7DDF3}">
  <dimension ref="A1:K31"/>
  <sheetViews>
    <sheetView topLeftCell="A9" zoomScale="130" zoomScaleNormal="130" workbookViewId="0">
      <selection activeCell="B7" sqref="B7:H9"/>
    </sheetView>
  </sheetViews>
  <sheetFormatPr defaultColWidth="8.875" defaultRowHeight="12.75" x14ac:dyDescent="0.2"/>
  <cols>
    <col min="1" max="1" width="5.25" style="130" customWidth="1"/>
    <col min="2" max="2" width="25.375" style="130" customWidth="1"/>
    <col min="3" max="3" width="9" style="130" customWidth="1"/>
    <col min="4" max="5" width="15.875" style="130" customWidth="1"/>
    <col min="6" max="6" width="17.125" style="130" customWidth="1"/>
    <col min="7" max="7" width="24.25" style="130" customWidth="1"/>
    <col min="8" max="8" width="9.625" style="130" customWidth="1"/>
    <col min="9" max="9" width="9.75" style="130" customWidth="1"/>
    <col min="10" max="16384" width="8.875" style="130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J1" s="1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  <c r="J2" s="1"/>
    </row>
    <row r="3" spans="1:11" x14ac:dyDescent="0.2">
      <c r="A3" s="168" t="s">
        <v>384</v>
      </c>
      <c r="B3" s="168"/>
      <c r="C3" s="168"/>
      <c r="D3" s="168"/>
      <c r="E3" s="168"/>
      <c r="F3" s="168"/>
      <c r="G3" s="168"/>
      <c r="H3" s="168"/>
      <c r="I3" s="168"/>
      <c r="J3" s="1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  <c r="J4" s="1"/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J5" s="1"/>
      <c r="K5" s="131"/>
    </row>
    <row r="6" spans="1:11" s="132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  <c r="J6" s="4"/>
    </row>
    <row r="7" spans="1:11" ht="144.75" customHeight="1" x14ac:dyDescent="0.2">
      <c r="A7" s="5">
        <v>1</v>
      </c>
      <c r="B7" s="6" t="s">
        <v>385</v>
      </c>
      <c r="C7" s="7">
        <v>15</v>
      </c>
      <c r="D7" s="133" t="s">
        <v>386</v>
      </c>
      <c r="E7" s="133" t="s">
        <v>387</v>
      </c>
      <c r="F7" s="133" t="s">
        <v>388</v>
      </c>
      <c r="G7" s="13" t="s">
        <v>389</v>
      </c>
      <c r="H7" s="7">
        <v>100</v>
      </c>
      <c r="I7" s="9">
        <f>H7*C7/100</f>
        <v>15</v>
      </c>
      <c r="J7" s="18"/>
    </row>
    <row r="8" spans="1:11" ht="255" customHeight="1" x14ac:dyDescent="0.2">
      <c r="A8" s="9">
        <v>2</v>
      </c>
      <c r="B8" s="11" t="s">
        <v>390</v>
      </c>
      <c r="C8" s="12">
        <v>15</v>
      </c>
      <c r="D8" s="133" t="s">
        <v>391</v>
      </c>
      <c r="E8" s="133" t="s">
        <v>392</v>
      </c>
      <c r="F8" s="133" t="s">
        <v>393</v>
      </c>
      <c r="G8" s="13" t="s">
        <v>399</v>
      </c>
      <c r="H8" s="7">
        <v>100</v>
      </c>
      <c r="I8" s="9">
        <f t="shared" ref="I8:I13" si="0">H8*C8/100</f>
        <v>15</v>
      </c>
      <c r="J8" s="18"/>
    </row>
    <row r="9" spans="1:11" ht="250.5" customHeight="1" x14ac:dyDescent="0.2">
      <c r="A9" s="9">
        <v>3</v>
      </c>
      <c r="B9" s="11" t="s">
        <v>394</v>
      </c>
      <c r="C9" s="17">
        <v>10</v>
      </c>
      <c r="D9" s="133" t="s">
        <v>395</v>
      </c>
      <c r="E9" s="133" t="s">
        <v>396</v>
      </c>
      <c r="F9" s="133" t="s">
        <v>397</v>
      </c>
      <c r="G9" s="13" t="s">
        <v>398</v>
      </c>
      <c r="H9" s="7">
        <v>100</v>
      </c>
      <c r="I9" s="9">
        <f t="shared" si="0"/>
        <v>10</v>
      </c>
      <c r="J9" s="18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 t="shared" si="0"/>
        <v>5</v>
      </c>
      <c r="J11" s="18"/>
    </row>
    <row r="12" spans="1:11" ht="33.75" customHeight="1" x14ac:dyDescent="0.2">
      <c r="A12" s="9">
        <v>4.2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382</v>
      </c>
      <c r="H12" s="7">
        <v>100</v>
      </c>
      <c r="I12" s="9">
        <f t="shared" si="0"/>
        <v>5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 t="shared" si="0"/>
        <v>20</v>
      </c>
      <c r="J13" s="18"/>
    </row>
    <row r="14" spans="1:11" s="132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26">
        <v>6</v>
      </c>
      <c r="B15" s="127" t="s">
        <v>41</v>
      </c>
      <c r="C15" s="128"/>
      <c r="D15" s="8"/>
      <c r="E15" s="8"/>
      <c r="F15" s="8"/>
      <c r="G15" s="21"/>
      <c r="H15" s="22"/>
      <c r="I15" s="23"/>
      <c r="J15" s="18"/>
    </row>
    <row r="16" spans="1:11" ht="58.5" customHeight="1" x14ac:dyDescent="0.2">
      <c r="A16" s="126">
        <v>6.1</v>
      </c>
      <c r="B16" s="127" t="s">
        <v>42</v>
      </c>
      <c r="C16" s="12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0" ht="30" customHeight="1" x14ac:dyDescent="0.2">
      <c r="A17" s="126">
        <v>6.2</v>
      </c>
      <c r="B17" s="127" t="s">
        <v>47</v>
      </c>
      <c r="C17" s="12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 t="shared" ref="I17:I21" si="1">H17*C17/$C$22</f>
        <v>5</v>
      </c>
      <c r="J17" s="18"/>
    </row>
    <row r="18" spans="1:10" ht="30.75" customHeight="1" x14ac:dyDescent="0.2">
      <c r="A18" s="126">
        <v>7</v>
      </c>
      <c r="B18" s="127" t="s">
        <v>52</v>
      </c>
      <c r="C18" s="128"/>
      <c r="D18" s="8"/>
      <c r="E18" s="8"/>
      <c r="F18" s="8"/>
      <c r="G18" s="21"/>
      <c r="H18" s="22">
        <v>100</v>
      </c>
      <c r="I18" s="23"/>
      <c r="J18" s="18"/>
    </row>
    <row r="19" spans="1:10" ht="18" customHeight="1" x14ac:dyDescent="0.2">
      <c r="A19" s="126">
        <v>7.1</v>
      </c>
      <c r="B19" s="127" t="s">
        <v>53</v>
      </c>
      <c r="C19" s="12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 t="shared" si="1"/>
        <v>5</v>
      </c>
      <c r="J19" s="18"/>
    </row>
    <row r="20" spans="1:10" ht="18" customHeight="1" x14ac:dyDescent="0.2">
      <c r="A20" s="126">
        <v>7.2</v>
      </c>
      <c r="B20" s="127" t="s">
        <v>58</v>
      </c>
      <c r="C20" s="12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 t="shared" si="1"/>
        <v>5</v>
      </c>
      <c r="J20" s="18"/>
    </row>
    <row r="21" spans="1:10" ht="26.45" customHeight="1" x14ac:dyDescent="0.2">
      <c r="A21" s="126">
        <v>8</v>
      </c>
      <c r="B21" s="127" t="s">
        <v>63</v>
      </c>
      <c r="C21" s="12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 t="shared" si="1"/>
        <v>9.3930000000000007</v>
      </c>
      <c r="J21" s="18"/>
    </row>
    <row r="22" spans="1:10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I7+I8+I9+I11+I12+I13+I16+I17+I19+I20+I21</f>
        <v>99.393000000000001</v>
      </c>
      <c r="J22" s="1"/>
    </row>
    <row r="23" spans="1:10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  <c r="J23" s="1"/>
    </row>
    <row r="24" spans="1:10" x14ac:dyDescent="0.2">
      <c r="A24" s="134"/>
      <c r="B24" s="134"/>
      <c r="C24" s="134"/>
      <c r="D24" s="134"/>
      <c r="E24" s="134"/>
      <c r="F24" s="134"/>
      <c r="G24" s="134"/>
    </row>
    <row r="25" spans="1:10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0" ht="5.45" customHeight="1" x14ac:dyDescent="0.2">
      <c r="B26" s="1"/>
      <c r="C26" s="1"/>
      <c r="D26" s="1"/>
      <c r="E26" s="1"/>
      <c r="F26" s="1"/>
      <c r="G26" s="1"/>
      <c r="H26" s="1"/>
    </row>
    <row r="27" spans="1:10" ht="13.9" customHeight="1" x14ac:dyDescent="0.2">
      <c r="B27" s="30" t="s">
        <v>72</v>
      </c>
      <c r="C27" s="161" t="s">
        <v>73</v>
      </c>
      <c r="D27" s="162"/>
      <c r="E27" s="162"/>
      <c r="F27" s="163"/>
      <c r="G27" s="1"/>
      <c r="H27" s="1"/>
    </row>
    <row r="28" spans="1:10" x14ac:dyDescent="0.2">
      <c r="B28" s="31" t="s">
        <v>74</v>
      </c>
      <c r="C28" s="164"/>
      <c r="D28" s="165"/>
      <c r="E28" s="165"/>
      <c r="F28" s="166"/>
      <c r="G28" s="1"/>
      <c r="H28" s="1"/>
    </row>
    <row r="29" spans="1:10" ht="15" customHeight="1" x14ac:dyDescent="0.2">
      <c r="B29" s="32" t="s">
        <v>136</v>
      </c>
      <c r="C29" s="144" t="s">
        <v>76</v>
      </c>
      <c r="D29" s="145"/>
      <c r="E29" s="145"/>
      <c r="F29" s="146"/>
      <c r="G29" s="1"/>
      <c r="H29" s="1"/>
    </row>
    <row r="30" spans="1:10" ht="12.6" customHeight="1" x14ac:dyDescent="0.2">
      <c r="B30" s="33" t="s">
        <v>135</v>
      </c>
      <c r="C30" s="147" t="s">
        <v>78</v>
      </c>
      <c r="D30" s="148"/>
      <c r="E30" s="148"/>
      <c r="F30" s="149"/>
      <c r="G30" s="1"/>
      <c r="H30" s="1"/>
    </row>
    <row r="31" spans="1:10" ht="19.899999999999999" customHeight="1" x14ac:dyDescent="0.2">
      <c r="B31" s="34" t="s">
        <v>79</v>
      </c>
      <c r="C31" s="150" t="s">
        <v>80</v>
      </c>
      <c r="D31" s="151"/>
      <c r="E31" s="151"/>
      <c r="F31" s="152"/>
      <c r="G31" s="1"/>
      <c r="H31" s="1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8:F28"/>
    <mergeCell ref="C29:F29"/>
    <mergeCell ref="C30:F30"/>
    <mergeCell ref="C31:F31"/>
    <mergeCell ref="A6:I6"/>
    <mergeCell ref="A14:I14"/>
    <mergeCell ref="A23:G23"/>
    <mergeCell ref="H23:I23"/>
    <mergeCell ref="B25:H25"/>
    <mergeCell ref="C27:F27"/>
  </mergeCells>
  <pageMargins left="0.70866141732283472" right="0.70866141732283472" top="0.74803149606299213" bottom="0" header="0.31496062992125984" footer="0.31496062992125984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97AEE-9F68-449D-B83A-47EE23E163C1}">
  <dimension ref="A1:K30"/>
  <sheetViews>
    <sheetView zoomScaleNormal="10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6.875" style="1" customWidth="1"/>
    <col min="3" max="3" width="9" style="1" customWidth="1"/>
    <col min="4" max="4" width="20.875" style="1" customWidth="1"/>
    <col min="5" max="5" width="20.5" style="1" customWidth="1"/>
    <col min="6" max="6" width="19.375" style="1" customWidth="1"/>
    <col min="7" max="7" width="17.25" style="1" customWidth="1"/>
    <col min="8" max="8" width="11.375" style="1" customWidth="1"/>
    <col min="9" max="9" width="10.25" style="1" customWidth="1"/>
    <col min="10" max="10" width="34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248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5.25" customHeight="1" x14ac:dyDescent="0.2">
      <c r="A7" s="5">
        <v>1</v>
      </c>
      <c r="B7" s="6" t="s">
        <v>249</v>
      </c>
      <c r="C7" s="7">
        <v>20</v>
      </c>
      <c r="D7" s="7" t="s">
        <v>250</v>
      </c>
      <c r="E7" s="7" t="s">
        <v>251</v>
      </c>
      <c r="F7" s="7" t="s">
        <v>252</v>
      </c>
      <c r="G7" s="8" t="s">
        <v>253</v>
      </c>
      <c r="H7" s="7">
        <v>100</v>
      </c>
      <c r="I7" s="9">
        <v>20</v>
      </c>
      <c r="J7" s="82"/>
    </row>
    <row r="8" spans="1:11" ht="30" customHeight="1" x14ac:dyDescent="0.2">
      <c r="A8" s="9">
        <v>2</v>
      </c>
      <c r="B8" s="11" t="s">
        <v>254</v>
      </c>
      <c r="C8" s="12">
        <v>20</v>
      </c>
      <c r="D8" s="7" t="s">
        <v>255</v>
      </c>
      <c r="E8" s="7" t="s">
        <v>256</v>
      </c>
      <c r="F8" s="7" t="s">
        <v>257</v>
      </c>
      <c r="G8" s="8" t="s">
        <v>258</v>
      </c>
      <c r="H8" s="7">
        <v>100</v>
      </c>
      <c r="I8" s="9">
        <v>20</v>
      </c>
      <c r="J8" s="82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83"/>
    </row>
    <row r="10" spans="1:11" ht="19.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259</v>
      </c>
      <c r="H10" s="7">
        <v>100</v>
      </c>
      <c r="I10" s="9">
        <f>H10*C10/$C$21</f>
        <v>5</v>
      </c>
      <c r="J10" s="83"/>
    </row>
    <row r="11" spans="1:11" ht="18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260</v>
      </c>
      <c r="H11" s="7">
        <v>100</v>
      </c>
      <c r="I11" s="9">
        <f>H11*C11/$C$21</f>
        <v>5</v>
      </c>
      <c r="J11" s="83"/>
    </row>
    <row r="12" spans="1:11" ht="16.5" customHeight="1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30</v>
      </c>
      <c r="H12" s="7">
        <v>100</v>
      </c>
      <c r="I12" s="9">
        <f>H12*C12/$C$21</f>
        <v>20</v>
      </c>
      <c r="J12" s="83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34.5" customHeight="1" x14ac:dyDescent="0.2">
      <c r="A14" s="19">
        <v>5</v>
      </c>
      <c r="B14" s="20" t="s">
        <v>41</v>
      </c>
      <c r="C14" s="8"/>
      <c r="D14" s="8"/>
      <c r="E14" s="8"/>
      <c r="F14" s="8"/>
      <c r="G14" s="22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84"/>
    </row>
    <row r="16" spans="1:11" ht="25.5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84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84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84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84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84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39.75" customHeight="1" x14ac:dyDescent="0.2">
      <c r="B24" s="160" t="s">
        <v>261</v>
      </c>
      <c r="C24" s="160"/>
      <c r="D24" s="160"/>
      <c r="E24" s="160"/>
      <c r="F24" s="160"/>
      <c r="G24" s="160"/>
      <c r="H24" s="160"/>
      <c r="I24" s="160"/>
    </row>
    <row r="25" spans="1:10" ht="5.45" customHeight="1" x14ac:dyDescent="0.2"/>
    <row r="26" spans="1:10" ht="13.9" customHeight="1" x14ac:dyDescent="0.2">
      <c r="B26" s="48" t="s">
        <v>72</v>
      </c>
      <c r="C26" s="182" t="s">
        <v>73</v>
      </c>
      <c r="D26" s="183"/>
      <c r="E26" s="183"/>
      <c r="F26" s="184"/>
    </row>
    <row r="27" spans="1:10" x14ac:dyDescent="0.2">
      <c r="B27" s="47" t="s">
        <v>74</v>
      </c>
      <c r="C27" s="185"/>
      <c r="D27" s="186"/>
      <c r="E27" s="186"/>
      <c r="F27" s="187"/>
    </row>
    <row r="28" spans="1:10" ht="15" customHeight="1" x14ac:dyDescent="0.2">
      <c r="B28" s="46" t="s">
        <v>136</v>
      </c>
      <c r="C28" s="173" t="s">
        <v>76</v>
      </c>
      <c r="D28" s="174"/>
      <c r="E28" s="174"/>
      <c r="F28" s="175"/>
    </row>
    <row r="29" spans="1:10" ht="12.6" customHeight="1" x14ac:dyDescent="0.2">
      <c r="B29" s="45" t="s">
        <v>135</v>
      </c>
      <c r="C29" s="176" t="s">
        <v>78</v>
      </c>
      <c r="D29" s="177"/>
      <c r="E29" s="177"/>
      <c r="F29" s="178"/>
    </row>
    <row r="30" spans="1:10" ht="19.899999999999999" customHeight="1" x14ac:dyDescent="0.2">
      <c r="B30" s="44" t="s">
        <v>79</v>
      </c>
      <c r="C30" s="179" t="s">
        <v>80</v>
      </c>
      <c r="D30" s="180"/>
      <c r="E30" s="180"/>
      <c r="F30" s="181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I24"/>
    <mergeCell ref="C26:F26"/>
  </mergeCells>
  <printOptions horizontalCentered="1"/>
  <pageMargins left="0.31496062992125984" right="0.31496062992125984" top="0.15748031496062992" bottom="0.35433070866141736" header="0.31496062992125984" footer="0.31496062992125984"/>
  <pageSetup paperSize="9" scale="7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D4BCB-C715-4C9C-B8F7-14ED56E10C1E}">
  <dimension ref="A1:K30"/>
  <sheetViews>
    <sheetView topLeftCell="A4" zoomScaleNormal="10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17.25" style="1" customWidth="1"/>
    <col min="8" max="8" width="11.375" style="1" customWidth="1"/>
    <col min="9" max="9" width="10.25" style="1" customWidth="1"/>
    <col min="10" max="10" width="22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8.25" customHeight="1" x14ac:dyDescent="0.2">
      <c r="A7" s="5">
        <v>1</v>
      </c>
      <c r="B7" s="6" t="s">
        <v>14</v>
      </c>
      <c r="C7" s="7">
        <v>20</v>
      </c>
      <c r="D7" s="7" t="s">
        <v>15</v>
      </c>
      <c r="E7" s="7" t="s">
        <v>16</v>
      </c>
      <c r="F7" s="7" t="s">
        <v>17</v>
      </c>
      <c r="G7" s="8" t="s">
        <v>18</v>
      </c>
      <c r="H7" s="7">
        <v>100</v>
      </c>
      <c r="I7" s="9">
        <f>H7*C7/$C$21</f>
        <v>20</v>
      </c>
      <c r="J7" s="10" t="s">
        <v>19</v>
      </c>
    </row>
    <row r="8" spans="1:11" ht="177.75" customHeight="1" x14ac:dyDescent="0.2">
      <c r="A8" s="9">
        <v>2</v>
      </c>
      <c r="B8" s="11" t="s">
        <v>20</v>
      </c>
      <c r="C8" s="12">
        <v>20</v>
      </c>
      <c r="D8" s="7" t="s">
        <v>21</v>
      </c>
      <c r="E8" s="7" t="s">
        <v>22</v>
      </c>
      <c r="F8" s="7" t="s">
        <v>23</v>
      </c>
      <c r="G8" s="13" t="s">
        <v>24</v>
      </c>
      <c r="H8" s="14">
        <v>75</v>
      </c>
      <c r="I8" s="15">
        <f>H8*C8/$C$21</f>
        <v>15</v>
      </c>
      <c r="J8" s="16" t="s">
        <v>369</v>
      </c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30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35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39</v>
      </c>
      <c r="H12" s="14">
        <v>0</v>
      </c>
      <c r="I12" s="15">
        <f>H12*C12/$C$21</f>
        <v>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74.393000000000001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248" t="s">
        <v>70</v>
      </c>
      <c r="I22" s="24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A07D0-1022-4AF9-B1B4-B84087576C4D}">
  <dimension ref="A1:Z1003"/>
  <sheetViews>
    <sheetView view="pageBreakPreview" topLeftCell="A10" zoomScaleNormal="100" zoomScaleSheetLayoutView="100" workbookViewId="0">
      <selection activeCell="B11" sqref="B11:H13"/>
    </sheetView>
  </sheetViews>
  <sheetFormatPr defaultColWidth="12.625" defaultRowHeight="15" customHeight="1" x14ac:dyDescent="0.2"/>
  <cols>
    <col min="1" max="1" width="5.625" style="52" customWidth="1"/>
    <col min="2" max="2" width="29.625" style="52" customWidth="1"/>
    <col min="3" max="3" width="7.875" style="52" customWidth="1"/>
    <col min="4" max="4" width="16.625" style="52" customWidth="1"/>
    <col min="5" max="5" width="17" style="52" customWidth="1"/>
    <col min="6" max="6" width="18.375" style="52" customWidth="1"/>
    <col min="7" max="7" width="58.625" style="52" customWidth="1"/>
    <col min="8" max="8" width="10" style="52" customWidth="1"/>
    <col min="9" max="9" width="9" style="52" customWidth="1"/>
    <col min="10" max="26" width="7.75" style="52" customWidth="1"/>
    <col min="27" max="16384" width="12.625" style="52"/>
  </cols>
  <sheetData>
    <row r="1" spans="1:26" ht="32.1" customHeight="1" x14ac:dyDescent="0.2">
      <c r="A1" s="275" t="s">
        <v>0</v>
      </c>
      <c r="B1" s="276"/>
      <c r="C1" s="276"/>
      <c r="D1" s="276"/>
      <c r="E1" s="276"/>
      <c r="F1" s="276"/>
      <c r="G1" s="276"/>
      <c r="H1" s="276"/>
      <c r="I1" s="276"/>
    </row>
    <row r="2" spans="1:26" ht="27.75" customHeight="1" x14ac:dyDescent="0.2">
      <c r="A2" s="275" t="s">
        <v>1</v>
      </c>
      <c r="B2" s="276"/>
      <c r="C2" s="276"/>
      <c r="D2" s="276"/>
      <c r="E2" s="276"/>
      <c r="F2" s="276"/>
      <c r="G2" s="276"/>
      <c r="H2" s="276"/>
      <c r="I2" s="276"/>
    </row>
    <row r="3" spans="1:26" ht="35.25" customHeight="1" x14ac:dyDescent="0.2">
      <c r="A3" s="277" t="s">
        <v>224</v>
      </c>
      <c r="B3" s="278"/>
      <c r="C3" s="278"/>
      <c r="D3" s="278"/>
      <c r="E3" s="278"/>
      <c r="F3" s="278"/>
      <c r="G3" s="278"/>
      <c r="H3" s="278"/>
      <c r="I3" s="278"/>
    </row>
    <row r="4" spans="1:26" ht="21" customHeight="1" x14ac:dyDescent="0.2">
      <c r="A4" s="192" t="s">
        <v>3</v>
      </c>
      <c r="B4" s="192" t="s">
        <v>4</v>
      </c>
      <c r="C4" s="192" t="s">
        <v>5</v>
      </c>
      <c r="D4" s="194" t="s">
        <v>6</v>
      </c>
      <c r="E4" s="280"/>
      <c r="F4" s="281"/>
      <c r="G4" s="192" t="s">
        <v>7</v>
      </c>
      <c r="H4" s="197" t="s">
        <v>8</v>
      </c>
      <c r="I4" s="197" t="s">
        <v>9</v>
      </c>
    </row>
    <row r="5" spans="1:26" ht="56.25" customHeight="1" x14ac:dyDescent="0.2">
      <c r="A5" s="279"/>
      <c r="B5" s="279"/>
      <c r="C5" s="279"/>
      <c r="D5" s="53" t="s">
        <v>10</v>
      </c>
      <c r="E5" s="53" t="s">
        <v>11</v>
      </c>
      <c r="F5" s="53" t="s">
        <v>12</v>
      </c>
      <c r="G5" s="279"/>
      <c r="H5" s="279"/>
      <c r="I5" s="279"/>
      <c r="K5" s="54"/>
    </row>
    <row r="6" spans="1:26" ht="33" customHeight="1" x14ac:dyDescent="0.2">
      <c r="A6" s="207" t="s">
        <v>13</v>
      </c>
      <c r="B6" s="257"/>
      <c r="C6" s="257"/>
      <c r="D6" s="257"/>
      <c r="E6" s="257"/>
      <c r="F6" s="257"/>
      <c r="G6" s="257"/>
      <c r="H6" s="257"/>
      <c r="I6" s="258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55.5" customHeight="1" x14ac:dyDescent="0.2">
      <c r="A7" s="56">
        <v>1</v>
      </c>
      <c r="B7" s="57" t="s">
        <v>225</v>
      </c>
      <c r="C7" s="58">
        <v>5</v>
      </c>
      <c r="D7" s="58" t="s">
        <v>226</v>
      </c>
      <c r="E7" s="58" t="s">
        <v>227</v>
      </c>
      <c r="F7" s="58" t="s">
        <v>228</v>
      </c>
      <c r="G7" s="59" t="s">
        <v>229</v>
      </c>
      <c r="H7" s="58">
        <v>70.75</v>
      </c>
      <c r="I7" s="60">
        <f t="shared" ref="I7:I10" si="0">H7*C7/$C$26</f>
        <v>3.5375000000000001</v>
      </c>
      <c r="J7" s="61"/>
    </row>
    <row r="8" spans="1:26" ht="150.75" customHeight="1" x14ac:dyDescent="0.2">
      <c r="A8" s="270">
        <v>2</v>
      </c>
      <c r="B8" s="262" t="s">
        <v>230</v>
      </c>
      <c r="C8" s="262">
        <v>5</v>
      </c>
      <c r="D8" s="262" t="s">
        <v>231</v>
      </c>
      <c r="E8" s="262" t="s">
        <v>232</v>
      </c>
      <c r="F8" s="262" t="s">
        <v>233</v>
      </c>
      <c r="G8" s="259" t="s">
        <v>234</v>
      </c>
      <c r="H8" s="262">
        <v>100</v>
      </c>
      <c r="I8" s="270">
        <f t="shared" si="0"/>
        <v>5</v>
      </c>
      <c r="J8" s="61"/>
    </row>
    <row r="9" spans="1:26" ht="72" customHeight="1" x14ac:dyDescent="0.2">
      <c r="A9" s="272"/>
      <c r="B9" s="264"/>
      <c r="C9" s="264"/>
      <c r="D9" s="264"/>
      <c r="E9" s="264"/>
      <c r="F9" s="264"/>
      <c r="G9" s="261"/>
      <c r="H9" s="264"/>
      <c r="I9" s="272"/>
      <c r="J9" s="61"/>
    </row>
    <row r="10" spans="1:26" ht="88.5" customHeight="1" x14ac:dyDescent="0.2">
      <c r="A10" s="60">
        <v>3</v>
      </c>
      <c r="B10" s="62" t="s">
        <v>235</v>
      </c>
      <c r="C10" s="63">
        <v>15</v>
      </c>
      <c r="D10" s="58" t="s">
        <v>236</v>
      </c>
      <c r="E10" s="58" t="s">
        <v>237</v>
      </c>
      <c r="F10" s="58" t="s">
        <v>238</v>
      </c>
      <c r="G10" s="59" t="s">
        <v>239</v>
      </c>
      <c r="H10" s="58">
        <v>100</v>
      </c>
      <c r="I10" s="60">
        <f t="shared" si="0"/>
        <v>15</v>
      </c>
      <c r="J10" s="61"/>
    </row>
    <row r="11" spans="1:26" ht="108" customHeight="1" x14ac:dyDescent="0.2">
      <c r="A11" s="270">
        <v>4</v>
      </c>
      <c r="B11" s="259" t="s">
        <v>240</v>
      </c>
      <c r="C11" s="262">
        <v>15</v>
      </c>
      <c r="D11" s="262" t="s">
        <v>241</v>
      </c>
      <c r="E11" s="262" t="s">
        <v>242</v>
      </c>
      <c r="F11" s="262" t="s">
        <v>243</v>
      </c>
      <c r="G11" s="259" t="s">
        <v>244</v>
      </c>
      <c r="H11" s="262">
        <v>100</v>
      </c>
      <c r="I11" s="270">
        <f>H11*C11/$C$26</f>
        <v>15</v>
      </c>
      <c r="J11" s="61"/>
    </row>
    <row r="12" spans="1:26" ht="144" customHeight="1" x14ac:dyDescent="0.2">
      <c r="A12" s="271"/>
      <c r="B12" s="260"/>
      <c r="C12" s="263"/>
      <c r="D12" s="263"/>
      <c r="E12" s="263"/>
      <c r="F12" s="263"/>
      <c r="G12" s="260"/>
      <c r="H12" s="263"/>
      <c r="I12" s="271"/>
      <c r="J12" s="61"/>
    </row>
    <row r="13" spans="1:26" ht="11.25" customHeight="1" x14ac:dyDescent="0.2">
      <c r="A13" s="272"/>
      <c r="B13" s="261"/>
      <c r="C13" s="264"/>
      <c r="D13" s="264"/>
      <c r="E13" s="264"/>
      <c r="F13" s="264"/>
      <c r="G13" s="261"/>
      <c r="H13" s="264"/>
      <c r="I13" s="272"/>
      <c r="J13" s="61"/>
    </row>
    <row r="14" spans="1:26" ht="20.25" customHeight="1" x14ac:dyDescent="0.2">
      <c r="A14" s="60">
        <v>5</v>
      </c>
      <c r="B14" s="62" t="s">
        <v>25</v>
      </c>
      <c r="C14" s="63"/>
      <c r="D14" s="58"/>
      <c r="E14" s="58"/>
      <c r="F14" s="58"/>
      <c r="G14" s="59"/>
      <c r="H14" s="58"/>
      <c r="I14" s="60"/>
      <c r="J14" s="61"/>
    </row>
    <row r="15" spans="1:26" ht="29.25" customHeight="1" x14ac:dyDescent="0.2">
      <c r="A15" s="60">
        <v>5.0999999999999996</v>
      </c>
      <c r="B15" s="62" t="s">
        <v>26</v>
      </c>
      <c r="C15" s="63">
        <v>5</v>
      </c>
      <c r="D15" s="58" t="s">
        <v>27</v>
      </c>
      <c r="E15" s="58" t="s">
        <v>28</v>
      </c>
      <c r="F15" s="58" t="s">
        <v>29</v>
      </c>
      <c r="G15" s="58" t="s">
        <v>245</v>
      </c>
      <c r="H15" s="58">
        <v>0</v>
      </c>
      <c r="I15" s="60">
        <f t="shared" ref="I15:I17" si="1">H15*C15/$C$26</f>
        <v>0</v>
      </c>
      <c r="J15" s="61"/>
    </row>
    <row r="16" spans="1:26" ht="33.75" customHeight="1" x14ac:dyDescent="0.2">
      <c r="A16" s="60">
        <v>5.2</v>
      </c>
      <c r="B16" s="62" t="s">
        <v>31</v>
      </c>
      <c r="C16" s="63">
        <v>5</v>
      </c>
      <c r="D16" s="58" t="s">
        <v>32</v>
      </c>
      <c r="E16" s="58" t="s">
        <v>33</v>
      </c>
      <c r="F16" s="58" t="s">
        <v>34</v>
      </c>
      <c r="G16" s="58" t="s">
        <v>246</v>
      </c>
      <c r="H16" s="58">
        <v>0</v>
      </c>
      <c r="I16" s="60">
        <f t="shared" si="1"/>
        <v>0</v>
      </c>
      <c r="J16" s="61"/>
    </row>
    <row r="17" spans="1:26" ht="27.75" customHeight="1" x14ac:dyDescent="0.2">
      <c r="A17" s="60">
        <v>6</v>
      </c>
      <c r="B17" s="62" t="s">
        <v>36</v>
      </c>
      <c r="C17" s="64">
        <v>20</v>
      </c>
      <c r="D17" s="58" t="s">
        <v>37</v>
      </c>
      <c r="E17" s="58" t="s">
        <v>38</v>
      </c>
      <c r="F17" s="58" t="s">
        <v>30</v>
      </c>
      <c r="G17" s="58" t="s">
        <v>30</v>
      </c>
      <c r="H17" s="58">
        <v>100</v>
      </c>
      <c r="I17" s="60">
        <f t="shared" si="1"/>
        <v>20</v>
      </c>
      <c r="J17" s="61"/>
    </row>
    <row r="18" spans="1:26" ht="16.5" customHeight="1" x14ac:dyDescent="0.2">
      <c r="A18" s="207" t="s">
        <v>40</v>
      </c>
      <c r="B18" s="257"/>
      <c r="C18" s="257"/>
      <c r="D18" s="257"/>
      <c r="E18" s="257"/>
      <c r="F18" s="257"/>
      <c r="G18" s="257"/>
      <c r="H18" s="257"/>
      <c r="I18" s="258"/>
      <c r="J18" s="61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2" customHeight="1" x14ac:dyDescent="0.2">
      <c r="A19" s="65">
        <v>7</v>
      </c>
      <c r="B19" s="66" t="s">
        <v>41</v>
      </c>
      <c r="C19" s="67"/>
      <c r="D19" s="64"/>
      <c r="E19" s="64"/>
      <c r="F19" s="64"/>
      <c r="G19" s="68"/>
      <c r="H19" s="68"/>
      <c r="I19" s="69"/>
      <c r="J19" s="61"/>
    </row>
    <row r="20" spans="1:26" ht="58.5" customHeight="1" x14ac:dyDescent="0.2">
      <c r="A20" s="65">
        <v>7.1</v>
      </c>
      <c r="B20" s="66" t="s">
        <v>42</v>
      </c>
      <c r="C20" s="67">
        <v>5</v>
      </c>
      <c r="D20" s="64" t="s">
        <v>43</v>
      </c>
      <c r="E20" s="64" t="s">
        <v>44</v>
      </c>
      <c r="F20" s="64" t="s">
        <v>45</v>
      </c>
      <c r="G20" s="70" t="s">
        <v>46</v>
      </c>
      <c r="H20" s="70">
        <v>100</v>
      </c>
      <c r="I20" s="69">
        <f t="shared" ref="I20:I21" si="2">H20*C20/$C$26</f>
        <v>5</v>
      </c>
      <c r="J20" s="61"/>
    </row>
    <row r="21" spans="1:26" ht="30" customHeight="1" x14ac:dyDescent="0.2">
      <c r="A21" s="65">
        <v>7.2</v>
      </c>
      <c r="B21" s="66" t="s">
        <v>47</v>
      </c>
      <c r="C21" s="67">
        <v>5</v>
      </c>
      <c r="D21" s="64" t="s">
        <v>48</v>
      </c>
      <c r="E21" s="64" t="s">
        <v>49</v>
      </c>
      <c r="F21" s="64" t="s">
        <v>50</v>
      </c>
      <c r="G21" s="70" t="s">
        <v>51</v>
      </c>
      <c r="H21" s="70">
        <v>100</v>
      </c>
      <c r="I21" s="69">
        <f t="shared" si="2"/>
        <v>5</v>
      </c>
      <c r="J21" s="61"/>
    </row>
    <row r="22" spans="1:26" ht="17.25" customHeight="1" x14ac:dyDescent="0.2">
      <c r="A22" s="65">
        <v>8</v>
      </c>
      <c r="B22" s="66" t="s">
        <v>52</v>
      </c>
      <c r="C22" s="67"/>
      <c r="D22" s="64"/>
      <c r="E22" s="64"/>
      <c r="F22" s="64"/>
      <c r="G22" s="70"/>
      <c r="H22" s="70"/>
      <c r="I22" s="69"/>
      <c r="J22" s="61"/>
    </row>
    <row r="23" spans="1:26" ht="18" customHeight="1" x14ac:dyDescent="0.2">
      <c r="A23" s="65">
        <v>8.1</v>
      </c>
      <c r="B23" s="66" t="s">
        <v>53</v>
      </c>
      <c r="C23" s="67">
        <v>5</v>
      </c>
      <c r="D23" s="64" t="s">
        <v>54</v>
      </c>
      <c r="E23" s="64" t="s">
        <v>55</v>
      </c>
      <c r="F23" s="64" t="s">
        <v>56</v>
      </c>
      <c r="G23" s="70" t="s">
        <v>57</v>
      </c>
      <c r="H23" s="70">
        <v>100</v>
      </c>
      <c r="I23" s="69">
        <f t="shared" ref="I23:I25" si="3">H23*C23/$C$26</f>
        <v>5</v>
      </c>
      <c r="J23" s="61"/>
    </row>
    <row r="24" spans="1:26" ht="18" customHeight="1" x14ac:dyDescent="0.2">
      <c r="A24" s="65">
        <v>8.1999999999999993</v>
      </c>
      <c r="B24" s="66" t="s">
        <v>58</v>
      </c>
      <c r="C24" s="67">
        <v>5</v>
      </c>
      <c r="D24" s="64" t="s">
        <v>59</v>
      </c>
      <c r="E24" s="64" t="s">
        <v>60</v>
      </c>
      <c r="F24" s="64" t="s">
        <v>61</v>
      </c>
      <c r="G24" s="70" t="s">
        <v>62</v>
      </c>
      <c r="H24" s="70">
        <v>100</v>
      </c>
      <c r="I24" s="69">
        <f t="shared" si="3"/>
        <v>5</v>
      </c>
      <c r="J24" s="61"/>
    </row>
    <row r="25" spans="1:26" ht="26.25" customHeight="1" x14ac:dyDescent="0.2">
      <c r="A25" s="65">
        <v>9</v>
      </c>
      <c r="B25" s="66" t="s">
        <v>63</v>
      </c>
      <c r="C25" s="67">
        <v>10</v>
      </c>
      <c r="D25" s="64" t="s">
        <v>64</v>
      </c>
      <c r="E25" s="64" t="s">
        <v>65</v>
      </c>
      <c r="F25" s="64" t="s">
        <v>66</v>
      </c>
      <c r="G25" s="71" t="s">
        <v>67</v>
      </c>
      <c r="H25" s="70">
        <v>93.93</v>
      </c>
      <c r="I25" s="72">
        <f t="shared" si="3"/>
        <v>9.3930000000000007</v>
      </c>
      <c r="J25" s="61"/>
    </row>
    <row r="26" spans="1:26" ht="12.75" customHeight="1" x14ac:dyDescent="0.2">
      <c r="A26" s="73"/>
      <c r="B26" s="74" t="s">
        <v>68</v>
      </c>
      <c r="C26" s="74">
        <v>100</v>
      </c>
      <c r="D26" s="73"/>
      <c r="E26" s="73"/>
      <c r="F26" s="73"/>
      <c r="G26" s="73"/>
      <c r="H26" s="73"/>
      <c r="I26" s="75">
        <f>I7+I8+I10+I11+I15+I16+I17+I20+I21+I23+I24+I25</f>
        <v>87.930499999999995</v>
      </c>
    </row>
    <row r="27" spans="1:26" ht="14.25" customHeight="1" x14ac:dyDescent="0.2">
      <c r="A27" s="209" t="s">
        <v>69</v>
      </c>
      <c r="B27" s="257"/>
      <c r="C27" s="257"/>
      <c r="D27" s="257"/>
      <c r="E27" s="257"/>
      <c r="F27" s="257"/>
      <c r="G27" s="258"/>
      <c r="H27" s="273" t="s">
        <v>247</v>
      </c>
      <c r="I27" s="274"/>
    </row>
    <row r="28" spans="1:26" ht="12.75" customHeight="1" x14ac:dyDescent="0.2">
      <c r="A28" s="76"/>
      <c r="B28" s="76"/>
      <c r="C28" s="76"/>
      <c r="D28" s="76"/>
      <c r="E28" s="76"/>
      <c r="F28" s="76"/>
      <c r="G28" s="76"/>
    </row>
    <row r="29" spans="1:26" ht="45" customHeight="1" x14ac:dyDescent="0.2">
      <c r="B29" s="211" t="s">
        <v>71</v>
      </c>
      <c r="C29" s="265"/>
      <c r="D29" s="265"/>
      <c r="E29" s="265"/>
      <c r="F29" s="265"/>
      <c r="G29" s="265"/>
      <c r="H29" s="265"/>
    </row>
    <row r="30" spans="1:26" ht="5.25" customHeight="1" x14ac:dyDescent="0.2"/>
    <row r="31" spans="1:26" ht="13.5" customHeight="1" x14ac:dyDescent="0.2">
      <c r="B31" s="77" t="s">
        <v>72</v>
      </c>
      <c r="C31" s="266" t="s">
        <v>73</v>
      </c>
      <c r="D31" s="257"/>
      <c r="E31" s="257"/>
      <c r="F31" s="258"/>
    </row>
    <row r="32" spans="1:26" ht="12.75" customHeight="1" x14ac:dyDescent="0.2">
      <c r="B32" s="78" t="s">
        <v>74</v>
      </c>
      <c r="C32" s="267"/>
      <c r="D32" s="268"/>
      <c r="E32" s="268"/>
      <c r="F32" s="269"/>
    </row>
    <row r="33" spans="2:6" ht="15" customHeight="1" x14ac:dyDescent="0.2">
      <c r="B33" s="79" t="s">
        <v>136</v>
      </c>
      <c r="C33" s="250" t="s">
        <v>76</v>
      </c>
      <c r="D33" s="251"/>
      <c r="E33" s="251"/>
      <c r="F33" s="252"/>
    </row>
    <row r="34" spans="2:6" ht="12" customHeight="1" x14ac:dyDescent="0.2">
      <c r="B34" s="80" t="s">
        <v>135</v>
      </c>
      <c r="C34" s="253" t="s">
        <v>78</v>
      </c>
      <c r="D34" s="254"/>
      <c r="E34" s="254"/>
      <c r="F34" s="255"/>
    </row>
    <row r="35" spans="2:6" ht="19.5" customHeight="1" x14ac:dyDescent="0.2">
      <c r="B35" s="81" t="s">
        <v>79</v>
      </c>
      <c r="C35" s="256" t="s">
        <v>80</v>
      </c>
      <c r="D35" s="257"/>
      <c r="E35" s="257"/>
      <c r="F35" s="258"/>
    </row>
    <row r="36" spans="2:6" ht="12.75" customHeight="1" x14ac:dyDescent="0.2"/>
    <row r="37" spans="2:6" ht="12.75" customHeight="1" x14ac:dyDescent="0.2"/>
    <row r="38" spans="2:6" ht="12.75" customHeight="1" x14ac:dyDescent="0.2"/>
    <row r="39" spans="2:6" ht="12.75" customHeight="1" x14ac:dyDescent="0.2"/>
    <row r="40" spans="2:6" ht="12.75" customHeight="1" x14ac:dyDescent="0.2"/>
    <row r="41" spans="2:6" ht="12.75" customHeight="1" x14ac:dyDescent="0.2"/>
    <row r="42" spans="2:6" ht="12.75" customHeight="1" x14ac:dyDescent="0.2"/>
    <row r="43" spans="2:6" ht="12.75" customHeight="1" x14ac:dyDescent="0.2"/>
    <row r="44" spans="2:6" ht="12.75" customHeight="1" x14ac:dyDescent="0.2"/>
    <row r="45" spans="2:6" ht="12.75" customHeight="1" x14ac:dyDescent="0.2"/>
    <row r="46" spans="2:6" ht="12.75" customHeight="1" x14ac:dyDescent="0.2"/>
    <row r="47" spans="2:6" ht="12.75" customHeight="1" x14ac:dyDescent="0.2"/>
    <row r="48" spans="2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</sheetData>
  <mergeCells count="38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I11:I13"/>
    <mergeCell ref="A18:I18"/>
    <mergeCell ref="A27:G27"/>
    <mergeCell ref="H27:I27"/>
    <mergeCell ref="A11:A13"/>
    <mergeCell ref="B11:B13"/>
    <mergeCell ref="C11:C13"/>
    <mergeCell ref="D11:D13"/>
    <mergeCell ref="E11:E13"/>
    <mergeCell ref="F11:F13"/>
    <mergeCell ref="C33:F33"/>
    <mergeCell ref="C34:F34"/>
    <mergeCell ref="C35:F35"/>
    <mergeCell ref="G11:G13"/>
    <mergeCell ref="H11:H13"/>
    <mergeCell ref="B29:H29"/>
    <mergeCell ref="C31:F31"/>
    <mergeCell ref="C32:F32"/>
  </mergeCells>
  <pageMargins left="1.2736614173228347" right="0.70866141732283472" top="0.74803149606299213" bottom="0.74803149606299213" header="0" footer="0"/>
  <pageSetup paperSize="9" scale="46" orientation="landscape" r:id="rId1"/>
  <rowBreaks count="1" manualBreakCount="1">
    <brk id="13" max="16383" man="1"/>
  </rowBreaks>
  <colBreaks count="1" manualBreakCount="1">
    <brk id="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6A34-9D8A-4580-843C-F9CECEFBBF83}">
  <dimension ref="A1:K31"/>
  <sheetViews>
    <sheetView topLeftCell="A4" zoomScale="115" zoomScaleNormal="115" workbookViewId="0">
      <selection activeCell="B7" sqref="B7:H9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0.875" style="1" customWidth="1"/>
    <col min="8" max="8" width="11.375" style="1" customWidth="1"/>
    <col min="9" max="9" width="10.25" style="1" customWidth="1"/>
    <col min="10" max="10" width="25.87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370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57.75" customHeight="1" x14ac:dyDescent="0.2">
      <c r="A7" s="5">
        <v>1</v>
      </c>
      <c r="B7" s="6" t="s">
        <v>371</v>
      </c>
      <c r="C7" s="7">
        <v>15</v>
      </c>
      <c r="D7" s="7" t="s">
        <v>21</v>
      </c>
      <c r="E7" s="7" t="s">
        <v>372</v>
      </c>
      <c r="F7" s="7" t="s">
        <v>373</v>
      </c>
      <c r="G7" s="8" t="s">
        <v>374</v>
      </c>
      <c r="H7" s="7">
        <v>100</v>
      </c>
      <c r="I7" s="9">
        <f>H7*C7/$C$22</f>
        <v>15</v>
      </c>
      <c r="J7" s="16"/>
    </row>
    <row r="8" spans="1:11" ht="127.5" customHeight="1" x14ac:dyDescent="0.2">
      <c r="A8" s="9">
        <v>2</v>
      </c>
      <c r="B8" s="11" t="s">
        <v>375</v>
      </c>
      <c r="C8" s="12">
        <v>15</v>
      </c>
      <c r="D8" s="7" t="s">
        <v>376</v>
      </c>
      <c r="E8" s="7" t="s">
        <v>377</v>
      </c>
      <c r="F8" s="7" t="s">
        <v>378</v>
      </c>
      <c r="G8" s="8" t="s">
        <v>379</v>
      </c>
      <c r="H8" s="7">
        <v>100</v>
      </c>
      <c r="I8" s="9">
        <f>H8*C8/$C$22</f>
        <v>15</v>
      </c>
      <c r="J8" s="16"/>
    </row>
    <row r="9" spans="1:11" ht="62.25" customHeight="1" x14ac:dyDescent="0.2">
      <c r="A9" s="9">
        <v>3</v>
      </c>
      <c r="B9" s="11" t="s">
        <v>380</v>
      </c>
      <c r="C9" s="17">
        <v>10</v>
      </c>
      <c r="D9" s="7" t="s">
        <v>284</v>
      </c>
      <c r="E9" s="7" t="s">
        <v>285</v>
      </c>
      <c r="F9" s="7" t="s">
        <v>286</v>
      </c>
      <c r="G9" s="8" t="s">
        <v>381</v>
      </c>
      <c r="H9" s="7">
        <v>91.75</v>
      </c>
      <c r="I9" s="37">
        <f>H9*C9/$C$22</f>
        <v>9.1750000000000007</v>
      </c>
      <c r="J9" s="16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H11*C11/$C$22</f>
        <v>5</v>
      </c>
      <c r="J11" s="18"/>
    </row>
    <row r="12" spans="1:11" ht="33.75" customHeight="1" x14ac:dyDescent="0.2">
      <c r="A12" s="9">
        <v>4.2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382</v>
      </c>
      <c r="H12" s="7">
        <v>100</v>
      </c>
      <c r="I12" s="9">
        <f>H12*C12/$C$22</f>
        <v>5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H13*C13/$C$22</f>
        <v>20</v>
      </c>
      <c r="J13" s="18"/>
    </row>
    <row r="14" spans="1:11" s="4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26">
        <v>6</v>
      </c>
      <c r="B15" s="127" t="s">
        <v>41</v>
      </c>
      <c r="C15" s="128"/>
      <c r="D15" s="8"/>
      <c r="E15" s="8"/>
      <c r="F15" s="8"/>
      <c r="G15" s="21"/>
      <c r="H15" s="22"/>
      <c r="I15" s="23"/>
      <c r="J15" s="18"/>
    </row>
    <row r="16" spans="1:11" ht="58.5" customHeight="1" x14ac:dyDescent="0.2">
      <c r="A16" s="126">
        <v>6.1</v>
      </c>
      <c r="B16" s="127" t="s">
        <v>42</v>
      </c>
      <c r="C16" s="12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0" ht="30" customHeight="1" x14ac:dyDescent="0.2">
      <c r="A17" s="126">
        <v>6.2</v>
      </c>
      <c r="B17" s="127" t="s">
        <v>47</v>
      </c>
      <c r="C17" s="12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 t="shared" ref="I17:I21" si="0">H17*C17/$C$22</f>
        <v>5</v>
      </c>
      <c r="J17" s="18"/>
    </row>
    <row r="18" spans="1:10" ht="17.25" customHeight="1" x14ac:dyDescent="0.2">
      <c r="A18" s="126">
        <v>7</v>
      </c>
      <c r="B18" s="127" t="s">
        <v>52</v>
      </c>
      <c r="C18" s="128"/>
      <c r="D18" s="8"/>
      <c r="E18" s="8"/>
      <c r="F18" s="8"/>
      <c r="G18" s="129"/>
      <c r="H18" s="22"/>
      <c r="I18" s="23"/>
      <c r="J18" s="18"/>
    </row>
    <row r="19" spans="1:10" ht="18" customHeight="1" x14ac:dyDescent="0.2">
      <c r="A19" s="126">
        <v>7.1</v>
      </c>
      <c r="B19" s="127" t="s">
        <v>53</v>
      </c>
      <c r="C19" s="12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 t="shared" si="0"/>
        <v>5</v>
      </c>
      <c r="J19" s="18"/>
    </row>
    <row r="20" spans="1:10" ht="18" customHeight="1" x14ac:dyDescent="0.2">
      <c r="A20" s="126">
        <v>7.2</v>
      </c>
      <c r="B20" s="127" t="s">
        <v>58</v>
      </c>
      <c r="C20" s="12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 t="shared" si="0"/>
        <v>5</v>
      </c>
      <c r="J20" s="18"/>
    </row>
    <row r="21" spans="1:10" ht="26.45" customHeight="1" x14ac:dyDescent="0.2">
      <c r="A21" s="126">
        <v>8</v>
      </c>
      <c r="B21" s="127" t="s">
        <v>63</v>
      </c>
      <c r="C21" s="12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 t="shared" si="0"/>
        <v>9.3930000000000007</v>
      </c>
      <c r="J21" s="18"/>
    </row>
    <row r="22" spans="1:10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I7+I8+I9+I11+I12+I13+I16+I17+I19+I20+I21</f>
        <v>98.567999999999998</v>
      </c>
    </row>
    <row r="23" spans="1:10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</row>
    <row r="24" spans="1:10" x14ac:dyDescent="0.2">
      <c r="A24" s="29"/>
      <c r="B24" s="29"/>
      <c r="C24" s="29"/>
      <c r="D24" s="29"/>
      <c r="E24" s="29"/>
      <c r="F24" s="29"/>
      <c r="G24" s="29"/>
    </row>
    <row r="25" spans="1:10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0" ht="5.45" customHeight="1" x14ac:dyDescent="0.2"/>
    <row r="27" spans="1:10" ht="13.9" customHeight="1" x14ac:dyDescent="0.2">
      <c r="B27" s="30" t="s">
        <v>72</v>
      </c>
      <c r="C27" s="161" t="s">
        <v>73</v>
      </c>
      <c r="D27" s="162"/>
      <c r="E27" s="162"/>
      <c r="F27" s="163"/>
    </row>
    <row r="28" spans="1:10" x14ac:dyDescent="0.2">
      <c r="B28" s="31" t="s">
        <v>74</v>
      </c>
      <c r="C28" s="164"/>
      <c r="D28" s="165"/>
      <c r="E28" s="165"/>
      <c r="F28" s="166"/>
    </row>
    <row r="29" spans="1:10" ht="15" customHeight="1" x14ac:dyDescent="0.2">
      <c r="B29" s="32" t="s">
        <v>75</v>
      </c>
      <c r="C29" s="144" t="s">
        <v>76</v>
      </c>
      <c r="D29" s="145"/>
      <c r="E29" s="145"/>
      <c r="F29" s="146"/>
    </row>
    <row r="30" spans="1:10" ht="12.6" customHeight="1" x14ac:dyDescent="0.2">
      <c r="B30" s="33" t="s">
        <v>77</v>
      </c>
      <c r="C30" s="147" t="s">
        <v>78</v>
      </c>
      <c r="D30" s="148"/>
      <c r="E30" s="148"/>
      <c r="F30" s="149"/>
    </row>
    <row r="31" spans="1:10" ht="19.899999999999999" customHeight="1" x14ac:dyDescent="0.2">
      <c r="B31" s="34" t="s">
        <v>79</v>
      </c>
      <c r="C31" s="150" t="s">
        <v>80</v>
      </c>
      <c r="D31" s="151"/>
      <c r="E31" s="151"/>
      <c r="F31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8:F28"/>
    <mergeCell ref="C29:F29"/>
    <mergeCell ref="C30:F30"/>
    <mergeCell ref="C31:F31"/>
    <mergeCell ref="A6:I6"/>
    <mergeCell ref="A14:I14"/>
    <mergeCell ref="A23:G23"/>
    <mergeCell ref="H23:I23"/>
    <mergeCell ref="B25:H25"/>
    <mergeCell ref="C27:F27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65C9A-54B3-49AF-8123-78A06BF704F6}">
  <sheetPr>
    <pageSetUpPr fitToPage="1"/>
  </sheetPr>
  <dimension ref="A1:K30"/>
  <sheetViews>
    <sheetView zoomScale="85" zoomScaleNormal="85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4" width="13.875" style="1" customWidth="1"/>
    <col min="5" max="5" width="12.375" style="1" customWidth="1"/>
    <col min="6" max="6" width="12.875" style="1" customWidth="1"/>
    <col min="7" max="7" width="25" style="1" customWidth="1"/>
    <col min="8" max="8" width="11.375" style="1" customWidth="1"/>
    <col min="9" max="9" width="10.25" style="1" customWidth="1"/>
    <col min="10" max="10" width="29" style="1" customWidth="1"/>
    <col min="11" max="17" width="8.875" style="1"/>
    <col min="18" max="18" width="53.125" style="1" customWidth="1"/>
    <col min="19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216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83.25" customHeight="1" x14ac:dyDescent="0.2">
      <c r="A7" s="5">
        <v>1</v>
      </c>
      <c r="B7" s="6" t="s">
        <v>217</v>
      </c>
      <c r="C7" s="7">
        <v>20</v>
      </c>
      <c r="D7" s="7" t="s">
        <v>125</v>
      </c>
      <c r="E7" s="7" t="s">
        <v>39</v>
      </c>
      <c r="F7" s="7" t="s">
        <v>30</v>
      </c>
      <c r="G7" s="13" t="s">
        <v>218</v>
      </c>
      <c r="H7" s="7">
        <v>100</v>
      </c>
      <c r="I7" s="9">
        <f>H7*C7/$C$21</f>
        <v>20</v>
      </c>
      <c r="J7" s="10"/>
    </row>
    <row r="8" spans="1:11" ht="207" customHeight="1" x14ac:dyDescent="0.2">
      <c r="A8" s="9">
        <v>2</v>
      </c>
      <c r="B8" s="11" t="s">
        <v>219</v>
      </c>
      <c r="C8" s="12">
        <v>20</v>
      </c>
      <c r="D8" s="7" t="s">
        <v>125</v>
      </c>
      <c r="E8" s="7" t="s">
        <v>186</v>
      </c>
      <c r="F8" s="7" t="s">
        <v>39</v>
      </c>
      <c r="G8" s="13" t="s">
        <v>220</v>
      </c>
      <c r="H8" s="7">
        <v>100</v>
      </c>
      <c r="I8" s="9">
        <f>H8*C8/$C$21</f>
        <v>20</v>
      </c>
      <c r="J8" s="10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221</v>
      </c>
      <c r="H10" s="7">
        <v>0</v>
      </c>
      <c r="I10" s="9">
        <f>H10*C10/$C$21</f>
        <v>0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222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223</v>
      </c>
      <c r="H12" s="7">
        <v>99</v>
      </c>
      <c r="I12" s="9">
        <f>H12*C12/$C$21</f>
        <v>19.8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76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94.192999999999998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0866141732283472" right="0.23622047244094491" top="0.74803149606299213" bottom="0.74803149606299213" header="0.31496062992125984" footer="0.31496062992125984"/>
  <pageSetup paperSize="9" scale="50" fitToWidth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E3EB1-86B2-459C-8A97-45467397D547}">
  <sheetPr>
    <pageSetUpPr fitToPage="1"/>
  </sheetPr>
  <dimension ref="A1:K30"/>
  <sheetViews>
    <sheetView zoomScaleNormal="10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2.25" style="1" customWidth="1"/>
    <col min="8" max="8" width="11.375" style="1" customWidth="1"/>
    <col min="9" max="9" width="10.25" style="1" customWidth="1"/>
    <col min="10" max="10" width="29.2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206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47.25" customHeight="1" x14ac:dyDescent="0.2">
      <c r="A7" s="5">
        <v>1</v>
      </c>
      <c r="B7" s="6" t="s">
        <v>207</v>
      </c>
      <c r="C7" s="7">
        <v>20</v>
      </c>
      <c r="D7" s="7" t="s">
        <v>208</v>
      </c>
      <c r="E7" s="7" t="s">
        <v>209</v>
      </c>
      <c r="F7" s="7" t="s">
        <v>210</v>
      </c>
      <c r="G7" s="8" t="s">
        <v>211</v>
      </c>
      <c r="H7" s="7">
        <v>100</v>
      </c>
      <c r="I7" s="9">
        <f>H7*C7/$C$21</f>
        <v>20</v>
      </c>
      <c r="J7" s="16"/>
    </row>
    <row r="8" spans="1:11" ht="41.25" customHeight="1" x14ac:dyDescent="0.2">
      <c r="A8" s="9">
        <v>2</v>
      </c>
      <c r="B8" s="11" t="s">
        <v>212</v>
      </c>
      <c r="C8" s="12">
        <v>20</v>
      </c>
      <c r="D8" s="7" t="s">
        <v>213</v>
      </c>
      <c r="E8" s="7" t="s">
        <v>214</v>
      </c>
      <c r="F8" s="7" t="s">
        <v>108</v>
      </c>
      <c r="G8" s="8" t="s">
        <v>215</v>
      </c>
      <c r="H8" s="7">
        <v>100</v>
      </c>
      <c r="I8" s="9">
        <f>H8*C8/$C$21</f>
        <v>20</v>
      </c>
      <c r="J8" s="16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30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30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27559055118110237" right="0.15748031496062992" top="0.31496062992125984" bottom="0.31496062992125984" header="0.31496062992125984" footer="0.31496062992125984"/>
  <pageSetup paperSize="9" scale="77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FA725-DACC-4E9E-AFE3-55BD0BB2EF45}">
  <dimension ref="A1:K30"/>
  <sheetViews>
    <sheetView topLeftCell="A8" zoomScaleNormal="10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2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195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183.75" customHeight="1" x14ac:dyDescent="0.2">
      <c r="A7" s="5">
        <v>1</v>
      </c>
      <c r="B7" s="6" t="s">
        <v>196</v>
      </c>
      <c r="C7" s="7">
        <v>20</v>
      </c>
      <c r="D7" s="7" t="s">
        <v>197</v>
      </c>
      <c r="E7" s="7" t="s">
        <v>198</v>
      </c>
      <c r="F7" s="7" t="s">
        <v>199</v>
      </c>
      <c r="G7" s="8" t="s">
        <v>200</v>
      </c>
      <c r="H7" s="7">
        <v>100</v>
      </c>
      <c r="I7" s="9">
        <f>H7*C7/$C$21</f>
        <v>20</v>
      </c>
      <c r="J7" s="18"/>
    </row>
    <row r="8" spans="1:11" ht="345.75" customHeight="1" x14ac:dyDescent="0.2">
      <c r="A8" s="9">
        <v>2</v>
      </c>
      <c r="B8" s="11" t="s">
        <v>201</v>
      </c>
      <c r="C8" s="12">
        <v>20</v>
      </c>
      <c r="D8" s="7" t="s">
        <v>202</v>
      </c>
      <c r="E8" s="7" t="s">
        <v>203</v>
      </c>
      <c r="F8" s="7" t="s">
        <v>204</v>
      </c>
      <c r="G8" s="8" t="s">
        <v>205</v>
      </c>
      <c r="H8" s="7">
        <v>100</v>
      </c>
      <c r="I8" s="9">
        <f>H8*C8/$C$21</f>
        <v>20</v>
      </c>
      <c r="J8" s="18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30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188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D724C-FA8F-4B54-B3F2-A874D5A1398B}">
  <dimension ref="A1:K30"/>
  <sheetViews>
    <sheetView topLeftCell="B1" zoomScale="130" zoomScaleNormal="13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189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51" x14ac:dyDescent="0.2">
      <c r="A7" s="5">
        <v>1</v>
      </c>
      <c r="B7" s="6" t="s">
        <v>190</v>
      </c>
      <c r="C7" s="7">
        <v>20</v>
      </c>
      <c r="D7" s="7" t="s">
        <v>123</v>
      </c>
      <c r="E7" s="7" t="s">
        <v>125</v>
      </c>
      <c r="F7" s="7" t="s">
        <v>39</v>
      </c>
      <c r="G7" s="8" t="s">
        <v>193</v>
      </c>
      <c r="H7" s="7">
        <v>100</v>
      </c>
      <c r="I7" s="9">
        <f>H7*C7/$C$21</f>
        <v>20</v>
      </c>
      <c r="J7" s="10"/>
    </row>
    <row r="8" spans="1:11" ht="54" customHeight="1" x14ac:dyDescent="0.2">
      <c r="A8" s="9">
        <v>2</v>
      </c>
      <c r="B8" s="11" t="s">
        <v>191</v>
      </c>
      <c r="C8" s="12">
        <v>20</v>
      </c>
      <c r="D8" s="7" t="s">
        <v>186</v>
      </c>
      <c r="E8" s="7" t="s">
        <v>39</v>
      </c>
      <c r="F8" s="7" t="s">
        <v>37</v>
      </c>
      <c r="G8" s="8" t="s">
        <v>194</v>
      </c>
      <c r="H8" s="7">
        <v>100</v>
      </c>
      <c r="I8" s="9">
        <f>H8*C8/$C$21</f>
        <v>20</v>
      </c>
      <c r="J8" s="10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30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192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30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6AED3-3BAD-47B1-9B87-F6C5AD85983B}">
  <dimension ref="A1:K32"/>
  <sheetViews>
    <sheetView topLeftCell="A4" zoomScale="130" zoomScaleNormal="130" workbookViewId="0">
      <selection activeCell="B7" sqref="B7:H9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0.375" style="1" customWidth="1"/>
    <col min="8" max="8" width="11.375" style="1" customWidth="1"/>
    <col min="9" max="9" width="10.25" style="1" customWidth="1"/>
    <col min="10" max="10" width="23.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169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31.5" customHeight="1" x14ac:dyDescent="0.2">
      <c r="A7" s="5">
        <v>1</v>
      </c>
      <c r="B7" s="6" t="s">
        <v>170</v>
      </c>
      <c r="C7" s="7">
        <v>10</v>
      </c>
      <c r="D7" s="7" t="s">
        <v>107</v>
      </c>
      <c r="E7" s="7" t="s">
        <v>171</v>
      </c>
      <c r="F7" s="7" t="s">
        <v>172</v>
      </c>
      <c r="G7" s="8" t="s">
        <v>173</v>
      </c>
      <c r="H7" s="36">
        <v>83.5</v>
      </c>
      <c r="I7" s="9">
        <f>H7*C7/$C$23</f>
        <v>8.35</v>
      </c>
      <c r="J7" s="50"/>
    </row>
    <row r="8" spans="1:11" ht="72" customHeight="1" x14ac:dyDescent="0.2">
      <c r="A8" s="9">
        <v>2</v>
      </c>
      <c r="B8" s="11" t="s">
        <v>174</v>
      </c>
      <c r="C8" s="12">
        <v>10</v>
      </c>
      <c r="D8" s="7" t="s">
        <v>175</v>
      </c>
      <c r="E8" s="7" t="s">
        <v>176</v>
      </c>
      <c r="F8" s="7" t="s">
        <v>177</v>
      </c>
      <c r="G8" s="8" t="s">
        <v>178</v>
      </c>
      <c r="H8" s="14">
        <v>0</v>
      </c>
      <c r="I8" s="15">
        <f>H8*C8/$C$23</f>
        <v>0</v>
      </c>
      <c r="J8" s="51" t="s">
        <v>179</v>
      </c>
    </row>
    <row r="9" spans="1:11" ht="42" customHeight="1" x14ac:dyDescent="0.2">
      <c r="A9" s="9">
        <v>3</v>
      </c>
      <c r="B9" s="11" t="s">
        <v>180</v>
      </c>
      <c r="C9" s="17">
        <v>10</v>
      </c>
      <c r="D9" s="7" t="s">
        <v>181</v>
      </c>
      <c r="E9" s="7" t="s">
        <v>182</v>
      </c>
      <c r="F9" s="7" t="s">
        <v>183</v>
      </c>
      <c r="G9" s="8" t="s">
        <v>184</v>
      </c>
      <c r="H9" s="7">
        <v>100</v>
      </c>
      <c r="I9" s="9">
        <f t="shared" ref="I9:I10" si="0">H9*C9/$C$23</f>
        <v>10</v>
      </c>
      <c r="J9" s="50"/>
    </row>
    <row r="10" spans="1:11" ht="30.75" customHeight="1" x14ac:dyDescent="0.2">
      <c r="A10" s="9">
        <v>4</v>
      </c>
      <c r="B10" s="11" t="s">
        <v>185</v>
      </c>
      <c r="C10" s="17">
        <v>10</v>
      </c>
      <c r="D10" s="7" t="s">
        <v>125</v>
      </c>
      <c r="E10" s="7" t="s">
        <v>186</v>
      </c>
      <c r="F10" s="7" t="s">
        <v>39</v>
      </c>
      <c r="G10" s="8" t="s">
        <v>187</v>
      </c>
      <c r="H10" s="7">
        <v>100</v>
      </c>
      <c r="I10" s="9">
        <f t="shared" si="0"/>
        <v>10</v>
      </c>
      <c r="J10" s="50"/>
    </row>
    <row r="11" spans="1:11" ht="20.25" customHeight="1" x14ac:dyDescent="0.2">
      <c r="A11" s="9">
        <v>5</v>
      </c>
      <c r="B11" s="11" t="s">
        <v>25</v>
      </c>
      <c r="C11" s="17"/>
      <c r="D11" s="7"/>
      <c r="E11" s="7"/>
      <c r="F11" s="7"/>
      <c r="G11" s="13"/>
      <c r="H11" s="7"/>
      <c r="I11" s="9"/>
      <c r="J11" s="18"/>
    </row>
    <row r="12" spans="1:11" ht="29.25" customHeight="1" x14ac:dyDescent="0.2">
      <c r="A12" s="9">
        <v>5.0999999999999996</v>
      </c>
      <c r="B12" s="11" t="s">
        <v>26</v>
      </c>
      <c r="C12" s="17">
        <v>5</v>
      </c>
      <c r="D12" s="7" t="s">
        <v>27</v>
      </c>
      <c r="E12" s="7" t="s">
        <v>28</v>
      </c>
      <c r="F12" s="7" t="s">
        <v>29</v>
      </c>
      <c r="G12" s="7" t="s">
        <v>30</v>
      </c>
      <c r="H12" s="7">
        <v>100</v>
      </c>
      <c r="I12" s="9">
        <f>H12*C12/$C$23</f>
        <v>5</v>
      </c>
      <c r="J12" s="18"/>
    </row>
    <row r="13" spans="1:11" ht="33.75" customHeight="1" x14ac:dyDescent="0.2">
      <c r="A13" s="9">
        <v>5.2</v>
      </c>
      <c r="B13" s="11" t="s">
        <v>31</v>
      </c>
      <c r="C13" s="17">
        <v>5</v>
      </c>
      <c r="D13" s="7" t="s">
        <v>32</v>
      </c>
      <c r="E13" s="7" t="s">
        <v>33</v>
      </c>
      <c r="F13" s="7" t="s">
        <v>34</v>
      </c>
      <c r="G13" s="7" t="s">
        <v>188</v>
      </c>
      <c r="H13" s="7">
        <v>100</v>
      </c>
      <c r="I13" s="9">
        <f>H13*C13/$C$23</f>
        <v>5</v>
      </c>
      <c r="J13" s="18"/>
    </row>
    <row r="14" spans="1:11" ht="25.5" x14ac:dyDescent="0.2">
      <c r="A14" s="19">
        <v>6</v>
      </c>
      <c r="B14" s="11" t="s">
        <v>36</v>
      </c>
      <c r="C14" s="8">
        <v>20</v>
      </c>
      <c r="D14" s="7" t="s">
        <v>37</v>
      </c>
      <c r="E14" s="7" t="s">
        <v>38</v>
      </c>
      <c r="F14" s="7" t="s">
        <v>30</v>
      </c>
      <c r="G14" s="7" t="s">
        <v>30</v>
      </c>
      <c r="H14" s="7">
        <v>100</v>
      </c>
      <c r="I14" s="9">
        <f>H14*C14/$C$23</f>
        <v>20</v>
      </c>
      <c r="J14" s="18"/>
    </row>
    <row r="15" spans="1:11" s="4" customFormat="1" ht="16.899999999999999" customHeight="1" x14ac:dyDescent="0.2">
      <c r="A15" s="241" t="s">
        <v>40</v>
      </c>
      <c r="B15" s="241"/>
      <c r="C15" s="241"/>
      <c r="D15" s="241"/>
      <c r="E15" s="241"/>
      <c r="F15" s="241"/>
      <c r="G15" s="241"/>
      <c r="H15" s="241"/>
      <c r="I15" s="242"/>
      <c r="J15" s="18"/>
    </row>
    <row r="16" spans="1:11" ht="42" customHeight="1" x14ac:dyDescent="0.2">
      <c r="A16" s="19">
        <v>7</v>
      </c>
      <c r="B16" s="20" t="s">
        <v>41</v>
      </c>
      <c r="C16" s="8"/>
      <c r="D16" s="8"/>
      <c r="E16" s="8"/>
      <c r="F16" s="8"/>
      <c r="G16" s="21"/>
      <c r="H16" s="22"/>
      <c r="I16" s="23"/>
      <c r="J16" s="18"/>
    </row>
    <row r="17" spans="1:10" ht="58.5" customHeight="1" x14ac:dyDescent="0.2">
      <c r="A17" s="19">
        <v>7.1</v>
      </c>
      <c r="B17" s="20" t="s">
        <v>42</v>
      </c>
      <c r="C17" s="8">
        <v>5</v>
      </c>
      <c r="D17" s="8" t="s">
        <v>43</v>
      </c>
      <c r="E17" s="8" t="s">
        <v>44</v>
      </c>
      <c r="F17" s="8" t="s">
        <v>45</v>
      </c>
      <c r="G17" s="21" t="s">
        <v>46</v>
      </c>
      <c r="H17" s="22">
        <v>100</v>
      </c>
      <c r="I17" s="23">
        <f>H17*C17/$C$23</f>
        <v>5</v>
      </c>
      <c r="J17" s="18"/>
    </row>
    <row r="18" spans="1:10" ht="30" customHeight="1" x14ac:dyDescent="0.2">
      <c r="A18" s="19">
        <v>7.2</v>
      </c>
      <c r="B18" s="20" t="s">
        <v>47</v>
      </c>
      <c r="C18" s="8">
        <v>5</v>
      </c>
      <c r="D18" s="8" t="s">
        <v>48</v>
      </c>
      <c r="E18" s="8" t="s">
        <v>49</v>
      </c>
      <c r="F18" s="8" t="s">
        <v>50</v>
      </c>
      <c r="G18" s="21" t="s">
        <v>51</v>
      </c>
      <c r="H18" s="22">
        <v>100</v>
      </c>
      <c r="I18" s="23">
        <f t="shared" ref="I18:I22" si="1">H18*C18/$C$23</f>
        <v>5</v>
      </c>
      <c r="J18" s="18"/>
    </row>
    <row r="19" spans="1:10" ht="17.25" customHeight="1" x14ac:dyDescent="0.2">
      <c r="A19" s="19">
        <v>8</v>
      </c>
      <c r="B19" s="20" t="s">
        <v>52</v>
      </c>
      <c r="C19" s="8"/>
      <c r="D19" s="8"/>
      <c r="E19" s="8"/>
      <c r="F19" s="8"/>
      <c r="G19" s="21"/>
      <c r="H19" s="22"/>
      <c r="I19" s="23"/>
      <c r="J19" s="18"/>
    </row>
    <row r="20" spans="1:10" ht="18" customHeight="1" x14ac:dyDescent="0.2">
      <c r="A20" s="19">
        <v>8.1</v>
      </c>
      <c r="B20" s="20" t="s">
        <v>53</v>
      </c>
      <c r="C20" s="8">
        <v>5</v>
      </c>
      <c r="D20" s="8" t="s">
        <v>54</v>
      </c>
      <c r="E20" s="8" t="s">
        <v>55</v>
      </c>
      <c r="F20" s="8" t="s">
        <v>56</v>
      </c>
      <c r="G20" s="21" t="s">
        <v>57</v>
      </c>
      <c r="H20" s="22">
        <v>100</v>
      </c>
      <c r="I20" s="23">
        <f t="shared" si="1"/>
        <v>5</v>
      </c>
      <c r="J20" s="18"/>
    </row>
    <row r="21" spans="1:10" ht="18" customHeight="1" x14ac:dyDescent="0.2">
      <c r="A21" s="19">
        <v>8.1999999999999993</v>
      </c>
      <c r="B21" s="20" t="s">
        <v>58</v>
      </c>
      <c r="C21" s="8">
        <v>5</v>
      </c>
      <c r="D21" s="8" t="s">
        <v>59</v>
      </c>
      <c r="E21" s="8" t="s">
        <v>60</v>
      </c>
      <c r="F21" s="8" t="s">
        <v>61</v>
      </c>
      <c r="G21" s="21" t="s">
        <v>62</v>
      </c>
      <c r="H21" s="22">
        <v>100</v>
      </c>
      <c r="I21" s="23">
        <f t="shared" si="1"/>
        <v>5</v>
      </c>
      <c r="J21" s="18"/>
    </row>
    <row r="22" spans="1:10" ht="26.45" customHeight="1" x14ac:dyDescent="0.2">
      <c r="A22" s="19">
        <v>9</v>
      </c>
      <c r="B22" s="20" t="s">
        <v>63</v>
      </c>
      <c r="C22" s="8">
        <v>10</v>
      </c>
      <c r="D22" s="8" t="s">
        <v>64</v>
      </c>
      <c r="E22" s="8" t="s">
        <v>65</v>
      </c>
      <c r="F22" s="8" t="s">
        <v>66</v>
      </c>
      <c r="G22" s="24" t="s">
        <v>67</v>
      </c>
      <c r="H22" s="22">
        <v>93.93</v>
      </c>
      <c r="I22" s="25">
        <f t="shared" si="1"/>
        <v>9.3930000000000007</v>
      </c>
      <c r="J22" s="18"/>
    </row>
    <row r="23" spans="1:10" x14ac:dyDescent="0.2">
      <c r="A23" s="26"/>
      <c r="B23" s="27" t="s">
        <v>68</v>
      </c>
      <c r="C23" s="27">
        <v>100</v>
      </c>
      <c r="D23" s="26"/>
      <c r="E23" s="26"/>
      <c r="F23" s="26"/>
      <c r="G23" s="26"/>
      <c r="H23" s="26"/>
      <c r="I23" s="28">
        <f>I7+I8+I9+I10+I12+I13+I14+I17+I18+I20+I21+I22</f>
        <v>87.742999999999995</v>
      </c>
    </row>
    <row r="24" spans="1:10" ht="14.45" customHeight="1" x14ac:dyDescent="0.2">
      <c r="A24" s="155" t="s">
        <v>69</v>
      </c>
      <c r="B24" s="156"/>
      <c r="C24" s="156"/>
      <c r="D24" s="156"/>
      <c r="E24" s="156"/>
      <c r="F24" s="156"/>
      <c r="G24" s="157"/>
      <c r="H24" s="248" t="s">
        <v>247</v>
      </c>
      <c r="I24" s="249"/>
    </row>
    <row r="25" spans="1:10" x14ac:dyDescent="0.2">
      <c r="A25" s="29"/>
      <c r="B25" s="29"/>
      <c r="C25" s="29"/>
      <c r="D25" s="29"/>
      <c r="E25" s="29"/>
      <c r="F25" s="29"/>
      <c r="G25" s="29"/>
    </row>
    <row r="26" spans="1:10" ht="45.6" customHeight="1" x14ac:dyDescent="0.2">
      <c r="B26" s="160" t="s">
        <v>71</v>
      </c>
      <c r="C26" s="160"/>
      <c r="D26" s="160"/>
      <c r="E26" s="160"/>
      <c r="F26" s="160"/>
      <c r="G26" s="160"/>
      <c r="H26" s="160"/>
    </row>
    <row r="27" spans="1:10" ht="5.45" customHeight="1" x14ac:dyDescent="0.2"/>
    <row r="28" spans="1:10" ht="13.9" customHeight="1" x14ac:dyDescent="0.2">
      <c r="B28" s="30" t="s">
        <v>72</v>
      </c>
      <c r="C28" s="161" t="s">
        <v>73</v>
      </c>
      <c r="D28" s="162"/>
      <c r="E28" s="162"/>
      <c r="F28" s="163"/>
    </row>
    <row r="29" spans="1:10" x14ac:dyDescent="0.2">
      <c r="B29" s="31" t="s">
        <v>74</v>
      </c>
      <c r="C29" s="164"/>
      <c r="D29" s="165"/>
      <c r="E29" s="165"/>
      <c r="F29" s="166"/>
    </row>
    <row r="30" spans="1:10" ht="15" customHeight="1" x14ac:dyDescent="0.2">
      <c r="B30" s="32" t="s">
        <v>75</v>
      </c>
      <c r="C30" s="144" t="s">
        <v>76</v>
      </c>
      <c r="D30" s="145"/>
      <c r="E30" s="145"/>
      <c r="F30" s="146"/>
    </row>
    <row r="31" spans="1:10" ht="12.6" customHeight="1" x14ac:dyDescent="0.2">
      <c r="B31" s="33" t="s">
        <v>77</v>
      </c>
      <c r="C31" s="147" t="s">
        <v>78</v>
      </c>
      <c r="D31" s="148"/>
      <c r="E31" s="148"/>
      <c r="F31" s="149"/>
    </row>
    <row r="32" spans="1:10" ht="19.899999999999999" customHeight="1" x14ac:dyDescent="0.2">
      <c r="B32" s="34" t="s">
        <v>79</v>
      </c>
      <c r="C32" s="150" t="s">
        <v>80</v>
      </c>
      <c r="D32" s="151"/>
      <c r="E32" s="151"/>
      <c r="F32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9:F29"/>
    <mergeCell ref="C30:F30"/>
    <mergeCell ref="C31:F31"/>
    <mergeCell ref="C32:F32"/>
    <mergeCell ref="A6:I6"/>
    <mergeCell ref="A15:I15"/>
    <mergeCell ref="A24:G24"/>
    <mergeCell ref="H24:I24"/>
    <mergeCell ref="B26:H26"/>
    <mergeCell ref="C28:F28"/>
  </mergeCells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48BA0-EDD7-4017-86B1-E0EA0FFFF0DB}">
  <dimension ref="A1:K31"/>
  <sheetViews>
    <sheetView topLeftCell="A9" zoomScaleNormal="100" workbookViewId="0">
      <selection activeCell="B7" sqref="B7:H9"/>
    </sheetView>
  </sheetViews>
  <sheetFormatPr defaultColWidth="8.875" defaultRowHeight="12.75" x14ac:dyDescent="0.2"/>
  <cols>
    <col min="1" max="1" width="5.25" style="1" customWidth="1"/>
    <col min="2" max="2" width="27.5" style="1" customWidth="1"/>
    <col min="3" max="3" width="9" style="1" customWidth="1"/>
    <col min="4" max="4" width="14" style="1" customWidth="1"/>
    <col min="5" max="5" width="13.25" style="1" customWidth="1"/>
    <col min="6" max="6" width="15.25" style="1" customWidth="1"/>
    <col min="7" max="7" width="30.75" style="1" customWidth="1"/>
    <col min="8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151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117.75" customHeight="1" x14ac:dyDescent="0.2">
      <c r="A7" s="5">
        <v>1</v>
      </c>
      <c r="B7" s="6" t="s">
        <v>152</v>
      </c>
      <c r="C7" s="7">
        <v>15</v>
      </c>
      <c r="D7" s="7" t="s">
        <v>153</v>
      </c>
      <c r="E7" s="7" t="s">
        <v>154</v>
      </c>
      <c r="F7" s="7" t="s">
        <v>155</v>
      </c>
      <c r="G7" s="13" t="s">
        <v>156</v>
      </c>
      <c r="H7" s="7">
        <v>100</v>
      </c>
      <c r="I7" s="9">
        <f>H7*C7/$C$22</f>
        <v>15</v>
      </c>
      <c r="J7" s="10"/>
    </row>
    <row r="8" spans="1:11" ht="241.5" customHeight="1" x14ac:dyDescent="0.2">
      <c r="A8" s="9">
        <v>2</v>
      </c>
      <c r="B8" s="11" t="s">
        <v>157</v>
      </c>
      <c r="C8" s="12">
        <v>15</v>
      </c>
      <c r="D8" s="7" t="s">
        <v>158</v>
      </c>
      <c r="E8" s="7" t="s">
        <v>159</v>
      </c>
      <c r="F8" s="7" t="s">
        <v>160</v>
      </c>
      <c r="G8" s="49" t="s">
        <v>161</v>
      </c>
      <c r="H8" s="7">
        <v>100</v>
      </c>
      <c r="I8" s="9">
        <f>H8*C8/$C$22</f>
        <v>15</v>
      </c>
      <c r="J8" s="10"/>
    </row>
    <row r="9" spans="1:11" ht="229.5" x14ac:dyDescent="0.2">
      <c r="A9" s="9">
        <v>3</v>
      </c>
      <c r="B9" s="11" t="s">
        <v>162</v>
      </c>
      <c r="C9" s="17">
        <v>10</v>
      </c>
      <c r="D9" s="7" t="s">
        <v>163</v>
      </c>
      <c r="E9" s="7" t="s">
        <v>164</v>
      </c>
      <c r="F9" s="7" t="s">
        <v>165</v>
      </c>
      <c r="G9" s="13" t="s">
        <v>166</v>
      </c>
      <c r="H9" s="7">
        <v>100</v>
      </c>
      <c r="I9" s="9">
        <f>H9*C9/$C$22</f>
        <v>10</v>
      </c>
      <c r="J9" s="18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167</v>
      </c>
      <c r="H11" s="7">
        <v>100</v>
      </c>
      <c r="I11" s="9">
        <f>H11*C11/$C$22</f>
        <v>5</v>
      </c>
      <c r="J11" s="18"/>
    </row>
    <row r="12" spans="1:11" ht="26.25" customHeight="1" x14ac:dyDescent="0.2">
      <c r="A12" s="9">
        <v>4.2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168</v>
      </c>
      <c r="H12" s="7">
        <v>0</v>
      </c>
      <c r="I12" s="9">
        <f>H12*C12/$C$22</f>
        <v>0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H13*C13/$C$22</f>
        <v>20</v>
      </c>
      <c r="J13" s="18"/>
    </row>
    <row r="14" spans="1:11" s="4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9">
        <v>6</v>
      </c>
      <c r="B15" s="20" t="s">
        <v>41</v>
      </c>
      <c r="C15" s="8"/>
      <c r="D15" s="8"/>
      <c r="E15" s="8"/>
      <c r="F15" s="8"/>
      <c r="G15" s="21"/>
      <c r="H15" s="22"/>
      <c r="I15" s="23"/>
      <c r="J15" s="18"/>
    </row>
    <row r="16" spans="1:11" ht="58.5" customHeight="1" x14ac:dyDescent="0.2">
      <c r="A16" s="19">
        <v>6.1</v>
      </c>
      <c r="B16" s="20" t="s">
        <v>42</v>
      </c>
      <c r="C16" s="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0" ht="30" customHeight="1" x14ac:dyDescent="0.2">
      <c r="A17" s="19">
        <v>6.2</v>
      </c>
      <c r="B17" s="20" t="s">
        <v>47</v>
      </c>
      <c r="C17" s="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 t="shared" ref="I17:I21" si="0">H17*C17/$C$22</f>
        <v>5</v>
      </c>
      <c r="J17" s="18"/>
    </row>
    <row r="18" spans="1:10" ht="17.25" customHeight="1" x14ac:dyDescent="0.2">
      <c r="A18" s="19">
        <v>7</v>
      </c>
      <c r="B18" s="20" t="s">
        <v>52</v>
      </c>
      <c r="C18" s="8"/>
      <c r="D18" s="8"/>
      <c r="E18" s="8"/>
      <c r="F18" s="8"/>
      <c r="G18" s="21"/>
      <c r="H18" s="22"/>
      <c r="I18" s="23"/>
      <c r="J18" s="18"/>
    </row>
    <row r="19" spans="1:10" ht="18" customHeight="1" x14ac:dyDescent="0.2">
      <c r="A19" s="19">
        <v>7.1</v>
      </c>
      <c r="B19" s="20" t="s">
        <v>53</v>
      </c>
      <c r="C19" s="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 t="shared" si="0"/>
        <v>5</v>
      </c>
      <c r="J19" s="18"/>
    </row>
    <row r="20" spans="1:10" ht="18" customHeight="1" x14ac:dyDescent="0.2">
      <c r="A20" s="19">
        <v>7.2</v>
      </c>
      <c r="B20" s="20" t="s">
        <v>58</v>
      </c>
      <c r="C20" s="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 t="shared" si="0"/>
        <v>5</v>
      </c>
      <c r="J20" s="18"/>
    </row>
    <row r="21" spans="1:10" ht="26.45" customHeight="1" x14ac:dyDescent="0.2">
      <c r="A21" s="19">
        <v>8</v>
      </c>
      <c r="B21" s="20" t="s">
        <v>63</v>
      </c>
      <c r="C21" s="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 t="shared" si="0"/>
        <v>9.3930000000000007</v>
      </c>
      <c r="J21" s="18"/>
    </row>
    <row r="22" spans="1:10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I7+I8+I9+I11+I12+I13+I16+I17+I19+I20+I21</f>
        <v>94.393000000000001</v>
      </c>
    </row>
    <row r="23" spans="1:10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</row>
    <row r="24" spans="1:10" x14ac:dyDescent="0.2">
      <c r="A24" s="29"/>
      <c r="B24" s="29"/>
      <c r="C24" s="29"/>
      <c r="D24" s="29"/>
      <c r="E24" s="29"/>
      <c r="F24" s="29"/>
      <c r="G24" s="29"/>
    </row>
    <row r="25" spans="1:10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0" ht="5.45" customHeight="1" x14ac:dyDescent="0.2"/>
    <row r="27" spans="1:10" ht="13.9" customHeight="1" x14ac:dyDescent="0.2">
      <c r="B27" s="30" t="s">
        <v>72</v>
      </c>
      <c r="C27" s="161" t="s">
        <v>73</v>
      </c>
      <c r="D27" s="162"/>
      <c r="E27" s="162"/>
      <c r="F27" s="163"/>
    </row>
    <row r="28" spans="1:10" x14ac:dyDescent="0.2">
      <c r="B28" s="31" t="s">
        <v>74</v>
      </c>
      <c r="C28" s="164"/>
      <c r="D28" s="165"/>
      <c r="E28" s="165"/>
      <c r="F28" s="166"/>
    </row>
    <row r="29" spans="1:10" ht="15" customHeight="1" x14ac:dyDescent="0.2">
      <c r="B29" s="32" t="s">
        <v>75</v>
      </c>
      <c r="C29" s="144" t="s">
        <v>76</v>
      </c>
      <c r="D29" s="145"/>
      <c r="E29" s="145"/>
      <c r="F29" s="146"/>
    </row>
    <row r="30" spans="1:10" ht="12.6" customHeight="1" x14ac:dyDescent="0.2">
      <c r="B30" s="33" t="s">
        <v>77</v>
      </c>
      <c r="C30" s="147" t="s">
        <v>78</v>
      </c>
      <c r="D30" s="148"/>
      <c r="E30" s="148"/>
      <c r="F30" s="149"/>
    </row>
    <row r="31" spans="1:10" ht="19.899999999999999" customHeight="1" x14ac:dyDescent="0.2">
      <c r="B31" s="34" t="s">
        <v>79</v>
      </c>
      <c r="C31" s="150" t="s">
        <v>80</v>
      </c>
      <c r="D31" s="151"/>
      <c r="E31" s="151"/>
      <c r="F31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8:F28"/>
    <mergeCell ref="C29:F29"/>
    <mergeCell ref="C30:F30"/>
    <mergeCell ref="C31:F31"/>
    <mergeCell ref="A6:I6"/>
    <mergeCell ref="A14:I14"/>
    <mergeCell ref="A23:G23"/>
    <mergeCell ref="H23:I23"/>
    <mergeCell ref="B25:H25"/>
    <mergeCell ref="C27:F2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9DA45-93D9-46B3-A4E6-0C2F804ECB3E}">
  <dimension ref="A1:K31"/>
  <sheetViews>
    <sheetView topLeftCell="A4" zoomScale="110" zoomScaleNormal="110" workbookViewId="0">
      <selection activeCell="B7" sqref="B7:H9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0" width="31.12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150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45.75" customHeight="1" x14ac:dyDescent="0.2">
      <c r="A7" s="5">
        <v>1</v>
      </c>
      <c r="B7" s="6" t="s">
        <v>149</v>
      </c>
      <c r="C7" s="7">
        <v>10</v>
      </c>
      <c r="D7" s="7" t="s">
        <v>21</v>
      </c>
      <c r="E7" s="7" t="s">
        <v>125</v>
      </c>
      <c r="F7" s="7" t="s">
        <v>30</v>
      </c>
      <c r="G7" s="13" t="s">
        <v>30</v>
      </c>
      <c r="H7" s="7">
        <v>100</v>
      </c>
      <c r="I7" s="9">
        <f>H7*C7/$C$22</f>
        <v>10</v>
      </c>
      <c r="J7" s="10"/>
    </row>
    <row r="8" spans="1:11" ht="81" customHeight="1" x14ac:dyDescent="0.2">
      <c r="A8" s="9">
        <v>2</v>
      </c>
      <c r="B8" s="11" t="s">
        <v>148</v>
      </c>
      <c r="C8" s="12">
        <v>15</v>
      </c>
      <c r="D8" s="7" t="s">
        <v>147</v>
      </c>
      <c r="E8" s="7" t="s">
        <v>146</v>
      </c>
      <c r="F8" s="7" t="s">
        <v>145</v>
      </c>
      <c r="G8" s="13" t="s">
        <v>144</v>
      </c>
      <c r="H8" s="7">
        <v>100</v>
      </c>
      <c r="I8" s="9">
        <f>H8*C8/$C$22</f>
        <v>15</v>
      </c>
      <c r="J8" s="16" t="s">
        <v>143</v>
      </c>
    </row>
    <row r="9" spans="1:11" ht="84.75" customHeight="1" x14ac:dyDescent="0.2">
      <c r="A9" s="9">
        <v>3</v>
      </c>
      <c r="B9" s="11" t="s">
        <v>142</v>
      </c>
      <c r="C9" s="17">
        <v>15</v>
      </c>
      <c r="D9" s="7" t="s">
        <v>141</v>
      </c>
      <c r="E9" s="7" t="s">
        <v>140</v>
      </c>
      <c r="F9" s="7" t="s">
        <v>139</v>
      </c>
      <c r="G9" s="13" t="s">
        <v>138</v>
      </c>
      <c r="H9" s="7">
        <v>100</v>
      </c>
      <c r="I9" s="9">
        <v>15</v>
      </c>
      <c r="J9" s="10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H11*C11/$C$22</f>
        <v>5</v>
      </c>
      <c r="J11" s="18"/>
    </row>
    <row r="12" spans="1:11" ht="33.75" customHeight="1" x14ac:dyDescent="0.2">
      <c r="A12" s="9">
        <v>4.2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137</v>
      </c>
      <c r="H12" s="7">
        <v>100</v>
      </c>
      <c r="I12" s="9">
        <f>H12*C12/$C$22</f>
        <v>5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H13*C13/$C$22</f>
        <v>20</v>
      </c>
      <c r="J13" s="18"/>
    </row>
    <row r="14" spans="1:11" s="4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9">
        <v>6</v>
      </c>
      <c r="B15" s="20" t="s">
        <v>41</v>
      </c>
      <c r="C15" s="8"/>
      <c r="D15" s="8"/>
      <c r="E15" s="8"/>
      <c r="F15" s="8"/>
      <c r="G15" s="22"/>
      <c r="H15" s="22"/>
      <c r="I15" s="23"/>
      <c r="J15" s="18"/>
    </row>
    <row r="16" spans="1:11" ht="69" customHeight="1" x14ac:dyDescent="0.2">
      <c r="A16" s="19">
        <v>6.1</v>
      </c>
      <c r="B16" s="20" t="s">
        <v>42</v>
      </c>
      <c r="C16" s="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0" ht="30" customHeight="1" x14ac:dyDescent="0.2">
      <c r="A17" s="19">
        <v>6.2</v>
      </c>
      <c r="B17" s="20" t="s">
        <v>47</v>
      </c>
      <c r="C17" s="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>H17*C17/$C$22</f>
        <v>5</v>
      </c>
      <c r="J17" s="18"/>
    </row>
    <row r="18" spans="1:10" ht="17.25" customHeight="1" x14ac:dyDescent="0.2">
      <c r="A18" s="19">
        <v>7</v>
      </c>
      <c r="B18" s="20" t="s">
        <v>52</v>
      </c>
      <c r="C18" s="8"/>
      <c r="D18" s="8"/>
      <c r="E18" s="8"/>
      <c r="F18" s="8"/>
      <c r="G18" s="21"/>
      <c r="H18" s="22"/>
      <c r="I18" s="23"/>
      <c r="J18" s="18"/>
    </row>
    <row r="19" spans="1:10" ht="18" customHeight="1" x14ac:dyDescent="0.2">
      <c r="A19" s="19">
        <v>7.1</v>
      </c>
      <c r="B19" s="20" t="s">
        <v>53</v>
      </c>
      <c r="C19" s="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>H19*C19/$C$22</f>
        <v>5</v>
      </c>
      <c r="J19" s="18"/>
    </row>
    <row r="20" spans="1:10" ht="18" customHeight="1" x14ac:dyDescent="0.2">
      <c r="A20" s="19">
        <v>7.2</v>
      </c>
      <c r="B20" s="20" t="s">
        <v>58</v>
      </c>
      <c r="C20" s="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>H20*C20/$C$22</f>
        <v>5</v>
      </c>
      <c r="J20" s="18"/>
    </row>
    <row r="21" spans="1:10" ht="26.45" customHeight="1" x14ac:dyDescent="0.2">
      <c r="A21" s="19">
        <v>8</v>
      </c>
      <c r="B21" s="20" t="s">
        <v>63</v>
      </c>
      <c r="C21" s="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>H21*C21/$C$22</f>
        <v>9.3930000000000007</v>
      </c>
      <c r="J21" s="18"/>
    </row>
    <row r="22" spans="1:10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I7+I8+I9+I11+I12+I13+I16+I17+I19+I20+I21</f>
        <v>99.393000000000001</v>
      </c>
    </row>
    <row r="23" spans="1:10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</row>
    <row r="24" spans="1:10" x14ac:dyDescent="0.2">
      <c r="A24" s="29"/>
      <c r="B24" s="29"/>
      <c r="C24" s="29"/>
      <c r="D24" s="29"/>
      <c r="E24" s="29"/>
      <c r="F24" s="29"/>
      <c r="G24" s="29"/>
    </row>
    <row r="25" spans="1:10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0" ht="5.45" customHeight="1" x14ac:dyDescent="0.2"/>
    <row r="27" spans="1:10" ht="13.9" customHeight="1" x14ac:dyDescent="0.2">
      <c r="B27" s="48" t="s">
        <v>72</v>
      </c>
      <c r="C27" s="182" t="s">
        <v>73</v>
      </c>
      <c r="D27" s="183"/>
      <c r="E27" s="183"/>
      <c r="F27" s="184"/>
    </row>
    <row r="28" spans="1:10" x14ac:dyDescent="0.2">
      <c r="B28" s="47" t="s">
        <v>74</v>
      </c>
      <c r="C28" s="185"/>
      <c r="D28" s="186"/>
      <c r="E28" s="186"/>
      <c r="F28" s="187"/>
    </row>
    <row r="29" spans="1:10" ht="15" customHeight="1" x14ac:dyDescent="0.2">
      <c r="B29" s="46" t="s">
        <v>136</v>
      </c>
      <c r="C29" s="173" t="s">
        <v>76</v>
      </c>
      <c r="D29" s="174"/>
      <c r="E29" s="174"/>
      <c r="F29" s="175"/>
    </row>
    <row r="30" spans="1:10" ht="12.6" customHeight="1" x14ac:dyDescent="0.2">
      <c r="B30" s="45" t="s">
        <v>135</v>
      </c>
      <c r="C30" s="176" t="s">
        <v>78</v>
      </c>
      <c r="D30" s="177"/>
      <c r="E30" s="177"/>
      <c r="F30" s="178"/>
    </row>
    <row r="31" spans="1:10" ht="19.899999999999999" customHeight="1" x14ac:dyDescent="0.2">
      <c r="B31" s="44" t="s">
        <v>79</v>
      </c>
      <c r="C31" s="179" t="s">
        <v>80</v>
      </c>
      <c r="D31" s="180"/>
      <c r="E31" s="180"/>
      <c r="F31" s="181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C28:F28"/>
    <mergeCell ref="C29:F29"/>
    <mergeCell ref="C30:F30"/>
    <mergeCell ref="C31:F31"/>
    <mergeCell ref="I4:I5"/>
    <mergeCell ref="A6:I6"/>
    <mergeCell ref="A14:I14"/>
    <mergeCell ref="A23:G23"/>
    <mergeCell ref="H23:I23"/>
    <mergeCell ref="C27:F27"/>
    <mergeCell ref="B25:H25"/>
  </mergeCells>
  <pageMargins left="0.35433070866141736" right="0.27559055118110237" top="0.43307086614173229" bottom="0.31496062992125984" header="0.31496062992125984" footer="0.15748031496062992"/>
  <pageSetup paperSize="9" scale="8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A5C20-38ED-49F0-A328-E286EA53B170}">
  <dimension ref="A1:K31"/>
  <sheetViews>
    <sheetView topLeftCell="A4" zoomScale="85" zoomScaleNormal="85" workbookViewId="0">
      <selection activeCell="B7" sqref="B7:H9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121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90.75" customHeight="1" x14ac:dyDescent="0.2">
      <c r="A7" s="5">
        <v>1</v>
      </c>
      <c r="B7" s="6" t="s">
        <v>122</v>
      </c>
      <c r="C7" s="7">
        <v>15</v>
      </c>
      <c r="D7" s="7" t="s">
        <v>123</v>
      </c>
      <c r="E7" s="7" t="s">
        <v>124</v>
      </c>
      <c r="F7" s="7" t="s">
        <v>125</v>
      </c>
      <c r="G7" s="13" t="s">
        <v>126</v>
      </c>
      <c r="H7" s="7">
        <v>100</v>
      </c>
      <c r="I7" s="9">
        <f>H7*C7/$C$22</f>
        <v>15</v>
      </c>
      <c r="J7" s="10"/>
    </row>
    <row r="8" spans="1:11" ht="97.5" customHeight="1" x14ac:dyDescent="0.2">
      <c r="A8" s="9">
        <v>2</v>
      </c>
      <c r="B8" s="11" t="s">
        <v>127</v>
      </c>
      <c r="C8" s="12">
        <v>15</v>
      </c>
      <c r="D8" s="7" t="s">
        <v>128</v>
      </c>
      <c r="E8" s="7" t="s">
        <v>129</v>
      </c>
      <c r="F8" s="7" t="s">
        <v>130</v>
      </c>
      <c r="G8" s="13" t="s">
        <v>131</v>
      </c>
      <c r="H8" s="7">
        <v>100</v>
      </c>
      <c r="I8" s="9">
        <f>H8*C8/$C$22</f>
        <v>15</v>
      </c>
      <c r="J8" s="10"/>
    </row>
    <row r="9" spans="1:11" ht="207.75" customHeight="1" x14ac:dyDescent="0.2">
      <c r="A9" s="9">
        <v>3</v>
      </c>
      <c r="B9" s="11" t="s">
        <v>132</v>
      </c>
      <c r="C9" s="17">
        <v>10</v>
      </c>
      <c r="D9" s="7" t="s">
        <v>85</v>
      </c>
      <c r="E9" s="7" t="s">
        <v>86</v>
      </c>
      <c r="F9" s="7" t="s">
        <v>87</v>
      </c>
      <c r="G9" s="13" t="s">
        <v>133</v>
      </c>
      <c r="H9" s="7">
        <v>100</v>
      </c>
      <c r="I9" s="9">
        <f>H9*C9/$C$22</f>
        <v>10</v>
      </c>
      <c r="J9" s="10"/>
    </row>
    <row r="10" spans="1:11" ht="20.25" customHeight="1" x14ac:dyDescent="0.2">
      <c r="A10" s="9">
        <v>4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4.0999999999999996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30</v>
      </c>
      <c r="H11" s="7">
        <v>100</v>
      </c>
      <c r="I11" s="9">
        <f>H11*C11/$C$22</f>
        <v>5</v>
      </c>
      <c r="J11" s="18"/>
    </row>
    <row r="12" spans="1:11" ht="33.75" customHeight="1" x14ac:dyDescent="0.2">
      <c r="A12" s="9">
        <v>4.2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134</v>
      </c>
      <c r="H12" s="7">
        <v>100</v>
      </c>
      <c r="I12" s="9">
        <f>H12*C12/$C$22</f>
        <v>5</v>
      </c>
      <c r="J12" s="18"/>
    </row>
    <row r="13" spans="1:11" ht="25.5" x14ac:dyDescent="0.2">
      <c r="A13" s="19">
        <v>5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30</v>
      </c>
      <c r="H13" s="7">
        <v>100</v>
      </c>
      <c r="I13" s="9">
        <f>H13*C13/$C$22</f>
        <v>20</v>
      </c>
      <c r="J13" s="18"/>
    </row>
    <row r="14" spans="1:11" s="4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9">
        <v>6</v>
      </c>
      <c r="B15" s="20" t="s">
        <v>41</v>
      </c>
      <c r="C15" s="8"/>
      <c r="D15" s="8"/>
      <c r="E15" s="8"/>
      <c r="F15" s="8"/>
      <c r="G15" s="21"/>
      <c r="H15" s="22"/>
      <c r="I15" s="23"/>
      <c r="J15" s="18"/>
    </row>
    <row r="16" spans="1:11" ht="58.5" customHeight="1" x14ac:dyDescent="0.2">
      <c r="A16" s="19">
        <v>6.1</v>
      </c>
      <c r="B16" s="20" t="s">
        <v>42</v>
      </c>
      <c r="C16" s="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0" ht="30" customHeight="1" x14ac:dyDescent="0.2">
      <c r="A17" s="19">
        <v>6.2</v>
      </c>
      <c r="B17" s="20" t="s">
        <v>47</v>
      </c>
      <c r="C17" s="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 t="shared" ref="I17:I21" si="0">H17*C17/$C$22</f>
        <v>5</v>
      </c>
      <c r="J17" s="18"/>
    </row>
    <row r="18" spans="1:10" ht="17.25" customHeight="1" x14ac:dyDescent="0.2">
      <c r="A18" s="19">
        <v>7</v>
      </c>
      <c r="B18" s="20" t="s">
        <v>52</v>
      </c>
      <c r="C18" s="8"/>
      <c r="D18" s="8"/>
      <c r="E18" s="8"/>
      <c r="F18" s="8"/>
      <c r="G18" s="21"/>
      <c r="H18" s="22"/>
      <c r="I18" s="23"/>
      <c r="J18" s="18"/>
    </row>
    <row r="19" spans="1:10" ht="18" customHeight="1" x14ac:dyDescent="0.2">
      <c r="A19" s="19">
        <v>7.1</v>
      </c>
      <c r="B19" s="20" t="s">
        <v>53</v>
      </c>
      <c r="C19" s="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 t="shared" si="0"/>
        <v>5</v>
      </c>
      <c r="J19" s="18"/>
    </row>
    <row r="20" spans="1:10" ht="18" customHeight="1" x14ac:dyDescent="0.2">
      <c r="A20" s="19">
        <v>7.2</v>
      </c>
      <c r="B20" s="20" t="s">
        <v>58</v>
      </c>
      <c r="C20" s="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 t="shared" si="0"/>
        <v>5</v>
      </c>
      <c r="J20" s="18"/>
    </row>
    <row r="21" spans="1:10" ht="26.45" customHeight="1" x14ac:dyDescent="0.2">
      <c r="A21" s="19">
        <v>8</v>
      </c>
      <c r="B21" s="20" t="s">
        <v>63</v>
      </c>
      <c r="C21" s="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 t="shared" si="0"/>
        <v>9.3930000000000007</v>
      </c>
      <c r="J21" s="18"/>
    </row>
    <row r="22" spans="1:10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I7+I8+I9+I11+I12+I13+I16+I17+I19+I20+I21</f>
        <v>99.393000000000001</v>
      </c>
    </row>
    <row r="23" spans="1:10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</row>
    <row r="24" spans="1:10" x14ac:dyDescent="0.2">
      <c r="A24" s="29"/>
      <c r="B24" s="29"/>
      <c r="C24" s="29"/>
      <c r="D24" s="29"/>
      <c r="E24" s="29"/>
      <c r="F24" s="29"/>
      <c r="G24" s="29"/>
    </row>
    <row r="25" spans="1:10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0" ht="5.45" customHeight="1" x14ac:dyDescent="0.2"/>
    <row r="27" spans="1:10" ht="13.9" customHeight="1" x14ac:dyDescent="0.2">
      <c r="B27" s="30" t="s">
        <v>72</v>
      </c>
      <c r="C27" s="161" t="s">
        <v>73</v>
      </c>
      <c r="D27" s="162"/>
      <c r="E27" s="162"/>
      <c r="F27" s="163"/>
    </row>
    <row r="28" spans="1:10" x14ac:dyDescent="0.2">
      <c r="B28" s="31" t="s">
        <v>74</v>
      </c>
      <c r="C28" s="164"/>
      <c r="D28" s="165"/>
      <c r="E28" s="165"/>
      <c r="F28" s="166"/>
    </row>
    <row r="29" spans="1:10" ht="15" customHeight="1" x14ac:dyDescent="0.2">
      <c r="B29" s="32" t="s">
        <v>75</v>
      </c>
      <c r="C29" s="144" t="s">
        <v>76</v>
      </c>
      <c r="D29" s="145"/>
      <c r="E29" s="145"/>
      <c r="F29" s="146"/>
    </row>
    <row r="30" spans="1:10" ht="12.6" customHeight="1" x14ac:dyDescent="0.2">
      <c r="B30" s="33" t="s">
        <v>77</v>
      </c>
      <c r="C30" s="147" t="s">
        <v>78</v>
      </c>
      <c r="D30" s="148"/>
      <c r="E30" s="148"/>
      <c r="F30" s="149"/>
    </row>
    <row r="31" spans="1:10" ht="19.899999999999999" customHeight="1" x14ac:dyDescent="0.2">
      <c r="B31" s="34" t="s">
        <v>79</v>
      </c>
      <c r="C31" s="150" t="s">
        <v>80</v>
      </c>
      <c r="D31" s="151"/>
      <c r="E31" s="151"/>
      <c r="F31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8:F28"/>
    <mergeCell ref="C29:F29"/>
    <mergeCell ref="C30:F30"/>
    <mergeCell ref="C31:F31"/>
    <mergeCell ref="A6:I6"/>
    <mergeCell ref="A14:I14"/>
    <mergeCell ref="A23:G23"/>
    <mergeCell ref="H23:I23"/>
    <mergeCell ref="B25:H25"/>
    <mergeCell ref="C27:F27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9264-1C98-4A34-B177-4D4C655B4848}">
  <dimension ref="A1:N31"/>
  <sheetViews>
    <sheetView topLeftCell="A6" zoomScaleNormal="100" workbookViewId="0">
      <selection activeCell="B7" sqref="B7:H9"/>
    </sheetView>
  </sheetViews>
  <sheetFormatPr defaultColWidth="8.875" defaultRowHeight="12.75" x14ac:dyDescent="0.2"/>
  <cols>
    <col min="1" max="1" width="5.125" style="1" customWidth="1"/>
    <col min="2" max="2" width="29.875" style="1" customWidth="1"/>
    <col min="3" max="3" width="7.75" style="1" customWidth="1"/>
    <col min="4" max="4" width="11" style="1" customWidth="1"/>
    <col min="5" max="5" width="11.25" style="1" customWidth="1"/>
    <col min="6" max="6" width="13.625" style="1" customWidth="1"/>
    <col min="7" max="7" width="46.125" style="1" customWidth="1"/>
    <col min="8" max="8" width="8.125" style="1" customWidth="1"/>
    <col min="9" max="9" width="9.1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105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79.5" customHeight="1" x14ac:dyDescent="0.2">
      <c r="A7" s="5">
        <v>1</v>
      </c>
      <c r="B7" s="6" t="s">
        <v>106</v>
      </c>
      <c r="C7" s="7">
        <v>20</v>
      </c>
      <c r="D7" s="7" t="s">
        <v>107</v>
      </c>
      <c r="E7" s="7" t="s">
        <v>108</v>
      </c>
      <c r="F7" s="7" t="s">
        <v>109</v>
      </c>
      <c r="G7" s="13" t="s">
        <v>110</v>
      </c>
      <c r="H7" s="7">
        <v>100</v>
      </c>
      <c r="I7" s="9">
        <f>H7*C7/$C$22</f>
        <v>20</v>
      </c>
      <c r="J7" s="18"/>
    </row>
    <row r="8" spans="1:11" ht="336" customHeight="1" x14ac:dyDescent="0.2">
      <c r="A8" s="38">
        <v>2</v>
      </c>
      <c r="B8" s="39" t="s">
        <v>111</v>
      </c>
      <c r="C8" s="40">
        <v>20</v>
      </c>
      <c r="D8" s="40" t="s">
        <v>112</v>
      </c>
      <c r="E8" s="40" t="s">
        <v>113</v>
      </c>
      <c r="F8" s="40" t="s">
        <v>114</v>
      </c>
      <c r="G8" s="41" t="s">
        <v>115</v>
      </c>
      <c r="H8" s="40">
        <v>100</v>
      </c>
      <c r="I8" s="38">
        <f>H8*C8/$C$22</f>
        <v>20</v>
      </c>
      <c r="J8" s="18"/>
    </row>
    <row r="9" spans="1:11" ht="174" customHeight="1" x14ac:dyDescent="0.2">
      <c r="A9" s="5"/>
      <c r="B9" s="6"/>
      <c r="C9" s="42"/>
      <c r="D9" s="7"/>
      <c r="E9" s="7"/>
      <c r="F9" s="7"/>
      <c r="G9" s="43" t="s">
        <v>116</v>
      </c>
      <c r="H9" s="7"/>
      <c r="I9" s="5"/>
      <c r="J9" s="18"/>
    </row>
    <row r="10" spans="1:11" ht="28.5" customHeight="1" x14ac:dyDescent="0.2">
      <c r="A10" s="9">
        <v>3</v>
      </c>
      <c r="B10" s="11" t="s">
        <v>25</v>
      </c>
      <c r="C10" s="17"/>
      <c r="D10" s="7"/>
      <c r="E10" s="7"/>
      <c r="F10" s="7"/>
      <c r="G10" s="13"/>
      <c r="H10" s="7"/>
      <c r="I10" s="9"/>
      <c r="J10" s="18"/>
    </row>
    <row r="11" spans="1:11" ht="29.25" customHeight="1" x14ac:dyDescent="0.2">
      <c r="A11" s="9">
        <v>3.1</v>
      </c>
      <c r="B11" s="11" t="s">
        <v>26</v>
      </c>
      <c r="C11" s="17">
        <v>5</v>
      </c>
      <c r="D11" s="7" t="s">
        <v>27</v>
      </c>
      <c r="E11" s="7" t="s">
        <v>28</v>
      </c>
      <c r="F11" s="7" t="s">
        <v>29</v>
      </c>
      <c r="G11" s="7" t="s">
        <v>117</v>
      </c>
      <c r="H11" s="7">
        <v>100</v>
      </c>
      <c r="I11" s="9">
        <f>H11*C11/$C$22</f>
        <v>5</v>
      </c>
      <c r="J11" s="18"/>
    </row>
    <row r="12" spans="1:11" ht="33.75" customHeight="1" x14ac:dyDescent="0.2">
      <c r="A12" s="9">
        <v>3.2</v>
      </c>
      <c r="B12" s="11" t="s">
        <v>31</v>
      </c>
      <c r="C12" s="17">
        <v>5</v>
      </c>
      <c r="D12" s="7" t="s">
        <v>32</v>
      </c>
      <c r="E12" s="7" t="s">
        <v>33</v>
      </c>
      <c r="F12" s="7" t="s">
        <v>34</v>
      </c>
      <c r="G12" s="7" t="s">
        <v>118</v>
      </c>
      <c r="H12" s="7">
        <v>100</v>
      </c>
      <c r="I12" s="9">
        <f>H12*C12/$C$22</f>
        <v>5</v>
      </c>
      <c r="J12" s="18"/>
    </row>
    <row r="13" spans="1:11" ht="25.5" x14ac:dyDescent="0.2">
      <c r="A13" s="19">
        <v>4</v>
      </c>
      <c r="B13" s="11" t="s">
        <v>36</v>
      </c>
      <c r="C13" s="8">
        <v>20</v>
      </c>
      <c r="D13" s="7" t="s">
        <v>37</v>
      </c>
      <c r="E13" s="7" t="s">
        <v>38</v>
      </c>
      <c r="F13" s="7" t="s">
        <v>30</v>
      </c>
      <c r="G13" s="7" t="s">
        <v>90</v>
      </c>
      <c r="H13" s="7">
        <v>100</v>
      </c>
      <c r="I13" s="9">
        <f>H13*C13/$C$22</f>
        <v>20</v>
      </c>
      <c r="J13" s="18"/>
    </row>
    <row r="14" spans="1:11" s="4" customFormat="1" ht="16.899999999999999" customHeight="1" x14ac:dyDescent="0.2">
      <c r="A14" s="241" t="s">
        <v>40</v>
      </c>
      <c r="B14" s="241"/>
      <c r="C14" s="241"/>
      <c r="D14" s="241"/>
      <c r="E14" s="241"/>
      <c r="F14" s="241"/>
      <c r="G14" s="241"/>
      <c r="H14" s="241"/>
      <c r="I14" s="242"/>
      <c r="J14" s="18"/>
    </row>
    <row r="15" spans="1:11" ht="42" customHeight="1" x14ac:dyDescent="0.2">
      <c r="A15" s="19">
        <v>5</v>
      </c>
      <c r="B15" s="20" t="s">
        <v>41</v>
      </c>
      <c r="C15" s="8"/>
      <c r="D15" s="8"/>
      <c r="E15" s="8"/>
      <c r="F15" s="8"/>
      <c r="G15" s="21"/>
      <c r="H15" s="22"/>
      <c r="I15" s="23"/>
      <c r="J15" s="18"/>
    </row>
    <row r="16" spans="1:11" ht="66" customHeight="1" x14ac:dyDescent="0.2">
      <c r="A16" s="19">
        <v>5.0999999999999996</v>
      </c>
      <c r="B16" s="20" t="s">
        <v>42</v>
      </c>
      <c r="C16" s="8">
        <v>5</v>
      </c>
      <c r="D16" s="8" t="s">
        <v>43</v>
      </c>
      <c r="E16" s="8" t="s">
        <v>44</v>
      </c>
      <c r="F16" s="8" t="s">
        <v>45</v>
      </c>
      <c r="G16" s="21" t="s">
        <v>46</v>
      </c>
      <c r="H16" s="22">
        <v>100</v>
      </c>
      <c r="I16" s="23">
        <f>H16*C16/$C$22</f>
        <v>5</v>
      </c>
      <c r="J16" s="18"/>
    </row>
    <row r="17" spans="1:14" ht="30" customHeight="1" x14ac:dyDescent="0.2">
      <c r="A17" s="19">
        <v>5.2</v>
      </c>
      <c r="B17" s="20" t="s">
        <v>47</v>
      </c>
      <c r="C17" s="8">
        <v>5</v>
      </c>
      <c r="D17" s="8" t="s">
        <v>48</v>
      </c>
      <c r="E17" s="8" t="s">
        <v>49</v>
      </c>
      <c r="F17" s="8" t="s">
        <v>50</v>
      </c>
      <c r="G17" s="21" t="s">
        <v>51</v>
      </c>
      <c r="H17" s="22">
        <v>100</v>
      </c>
      <c r="I17" s="23">
        <f t="shared" ref="I17:I21" si="0">H17*C17/$C$22</f>
        <v>5</v>
      </c>
      <c r="J17" s="18"/>
    </row>
    <row r="18" spans="1:14" ht="17.25" customHeight="1" x14ac:dyDescent="0.2">
      <c r="A18" s="19">
        <v>6</v>
      </c>
      <c r="B18" s="20" t="s">
        <v>52</v>
      </c>
      <c r="C18" s="8"/>
      <c r="D18" s="8"/>
      <c r="E18" s="8"/>
      <c r="F18" s="8"/>
      <c r="G18" s="21"/>
      <c r="H18" s="22"/>
      <c r="I18" s="23"/>
      <c r="J18" s="18"/>
    </row>
    <row r="19" spans="1:14" ht="18" customHeight="1" x14ac:dyDescent="0.2">
      <c r="A19" s="19">
        <v>6.1</v>
      </c>
      <c r="B19" s="20" t="s">
        <v>53</v>
      </c>
      <c r="C19" s="8">
        <v>5</v>
      </c>
      <c r="D19" s="8" t="s">
        <v>54</v>
      </c>
      <c r="E19" s="8" t="s">
        <v>55</v>
      </c>
      <c r="F19" s="8" t="s">
        <v>56</v>
      </c>
      <c r="G19" s="21" t="s">
        <v>57</v>
      </c>
      <c r="H19" s="22">
        <v>100</v>
      </c>
      <c r="I19" s="23">
        <f t="shared" si="0"/>
        <v>5</v>
      </c>
      <c r="J19" s="18"/>
    </row>
    <row r="20" spans="1:14" ht="18" customHeight="1" x14ac:dyDescent="0.2">
      <c r="A20" s="19">
        <v>6.2</v>
      </c>
      <c r="B20" s="20" t="s">
        <v>58</v>
      </c>
      <c r="C20" s="8">
        <v>5</v>
      </c>
      <c r="D20" s="8" t="s">
        <v>59</v>
      </c>
      <c r="E20" s="8" t="s">
        <v>60</v>
      </c>
      <c r="F20" s="8" t="s">
        <v>61</v>
      </c>
      <c r="G20" s="21" t="s">
        <v>62</v>
      </c>
      <c r="H20" s="22">
        <v>100</v>
      </c>
      <c r="I20" s="23">
        <f t="shared" si="0"/>
        <v>5</v>
      </c>
      <c r="J20" s="18"/>
      <c r="N20" s="1" t="s">
        <v>119</v>
      </c>
    </row>
    <row r="21" spans="1:14" ht="26.45" customHeight="1" x14ac:dyDescent="0.2">
      <c r="A21" s="19">
        <v>7</v>
      </c>
      <c r="B21" s="20" t="s">
        <v>63</v>
      </c>
      <c r="C21" s="8">
        <v>10</v>
      </c>
      <c r="D21" s="8" t="s">
        <v>64</v>
      </c>
      <c r="E21" s="8" t="s">
        <v>65</v>
      </c>
      <c r="F21" s="8" t="s">
        <v>66</v>
      </c>
      <c r="G21" s="24" t="s">
        <v>67</v>
      </c>
      <c r="H21" s="22">
        <v>93.93</v>
      </c>
      <c r="I21" s="25">
        <f t="shared" si="0"/>
        <v>9.3930000000000007</v>
      </c>
      <c r="J21" s="18"/>
      <c r="N21" s="1" t="s">
        <v>120</v>
      </c>
    </row>
    <row r="22" spans="1:14" x14ac:dyDescent="0.2">
      <c r="A22" s="26"/>
      <c r="B22" s="27" t="s">
        <v>68</v>
      </c>
      <c r="C22" s="27">
        <v>100</v>
      </c>
      <c r="D22" s="26"/>
      <c r="E22" s="26"/>
      <c r="F22" s="26"/>
      <c r="G22" s="26"/>
      <c r="H22" s="26"/>
      <c r="I22" s="28">
        <f>I7+I8+I11+I12+I13+I16+I17+I19+I20+I21</f>
        <v>99.393000000000001</v>
      </c>
    </row>
    <row r="23" spans="1:14" ht="14.45" customHeight="1" x14ac:dyDescent="0.2">
      <c r="A23" s="155" t="s">
        <v>69</v>
      </c>
      <c r="B23" s="156"/>
      <c r="C23" s="156"/>
      <c r="D23" s="156"/>
      <c r="E23" s="156"/>
      <c r="F23" s="156"/>
      <c r="G23" s="157"/>
      <c r="H23" s="158" t="s">
        <v>91</v>
      </c>
      <c r="I23" s="159"/>
    </row>
    <row r="24" spans="1:14" x14ac:dyDescent="0.2">
      <c r="A24" s="29"/>
      <c r="B24" s="29"/>
      <c r="C24" s="29"/>
      <c r="D24" s="29"/>
      <c r="E24" s="29"/>
      <c r="F24" s="29"/>
      <c r="G24" s="29"/>
    </row>
    <row r="25" spans="1:14" ht="45.6" customHeight="1" x14ac:dyDescent="0.2">
      <c r="B25" s="160" t="s">
        <v>71</v>
      </c>
      <c r="C25" s="160"/>
      <c r="D25" s="160"/>
      <c r="E25" s="160"/>
      <c r="F25" s="160"/>
      <c r="G25" s="160"/>
      <c r="H25" s="160"/>
    </row>
    <row r="26" spans="1:14" ht="5.45" customHeight="1" x14ac:dyDescent="0.2"/>
    <row r="27" spans="1:14" ht="13.9" customHeight="1" x14ac:dyDescent="0.2">
      <c r="B27" s="30" t="s">
        <v>72</v>
      </c>
      <c r="C27" s="161" t="s">
        <v>73</v>
      </c>
      <c r="D27" s="162"/>
      <c r="E27" s="162"/>
      <c r="F27" s="163"/>
    </row>
    <row r="28" spans="1:14" x14ac:dyDescent="0.2">
      <c r="B28" s="31" t="s">
        <v>74</v>
      </c>
      <c r="C28" s="164"/>
      <c r="D28" s="165"/>
      <c r="E28" s="165"/>
      <c r="F28" s="166"/>
    </row>
    <row r="29" spans="1:14" ht="15" customHeight="1" x14ac:dyDescent="0.2">
      <c r="B29" s="32" t="s">
        <v>75</v>
      </c>
      <c r="C29" s="144" t="s">
        <v>76</v>
      </c>
      <c r="D29" s="145"/>
      <c r="E29" s="145"/>
      <c r="F29" s="146"/>
    </row>
    <row r="30" spans="1:14" ht="12.6" customHeight="1" x14ac:dyDescent="0.2">
      <c r="B30" s="33" t="s">
        <v>77</v>
      </c>
      <c r="C30" s="147" t="s">
        <v>78</v>
      </c>
      <c r="D30" s="148"/>
      <c r="E30" s="148"/>
      <c r="F30" s="149"/>
    </row>
    <row r="31" spans="1:14" ht="19.899999999999999" customHeight="1" x14ac:dyDescent="0.2">
      <c r="B31" s="34" t="s">
        <v>79</v>
      </c>
      <c r="C31" s="150" t="s">
        <v>80</v>
      </c>
      <c r="D31" s="151"/>
      <c r="E31" s="151"/>
      <c r="F31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8:F28"/>
    <mergeCell ref="C29:F29"/>
    <mergeCell ref="C30:F30"/>
    <mergeCell ref="C31:F31"/>
    <mergeCell ref="A6:I6"/>
    <mergeCell ref="A14:I14"/>
    <mergeCell ref="A23:G23"/>
    <mergeCell ref="H23:I23"/>
    <mergeCell ref="B25:H25"/>
    <mergeCell ref="C27:F27"/>
  </mergeCells>
  <printOptions horizontalCentered="1"/>
  <pageMargins left="0.35433070866141736" right="0.15748031496062992" top="0.27559055118110237" bottom="0.23622047244094491" header="0.23622047244094491" footer="0.15748031496062992"/>
  <pageSetup paperSize="9" scale="9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0B360-EBBB-4FB2-A06C-8D6D0783438C}">
  <dimension ref="A1:K30"/>
  <sheetViews>
    <sheetView tabSelected="1" topLeftCell="A17" zoomScaleNormal="100" workbookViewId="0">
      <selection activeCell="N8" sqref="N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0" width="14.5" style="1" customWidth="1"/>
    <col min="11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93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145.5" customHeight="1" x14ac:dyDescent="0.2">
      <c r="A7" s="5">
        <v>1</v>
      </c>
      <c r="B7" s="6" t="s">
        <v>94</v>
      </c>
      <c r="C7" s="7">
        <v>20</v>
      </c>
      <c r="D7" s="7" t="s">
        <v>95</v>
      </c>
      <c r="E7" s="7" t="s">
        <v>96</v>
      </c>
      <c r="F7" s="7" t="s">
        <v>97</v>
      </c>
      <c r="G7" s="13" t="s">
        <v>98</v>
      </c>
      <c r="H7" s="7">
        <v>100</v>
      </c>
      <c r="I7" s="9">
        <f>H7*C7/$C$21</f>
        <v>20</v>
      </c>
      <c r="J7" s="16"/>
    </row>
    <row r="8" spans="1:11" ht="231.75" customHeight="1" x14ac:dyDescent="0.2">
      <c r="A8" s="9">
        <v>2</v>
      </c>
      <c r="B8" s="11" t="s">
        <v>99</v>
      </c>
      <c r="C8" s="12">
        <v>20</v>
      </c>
      <c r="D8" s="7" t="s">
        <v>100</v>
      </c>
      <c r="E8" s="7" t="s">
        <v>101</v>
      </c>
      <c r="F8" s="7" t="s">
        <v>102</v>
      </c>
      <c r="G8" s="13" t="s">
        <v>103</v>
      </c>
      <c r="H8" s="7">
        <v>100</v>
      </c>
      <c r="I8" s="9">
        <v>20</v>
      </c>
      <c r="J8" s="16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30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104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90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99.393000000000001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" right="0.7" top="0.75" bottom="0.75" header="0.3" footer="0.3"/>
  <pageSetup paperSize="9" scale="8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0EA6-CFFA-4F97-8480-CFD1835B8A06}">
  <dimension ref="A1:K30"/>
  <sheetViews>
    <sheetView zoomScale="110" zoomScaleNormal="110" workbookViewId="0">
      <selection activeCell="B7" sqref="B7:H8"/>
    </sheetView>
  </sheetViews>
  <sheetFormatPr defaultColWidth="8.875" defaultRowHeight="12.75" x14ac:dyDescent="0.2"/>
  <cols>
    <col min="1" max="1" width="5.25" style="1" customWidth="1"/>
    <col min="2" max="2" width="33.875" style="1" customWidth="1"/>
    <col min="3" max="3" width="9" style="1" customWidth="1"/>
    <col min="4" max="5" width="15.875" style="1" customWidth="1"/>
    <col min="6" max="6" width="17.125" style="1" customWidth="1"/>
    <col min="7" max="7" width="25.25" style="1" customWidth="1"/>
    <col min="8" max="8" width="11.375" style="1" customWidth="1"/>
    <col min="9" max="9" width="10.25" style="1" customWidth="1"/>
    <col min="10" max="16384" width="8.875" style="1"/>
  </cols>
  <sheetData>
    <row r="1" spans="1:11" x14ac:dyDescent="0.2">
      <c r="A1" s="167" t="s">
        <v>0</v>
      </c>
      <c r="B1" s="167"/>
      <c r="C1" s="167"/>
      <c r="D1" s="167"/>
      <c r="E1" s="167"/>
      <c r="F1" s="167"/>
      <c r="G1" s="167"/>
      <c r="H1" s="167"/>
      <c r="I1" s="167"/>
    </row>
    <row r="2" spans="1:11" x14ac:dyDescent="0.2">
      <c r="A2" s="167" t="s">
        <v>1</v>
      </c>
      <c r="B2" s="167"/>
      <c r="C2" s="167"/>
      <c r="D2" s="167"/>
      <c r="E2" s="167"/>
      <c r="F2" s="167"/>
      <c r="G2" s="167"/>
      <c r="H2" s="167"/>
      <c r="I2" s="167"/>
    </row>
    <row r="3" spans="1:11" x14ac:dyDescent="0.2">
      <c r="A3" s="168" t="s">
        <v>81</v>
      </c>
      <c r="B3" s="168"/>
      <c r="C3" s="168"/>
      <c r="D3" s="168"/>
      <c r="E3" s="168"/>
      <c r="F3" s="168"/>
      <c r="G3" s="168"/>
      <c r="H3" s="168"/>
      <c r="I3" s="168"/>
    </row>
    <row r="4" spans="1:11" ht="21.6" customHeight="1" x14ac:dyDescent="0.2">
      <c r="A4" s="169" t="s">
        <v>3</v>
      </c>
      <c r="B4" s="171" t="s">
        <v>4</v>
      </c>
      <c r="C4" s="169" t="s">
        <v>5</v>
      </c>
      <c r="D4" s="171" t="s">
        <v>6</v>
      </c>
      <c r="E4" s="171"/>
      <c r="F4" s="171"/>
      <c r="G4" s="171" t="s">
        <v>7</v>
      </c>
      <c r="H4" s="172" t="s">
        <v>8</v>
      </c>
      <c r="I4" s="172" t="s">
        <v>9</v>
      </c>
    </row>
    <row r="5" spans="1:11" ht="25.5" x14ac:dyDescent="0.2">
      <c r="A5" s="170"/>
      <c r="B5" s="171"/>
      <c r="C5" s="170"/>
      <c r="D5" s="2" t="s">
        <v>10</v>
      </c>
      <c r="E5" s="2" t="s">
        <v>11</v>
      </c>
      <c r="F5" s="2" t="s">
        <v>12</v>
      </c>
      <c r="G5" s="171"/>
      <c r="H5" s="172"/>
      <c r="I5" s="172"/>
      <c r="K5" s="3"/>
    </row>
    <row r="6" spans="1:11" s="4" customFormat="1" ht="18" customHeight="1" x14ac:dyDescent="0.2">
      <c r="A6" s="153" t="s">
        <v>13</v>
      </c>
      <c r="B6" s="153"/>
      <c r="C6" s="153"/>
      <c r="D6" s="153"/>
      <c r="E6" s="153"/>
      <c r="F6" s="153"/>
      <c r="G6" s="153"/>
      <c r="H6" s="153"/>
      <c r="I6" s="154"/>
    </row>
    <row r="7" spans="1:11" ht="51" x14ac:dyDescent="0.2">
      <c r="A7" s="5">
        <v>1</v>
      </c>
      <c r="B7" s="6" t="s">
        <v>82</v>
      </c>
      <c r="C7" s="7">
        <v>20</v>
      </c>
      <c r="D7" s="7" t="s">
        <v>39</v>
      </c>
      <c r="E7" s="7" t="s">
        <v>37</v>
      </c>
      <c r="F7" s="7" t="s">
        <v>30</v>
      </c>
      <c r="G7" s="35" t="s">
        <v>83</v>
      </c>
      <c r="H7" s="36">
        <v>99.5</v>
      </c>
      <c r="I7" s="37">
        <f>H7*C7/$C$21</f>
        <v>19.899999999999999</v>
      </c>
      <c r="J7" s="18"/>
    </row>
    <row r="8" spans="1:11" ht="102" customHeight="1" x14ac:dyDescent="0.2">
      <c r="A8" s="9">
        <v>2</v>
      </c>
      <c r="B8" s="11" t="s">
        <v>84</v>
      </c>
      <c r="C8" s="12">
        <v>20</v>
      </c>
      <c r="D8" s="7" t="s">
        <v>85</v>
      </c>
      <c r="E8" s="7" t="s">
        <v>86</v>
      </c>
      <c r="F8" s="7" t="s">
        <v>87</v>
      </c>
      <c r="G8" s="13" t="s">
        <v>92</v>
      </c>
      <c r="H8" s="7">
        <v>100</v>
      </c>
      <c r="I8" s="9">
        <f>H8*C8/$C$21</f>
        <v>20</v>
      </c>
      <c r="J8" s="18"/>
    </row>
    <row r="9" spans="1:11" ht="20.25" customHeight="1" x14ac:dyDescent="0.2">
      <c r="A9" s="9">
        <v>3</v>
      </c>
      <c r="B9" s="11" t="s">
        <v>25</v>
      </c>
      <c r="C9" s="17"/>
      <c r="D9" s="7"/>
      <c r="E9" s="7"/>
      <c r="F9" s="7"/>
      <c r="G9" s="13"/>
      <c r="H9" s="7"/>
      <c r="I9" s="9"/>
      <c r="J9" s="18"/>
    </row>
    <row r="10" spans="1:11" ht="29.25" customHeight="1" x14ac:dyDescent="0.2">
      <c r="A10" s="9">
        <v>3.1</v>
      </c>
      <c r="B10" s="11" t="s">
        <v>26</v>
      </c>
      <c r="C10" s="17">
        <v>5</v>
      </c>
      <c r="D10" s="7" t="s">
        <v>27</v>
      </c>
      <c r="E10" s="7" t="s">
        <v>28</v>
      </c>
      <c r="F10" s="7" t="s">
        <v>29</v>
      </c>
      <c r="G10" s="7" t="s">
        <v>88</v>
      </c>
      <c r="H10" s="7">
        <v>100</v>
      </c>
      <c r="I10" s="9">
        <f>H10*C10/$C$21</f>
        <v>5</v>
      </c>
      <c r="J10" s="18"/>
    </row>
    <row r="11" spans="1:11" ht="33.75" customHeight="1" x14ac:dyDescent="0.2">
      <c r="A11" s="9">
        <v>3.2</v>
      </c>
      <c r="B11" s="11" t="s">
        <v>31</v>
      </c>
      <c r="C11" s="17">
        <v>5</v>
      </c>
      <c r="D11" s="7" t="s">
        <v>32</v>
      </c>
      <c r="E11" s="7" t="s">
        <v>33</v>
      </c>
      <c r="F11" s="7" t="s">
        <v>34</v>
      </c>
      <c r="G11" s="7" t="s">
        <v>89</v>
      </c>
      <c r="H11" s="7">
        <v>100</v>
      </c>
      <c r="I11" s="9">
        <f>H11*C11/$C$21</f>
        <v>5</v>
      </c>
      <c r="J11" s="18"/>
    </row>
    <row r="12" spans="1:11" ht="25.5" x14ac:dyDescent="0.2">
      <c r="A12" s="19">
        <v>4</v>
      </c>
      <c r="B12" s="11" t="s">
        <v>36</v>
      </c>
      <c r="C12" s="8">
        <v>20</v>
      </c>
      <c r="D12" s="7" t="s">
        <v>37</v>
      </c>
      <c r="E12" s="7" t="s">
        <v>38</v>
      </c>
      <c r="F12" s="7" t="s">
        <v>30</v>
      </c>
      <c r="G12" s="7" t="s">
        <v>90</v>
      </c>
      <c r="H12" s="7">
        <v>100</v>
      </c>
      <c r="I12" s="9">
        <f>H12*C12/$C$21</f>
        <v>20</v>
      </c>
      <c r="J12" s="18"/>
    </row>
    <row r="13" spans="1:11" s="4" customFormat="1" ht="16.899999999999999" customHeight="1" x14ac:dyDescent="0.2">
      <c r="A13" s="241" t="s">
        <v>40</v>
      </c>
      <c r="B13" s="241"/>
      <c r="C13" s="241"/>
      <c r="D13" s="241"/>
      <c r="E13" s="241"/>
      <c r="F13" s="241"/>
      <c r="G13" s="241"/>
      <c r="H13" s="241"/>
      <c r="I13" s="242"/>
      <c r="J13" s="18"/>
    </row>
    <row r="14" spans="1:11" ht="42" customHeight="1" x14ac:dyDescent="0.2">
      <c r="A14" s="19">
        <v>5</v>
      </c>
      <c r="B14" s="20" t="s">
        <v>41</v>
      </c>
      <c r="C14" s="8"/>
      <c r="D14" s="8"/>
      <c r="E14" s="8"/>
      <c r="F14" s="8"/>
      <c r="G14" s="21"/>
      <c r="H14" s="22"/>
      <c r="I14" s="23"/>
      <c r="J14" s="18"/>
    </row>
    <row r="15" spans="1:11" ht="58.5" customHeight="1" x14ac:dyDescent="0.2">
      <c r="A15" s="19">
        <v>5.0999999999999996</v>
      </c>
      <c r="B15" s="20" t="s">
        <v>42</v>
      </c>
      <c r="C15" s="8">
        <v>5</v>
      </c>
      <c r="D15" s="8" t="s">
        <v>43</v>
      </c>
      <c r="E15" s="8" t="s">
        <v>44</v>
      </c>
      <c r="F15" s="8" t="s">
        <v>45</v>
      </c>
      <c r="G15" s="21" t="s">
        <v>46</v>
      </c>
      <c r="H15" s="22">
        <v>100</v>
      </c>
      <c r="I15" s="23">
        <f>H15*C15/$C$21</f>
        <v>5</v>
      </c>
      <c r="J15" s="18"/>
    </row>
    <row r="16" spans="1:11" ht="30" customHeight="1" x14ac:dyDescent="0.2">
      <c r="A16" s="19">
        <v>5.2</v>
      </c>
      <c r="B16" s="20" t="s">
        <v>47</v>
      </c>
      <c r="C16" s="8">
        <v>5</v>
      </c>
      <c r="D16" s="8" t="s">
        <v>48</v>
      </c>
      <c r="E16" s="8" t="s">
        <v>49</v>
      </c>
      <c r="F16" s="8" t="s">
        <v>50</v>
      </c>
      <c r="G16" s="21" t="s">
        <v>51</v>
      </c>
      <c r="H16" s="22">
        <v>100</v>
      </c>
      <c r="I16" s="23">
        <f t="shared" ref="I16:I20" si="0">H16*C16/$C$21</f>
        <v>5</v>
      </c>
      <c r="J16" s="18"/>
    </row>
    <row r="17" spans="1:10" ht="17.25" customHeight="1" x14ac:dyDescent="0.2">
      <c r="A17" s="19">
        <v>6</v>
      </c>
      <c r="B17" s="20" t="s">
        <v>52</v>
      </c>
      <c r="C17" s="8"/>
      <c r="D17" s="8"/>
      <c r="E17" s="8"/>
      <c r="F17" s="8"/>
      <c r="G17" s="21"/>
      <c r="H17" s="22"/>
      <c r="I17" s="23"/>
      <c r="J17" s="18"/>
    </row>
    <row r="18" spans="1:10" ht="18" customHeight="1" x14ac:dyDescent="0.2">
      <c r="A18" s="19">
        <v>6.1</v>
      </c>
      <c r="B18" s="20" t="s">
        <v>53</v>
      </c>
      <c r="C18" s="8">
        <v>5</v>
      </c>
      <c r="D18" s="8" t="s">
        <v>54</v>
      </c>
      <c r="E18" s="8" t="s">
        <v>55</v>
      </c>
      <c r="F18" s="8" t="s">
        <v>56</v>
      </c>
      <c r="G18" s="21" t="s">
        <v>57</v>
      </c>
      <c r="H18" s="22">
        <v>100</v>
      </c>
      <c r="I18" s="23">
        <f t="shared" si="0"/>
        <v>5</v>
      </c>
      <c r="J18" s="18"/>
    </row>
    <row r="19" spans="1:10" ht="18" customHeight="1" x14ac:dyDescent="0.2">
      <c r="A19" s="19">
        <v>6.2</v>
      </c>
      <c r="B19" s="20" t="s">
        <v>58</v>
      </c>
      <c r="C19" s="8">
        <v>5</v>
      </c>
      <c r="D19" s="8" t="s">
        <v>59</v>
      </c>
      <c r="E19" s="8" t="s">
        <v>60</v>
      </c>
      <c r="F19" s="8" t="s">
        <v>61</v>
      </c>
      <c r="G19" s="21" t="s">
        <v>62</v>
      </c>
      <c r="H19" s="22">
        <v>100</v>
      </c>
      <c r="I19" s="23">
        <f t="shared" si="0"/>
        <v>5</v>
      </c>
      <c r="J19" s="18"/>
    </row>
    <row r="20" spans="1:10" ht="26.45" customHeight="1" x14ac:dyDescent="0.2">
      <c r="A20" s="19">
        <v>7</v>
      </c>
      <c r="B20" s="20" t="s">
        <v>63</v>
      </c>
      <c r="C20" s="8">
        <v>10</v>
      </c>
      <c r="D20" s="8" t="s">
        <v>64</v>
      </c>
      <c r="E20" s="8" t="s">
        <v>65</v>
      </c>
      <c r="F20" s="8" t="s">
        <v>66</v>
      </c>
      <c r="G20" s="24" t="s">
        <v>67</v>
      </c>
      <c r="H20" s="22">
        <v>93.93</v>
      </c>
      <c r="I20" s="25">
        <f t="shared" si="0"/>
        <v>9.3930000000000007</v>
      </c>
      <c r="J20" s="18"/>
    </row>
    <row r="21" spans="1:10" x14ac:dyDescent="0.2">
      <c r="A21" s="26"/>
      <c r="B21" s="27" t="s">
        <v>68</v>
      </c>
      <c r="C21" s="27">
        <v>100</v>
      </c>
      <c r="D21" s="26"/>
      <c r="E21" s="26"/>
      <c r="F21" s="26"/>
      <c r="G21" s="26"/>
      <c r="H21" s="26"/>
      <c r="I21" s="28">
        <f>I7+I8+I10+I11+I12+I15+I16+I18+I19+I20</f>
        <v>99.293000000000006</v>
      </c>
    </row>
    <row r="22" spans="1:10" ht="14.45" customHeight="1" x14ac:dyDescent="0.2">
      <c r="A22" s="155" t="s">
        <v>69</v>
      </c>
      <c r="B22" s="156"/>
      <c r="C22" s="156"/>
      <c r="D22" s="156"/>
      <c r="E22" s="156"/>
      <c r="F22" s="156"/>
      <c r="G22" s="157"/>
      <c r="H22" s="158" t="s">
        <v>91</v>
      </c>
      <c r="I22" s="159"/>
    </row>
    <row r="23" spans="1:10" x14ac:dyDescent="0.2">
      <c r="A23" s="29"/>
      <c r="B23" s="29"/>
      <c r="C23" s="29"/>
      <c r="D23" s="29"/>
      <c r="E23" s="29"/>
      <c r="F23" s="29"/>
      <c r="G23" s="29"/>
    </row>
    <row r="24" spans="1:10" ht="45.6" customHeight="1" x14ac:dyDescent="0.2">
      <c r="B24" s="160" t="s">
        <v>71</v>
      </c>
      <c r="C24" s="160"/>
      <c r="D24" s="160"/>
      <c r="E24" s="160"/>
      <c r="F24" s="160"/>
      <c r="G24" s="160"/>
      <c r="H24" s="160"/>
    </row>
    <row r="25" spans="1:10" ht="5.45" customHeight="1" x14ac:dyDescent="0.2"/>
    <row r="26" spans="1:10" ht="13.9" customHeight="1" x14ac:dyDescent="0.2">
      <c r="B26" s="30" t="s">
        <v>72</v>
      </c>
      <c r="C26" s="161" t="s">
        <v>73</v>
      </c>
      <c r="D26" s="162"/>
      <c r="E26" s="162"/>
      <c r="F26" s="163"/>
    </row>
    <row r="27" spans="1:10" x14ac:dyDescent="0.2">
      <c r="B27" s="31" t="s">
        <v>74</v>
      </c>
      <c r="C27" s="164"/>
      <c r="D27" s="165"/>
      <c r="E27" s="165"/>
      <c r="F27" s="166"/>
    </row>
    <row r="28" spans="1:10" ht="15" customHeight="1" x14ac:dyDescent="0.2">
      <c r="B28" s="32" t="s">
        <v>75</v>
      </c>
      <c r="C28" s="144" t="s">
        <v>76</v>
      </c>
      <c r="D28" s="145"/>
      <c r="E28" s="145"/>
      <c r="F28" s="146"/>
    </row>
    <row r="29" spans="1:10" ht="12.6" customHeight="1" x14ac:dyDescent="0.2">
      <c r="B29" s="33" t="s">
        <v>77</v>
      </c>
      <c r="C29" s="147" t="s">
        <v>78</v>
      </c>
      <c r="D29" s="148"/>
      <c r="E29" s="148"/>
      <c r="F29" s="149"/>
    </row>
    <row r="30" spans="1:10" ht="19.899999999999999" customHeight="1" x14ac:dyDescent="0.2">
      <c r="B30" s="34" t="s">
        <v>79</v>
      </c>
      <c r="C30" s="150" t="s">
        <v>80</v>
      </c>
      <c r="D30" s="151"/>
      <c r="E30" s="151"/>
      <c r="F30" s="152"/>
    </row>
  </sheetData>
  <mergeCells count="20"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C27:F27"/>
    <mergeCell ref="C28:F28"/>
    <mergeCell ref="C29:F29"/>
    <mergeCell ref="C30:F30"/>
    <mergeCell ref="A6:I6"/>
    <mergeCell ref="A13:I13"/>
    <mergeCell ref="A22:G22"/>
    <mergeCell ref="H22:I22"/>
    <mergeCell ref="B24:H24"/>
    <mergeCell ref="C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30</vt:i4>
      </vt:variant>
      <vt:variant>
        <vt:lpstr>ช่วงที่มีชื่อ</vt:lpstr>
      </vt:variant>
      <vt:variant>
        <vt:i4>7</vt:i4>
      </vt:variant>
    </vt:vector>
  </HeadingPairs>
  <TitlesOfParts>
    <vt:vector size="37" baseType="lpstr">
      <vt:lpstr>ยุโรป</vt:lpstr>
      <vt:lpstr>DC</vt:lpstr>
      <vt:lpstr>ปักกิ่ง</vt:lpstr>
      <vt:lpstr>โรม</vt:lpstr>
      <vt:lpstr>แคนเบอร่า</vt:lpstr>
      <vt:lpstr>โตเกียว</vt:lpstr>
      <vt:lpstr>มอสโก</vt:lpstr>
      <vt:lpstr>จาการ์ตา</vt:lpstr>
      <vt:lpstr>LA</vt:lpstr>
      <vt:lpstr>กว่างโจว</vt:lpstr>
      <vt:lpstr>เซี่ยงไฮ้</vt:lpstr>
      <vt:lpstr>สร.</vt:lpstr>
      <vt:lpstr>สลพ.</vt:lpstr>
      <vt:lpstr>กกค.</vt:lpstr>
      <vt:lpstr>กปพ.</vt:lpstr>
      <vt:lpstr>ศปท.</vt:lpstr>
      <vt:lpstr>สพบ.</vt:lpstr>
      <vt:lpstr>สผง.</vt:lpstr>
      <vt:lpstr>สกต.</vt:lpstr>
      <vt:lpstr>สกร.</vt:lpstr>
      <vt:lpstr>สตน.</vt:lpstr>
      <vt:lpstr>สตร.</vt:lpstr>
      <vt:lpstr>สกม.</vt:lpstr>
      <vt:lpstr>สกธ</vt:lpstr>
      <vt:lpstr>ศทส.</vt:lpstr>
      <vt:lpstr>กนท.</vt:lpstr>
      <vt:lpstr>กกส.</vt:lpstr>
      <vt:lpstr>กค.</vt:lpstr>
      <vt:lpstr>กกจ</vt:lpstr>
      <vt:lpstr>กก.</vt:lpstr>
      <vt:lpstr>แคนเบอร่า!Print_Area</vt:lpstr>
      <vt:lpstr>มอสโก!Print_Area</vt:lpstr>
      <vt:lpstr>ยุโรป!Print_Area</vt:lpstr>
      <vt:lpstr>สตน.!Print_Area</vt:lpstr>
      <vt:lpstr>กค.!Print_Titles</vt:lpstr>
      <vt:lpstr>กปพ.!Print_Titles</vt:lpstr>
      <vt:lpstr>กว่างโจว!Print_Titles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sureporn wathin</dc:creator>
  <cp:lastModifiedBy>sureporn wathin</cp:lastModifiedBy>
  <dcterms:created xsi:type="dcterms:W3CDTF">2025-10-09T03:56:12Z</dcterms:created>
  <dcterms:modified xsi:type="dcterms:W3CDTF">2026-01-19T06:36:59Z</dcterms:modified>
</cp:coreProperties>
</file>