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NG\Desktop\"/>
    </mc:Choice>
  </mc:AlternateContent>
  <xr:revisionPtr revIDLastSave="0" documentId="8_{BC2592FE-840C-4BAF-9C61-E1C2D5F6CFB9}" xr6:coauthVersionLast="47" xr6:coauthVersionMax="47" xr10:uidLastSave="{00000000-0000-0000-0000-000000000000}"/>
  <bookViews>
    <workbookView xWindow="-120" yWindow="-120" windowWidth="29040" windowHeight="15840" xr2:uid="{D679FBE5-5A0B-42E9-9D53-913F7C7E129B}"/>
  </bookViews>
  <sheets>
    <sheet name="ตารางรายงาน" sheetId="2" r:id="rId1"/>
  </sheets>
  <definedNames>
    <definedName name="_xlnm.Print_Titles" localSheetId="0">ตารางรายงาน!$3:$4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8" i="2" l="1"/>
  <c r="F82" i="2"/>
  <c r="F77" i="2"/>
  <c r="F58" i="2"/>
  <c r="F51" i="2"/>
  <c r="F49" i="2"/>
  <c r="F47" i="2"/>
  <c r="F42" i="2"/>
  <c r="F40" i="2"/>
  <c r="F33" i="2"/>
  <c r="F23" i="2"/>
  <c r="F17" i="2"/>
  <c r="G6" i="2"/>
  <c r="F6" i="2"/>
  <c r="H45" i="2" l="1"/>
  <c r="H46" i="2"/>
  <c r="G51" i="2"/>
  <c r="H39" i="2"/>
  <c r="H35" i="2"/>
  <c r="H37" i="2"/>
  <c r="H30" i="2"/>
  <c r="H27" i="2"/>
  <c r="H32" i="2"/>
  <c r="H31" i="2"/>
  <c r="H7" i="2"/>
  <c r="H8" i="2"/>
  <c r="H6" i="2" s="1"/>
  <c r="H9" i="2"/>
  <c r="H10" i="2"/>
  <c r="H11" i="2"/>
  <c r="H12" i="2"/>
  <c r="H13" i="2"/>
  <c r="H14" i="2"/>
  <c r="H15" i="2"/>
  <c r="H16" i="2"/>
  <c r="G49" i="2"/>
  <c r="H92" i="2"/>
  <c r="H93" i="2"/>
  <c r="H90" i="2"/>
  <c r="H91" i="2"/>
  <c r="H89" i="2"/>
  <c r="H25" i="2"/>
  <c r="H28" i="2"/>
  <c r="H29" i="2"/>
  <c r="H36" i="2"/>
  <c r="H38" i="2"/>
  <c r="H41" i="2"/>
  <c r="H40" i="2" s="1"/>
  <c r="H44" i="2"/>
  <c r="H95" i="2"/>
  <c r="H94" i="2"/>
  <c r="G58" i="2"/>
  <c r="H88" i="2" l="1"/>
  <c r="G23" i="2"/>
  <c r="H26" i="2"/>
  <c r="G47" i="2"/>
  <c r="G40" i="2" l="1"/>
  <c r="G88" i="2" l="1"/>
  <c r="G82" i="2"/>
  <c r="G77" i="2"/>
  <c r="G42" i="2"/>
  <c r="G33" i="2"/>
  <c r="G17" i="2"/>
  <c r="G5" i="2" l="1"/>
  <c r="H78" i="2"/>
  <c r="H76" i="2" l="1"/>
  <c r="H20" i="2" l="1"/>
  <c r="H67" i="2" l="1"/>
  <c r="H75" i="2"/>
  <c r="H68" i="2"/>
  <c r="H74" i="2"/>
  <c r="H57" i="2" l="1"/>
  <c r="H64" i="2" l="1"/>
  <c r="H80" i="2" l="1"/>
  <c r="H81" i="2"/>
  <c r="H87" i="2" l="1"/>
  <c r="H85" i="2"/>
  <c r="H84" i="2"/>
  <c r="H86" i="2"/>
  <c r="H79" i="2"/>
  <c r="H77" i="2" s="1"/>
  <c r="H83" i="2" l="1"/>
  <c r="H82" i="2" s="1"/>
  <c r="H70" i="2"/>
  <c r="H69" i="2"/>
  <c r="H61" i="2"/>
  <c r="H62" i="2"/>
  <c r="H73" i="2"/>
  <c r="H60" i="2"/>
  <c r="H63" i="2"/>
  <c r="H66" i="2"/>
  <c r="H71" i="2"/>
  <c r="H65" i="2"/>
  <c r="H72" i="2"/>
  <c r="H59" i="2" l="1"/>
  <c r="H58" i="2" s="1"/>
  <c r="H48" i="2" l="1"/>
  <c r="H47" i="2" s="1"/>
  <c r="H43" i="2" l="1"/>
  <c r="H42" i="2" s="1"/>
  <c r="H50" i="2" l="1"/>
  <c r="H49" i="2" s="1"/>
  <c r="H52" i="2" l="1"/>
  <c r="H34" i="2" l="1"/>
  <c r="H33" i="2" s="1"/>
  <c r="H24" i="2" l="1"/>
  <c r="H23" i="2" s="1"/>
  <c r="H22" i="2" l="1"/>
  <c r="H19" i="2"/>
  <c r="H21" i="2"/>
  <c r="H18" i="2" l="1"/>
  <c r="H17" i="2" s="1"/>
  <c r="H55" i="2" l="1"/>
  <c r="H56" i="2"/>
  <c r="H54" i="2"/>
  <c r="F5" i="2" l="1"/>
  <c r="H53" i="2"/>
  <c r="H51" i="2" s="1"/>
  <c r="H5" i="2" s="1"/>
</calcChain>
</file>

<file path=xl/sharedStrings.xml><?xml version="1.0" encoding="utf-8"?>
<sst xmlns="http://schemas.openxmlformats.org/spreadsheetml/2006/main" count="105" uniqueCount="101">
  <si>
    <t>จังหวัด</t>
  </si>
  <si>
    <t xml:space="preserve">จำนวน (ไร่) </t>
  </si>
  <si>
    <t>พื้นที่ปลูก</t>
  </si>
  <si>
    <t>พืช/ศัตรูพืช/โรคพืช</t>
  </si>
  <si>
    <t>ลำดับ</t>
  </si>
  <si>
    <t>มะพร้าว</t>
  </si>
  <si>
    <t xml:space="preserve"> จำนวน (ไร่)</t>
  </si>
  <si>
    <t>ปาล์มน้ำมัน</t>
  </si>
  <si>
    <t>ยางพารา</t>
  </si>
  <si>
    <t>กาแฟ</t>
  </si>
  <si>
    <t>อ้อย</t>
  </si>
  <si>
    <t>ข้าวโพด</t>
  </si>
  <si>
    <t>สับปะรด</t>
  </si>
  <si>
    <t>มันสำปะหลัง</t>
  </si>
  <si>
    <t>ทุเรียน</t>
  </si>
  <si>
    <t>เงาะ</t>
  </si>
  <si>
    <t>มังคุด</t>
  </si>
  <si>
    <t>ลำไย</t>
  </si>
  <si>
    <t>สัปดาห์ที่ผ่านมา (ไร่)</t>
  </si>
  <si>
    <t>สัปดาห์นี้</t>
  </si>
  <si>
    <t>เพิ่มขึ้น/ลดลง
จากสัปดาห์ที่ผ่านมา (ไร่)</t>
  </si>
  <si>
    <t>รวมพื้นที่ระบาด (ไร่)</t>
  </si>
  <si>
    <t>รายงานสถานการณ์การระบาดศัตรูพืช</t>
  </si>
  <si>
    <t xml:space="preserve">ข้าว </t>
  </si>
  <si>
    <t>1. หนอนห่อใบข้าว</t>
  </si>
  <si>
    <t>2. เพลี้ยกระโดดหลังขาว</t>
  </si>
  <si>
    <t>3. เพลี้ยกระโดดสีน้ำตาล</t>
  </si>
  <si>
    <t>4. เพลี้ยไฟ</t>
  </si>
  <si>
    <t>5. โรคไหม้ข้าว</t>
  </si>
  <si>
    <t>1. หนอนหัวดำ</t>
  </si>
  <si>
    <t>2. แมลงดำหนาม</t>
  </si>
  <si>
    <t>3. ด้วงแรด</t>
  </si>
  <si>
    <t>4. ด้วงงวง</t>
  </si>
  <si>
    <t>5. ไรสี่ขามะพร้าว</t>
  </si>
  <si>
    <t>1. หนอนปลอกเล็ก</t>
  </si>
  <si>
    <t>2. หนอนหัวดำ</t>
  </si>
  <si>
    <t>3. หนอนหน้าแมว</t>
  </si>
  <si>
    <t>4. ด้วงแรด</t>
  </si>
  <si>
    <t>5. ด้วงกุหลาบ</t>
  </si>
  <si>
    <t>6. โรคลำต้นเน่า</t>
  </si>
  <si>
    <t>7. โรคทะลายเน่า</t>
  </si>
  <si>
    <t>8. โรคใบจุด</t>
  </si>
  <si>
    <t>9. โรคใบจุดสาหร่าย</t>
  </si>
  <si>
    <t>1. โรครากขาว</t>
  </si>
  <si>
    <t>2. โรคใบร่วงชนิดใหม่ในยางพารา</t>
  </si>
  <si>
    <t>3. โรคใบร่วงยางพารา</t>
  </si>
  <si>
    <t>4. อาการเปลือกแห้ง/อาการหน้ายางแห้ง</t>
  </si>
  <si>
    <t>5. โรคเส้นดำ</t>
  </si>
  <si>
    <t>6. โรคราแป้ง</t>
  </si>
  <si>
    <t>1. หนอนกาแฟสีแดง</t>
  </si>
  <si>
    <t>1. หนอนกออ้อย</t>
  </si>
  <si>
    <t>2. โรคใบขาวอ้อย</t>
  </si>
  <si>
    <t>3. โรคแส้ดำ</t>
  </si>
  <si>
    <t xml:space="preserve">1. หนอนกระทู้ข้าวโพดลายจุด </t>
  </si>
  <si>
    <t>1. โรคเหี่ยว</t>
  </si>
  <si>
    <t>1. โรคใบด่างมันสำปะหลัง</t>
  </si>
  <si>
    <t>2. เพลี้ยแป้งมันสำปะหลัง</t>
  </si>
  <si>
    <t>3. ไรแดง</t>
  </si>
  <si>
    <t>4. โรคพุ่มแจ้</t>
  </si>
  <si>
    <t>5. โรคโคนเน่าหัวเน่า</t>
  </si>
  <si>
    <t>6. โรคใบไหม้</t>
  </si>
  <si>
    <t>1. เพลี้ยแป้ง</t>
  </si>
  <si>
    <t>2. เพลี้ยไฟ</t>
  </si>
  <si>
    <t>3. เพลี้ยไก่แจ้ทุเรียน</t>
  </si>
  <si>
    <t>4. เพลี้ยหอยเกล็ด</t>
  </si>
  <si>
    <t>5. เพลี้ยจักจั่นฝอย</t>
  </si>
  <si>
    <t>6. หนอนเจาะผล</t>
  </si>
  <si>
    <t>7. หนอนเจาะเมล็ด</t>
  </si>
  <si>
    <t>8. ไรแดงทุเรียนหรือไรแดงแอฟริกัน</t>
  </si>
  <si>
    <t>9. มอดเจาะลำต้นทุเรียน</t>
  </si>
  <si>
    <t>10. หนอนกินใบ</t>
  </si>
  <si>
    <t>11. โรครากเน่าโคนเน่า</t>
  </si>
  <si>
    <t>12. โรคราดำ</t>
  </si>
  <si>
    <t>13. โรคราสีชมพู</t>
  </si>
  <si>
    <t>14. โรคใบติดหรือใบไหม้</t>
  </si>
  <si>
    <t>15. โรคใบจุดสาหร่าย</t>
  </si>
  <si>
    <t>16. โรคกิ่งแห้ง</t>
  </si>
  <si>
    <t>17. โรคแอนแทรคโนส</t>
  </si>
  <si>
    <t>18. โรคผลเน่าทุเรียน</t>
  </si>
  <si>
    <t>2. หนอนคืบกินใบ</t>
  </si>
  <si>
    <t>3. โรคใบจุดสาหร่าย</t>
  </si>
  <si>
    <t>4. โรคราแป้ง</t>
  </si>
  <si>
    <t>1. โรคใบจุด</t>
  </si>
  <si>
    <t>2. โรคใบจุดสาหร่าย</t>
  </si>
  <si>
    <t>3. เพลี้ยไฟ</t>
  </si>
  <si>
    <t>4. หนอนกินใบ</t>
  </si>
  <si>
    <t>5. หนอนชอนใบ</t>
  </si>
  <si>
    <t>3. ไรกำมะหยี่</t>
  </si>
  <si>
    <t>4. หนอนม้วนใบ</t>
  </si>
  <si>
    <t>5. มวนลำไย</t>
  </si>
  <si>
    <t>6. โรคพุ่มไม้กวาด</t>
  </si>
  <si>
    <t>7. โรคราดำ</t>
  </si>
  <si>
    <t>4. ด้วงหนวดยาว</t>
  </si>
  <si>
    <t>6. หนอนกอข้าว</t>
  </si>
  <si>
    <t>7. โรคขอบใบแห้ง</t>
  </si>
  <si>
    <t xml:space="preserve">ข้อมูล ณ วันที่ 10 กันยายน 2568 </t>
  </si>
  <si>
    <t>9. โรคใบสีส้ม</t>
  </si>
  <si>
    <t>10. เพลี๊ยจั๊กจั่นสีเขียว</t>
  </si>
  <si>
    <t>8. โรคใบขีดสีน้ำตาล</t>
  </si>
  <si>
    <t>50</t>
  </si>
  <si>
    <t>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</si>
</sst>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3" fontId="5" fillId="0" borderId="1" xfId="1" applyFont="1" applyFill="1" applyBorder="1" applyAlignment="1">
      <alignment vertical="center"/>
    </xf>
    <xf numFmtId="187" fontId="5" fillId="0" borderId="1" xfId="1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3" fontId="6" fillId="0" borderId="1" xfId="1" applyFont="1" applyFill="1" applyBorder="1" applyAlignment="1">
      <alignment vertical="center"/>
    </xf>
    <xf numFmtId="43" fontId="6" fillId="0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6" fillId="0" borderId="0" xfId="0" applyFont="1"/>
    <xf numFmtId="43" fontId="6" fillId="0" borderId="0" xfId="1" applyFont="1" applyFill="1"/>
    <xf numFmtId="187" fontId="6" fillId="0" borderId="1" xfId="0" applyNumberFormat="1" applyFont="1" applyBorder="1" applyAlignment="1">
      <alignment vertical="center"/>
    </xf>
    <xf numFmtId="43" fontId="5" fillId="0" borderId="2" xfId="1" applyFont="1" applyFill="1" applyBorder="1" applyAlignment="1">
      <alignment horizontal="center" vertical="center"/>
    </xf>
    <xf numFmtId="187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3" fontId="5" fillId="0" borderId="3" xfId="1" applyFont="1" applyFill="1" applyBorder="1" applyAlignment="1">
      <alignment horizontal="center" vertical="center" wrapText="1"/>
    </xf>
    <xf numFmtId="43" fontId="5" fillId="0" borderId="4" xfId="1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CCCCFF"/>
      <color rgb="FFCC99FF"/>
      <color rgb="FFE2E6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8F2BC-A5ED-4F1B-9CEC-FD4ED3ADEEC0}">
  <dimension ref="A1:I95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M13" sqref="M13"/>
    </sheetView>
  </sheetViews>
  <sheetFormatPr defaultRowHeight="27.75" x14ac:dyDescent="0.65"/>
  <cols>
    <col min="1" max="1" width="7.25" style="14" customWidth="1"/>
    <col min="2" max="2" width="34.75" style="15" bestFit="1" customWidth="1"/>
    <col min="3" max="3" width="7.875" style="22" customWidth="1"/>
    <col min="4" max="4" width="21" style="16" customWidth="1"/>
    <col min="5" max="5" width="7.875" style="22" customWidth="1"/>
    <col min="6" max="7" width="21" style="16" customWidth="1"/>
    <col min="8" max="8" width="24.125" style="15" customWidth="1"/>
    <col min="9" max="10" width="9" style="1" customWidth="1"/>
    <col min="11" max="16384" width="9" style="1"/>
  </cols>
  <sheetData>
    <row r="1" spans="1:9" x14ac:dyDescent="0.4">
      <c r="A1" s="23" t="s">
        <v>22</v>
      </c>
      <c r="B1" s="23"/>
      <c r="C1" s="23"/>
      <c r="D1" s="23"/>
      <c r="E1" s="23"/>
      <c r="F1" s="23"/>
      <c r="G1" s="23"/>
      <c r="H1" s="23"/>
    </row>
    <row r="2" spans="1:9" x14ac:dyDescent="0.4">
      <c r="A2" s="24" t="s">
        <v>95</v>
      </c>
      <c r="B2" s="24"/>
      <c r="C2" s="24"/>
      <c r="D2" s="24"/>
      <c r="E2" s="24"/>
      <c r="F2" s="24"/>
      <c r="G2" s="24"/>
      <c r="H2" s="24"/>
      <c r="I2" s="3"/>
    </row>
    <row r="3" spans="1:9" s="2" customFormat="1" ht="21" customHeight="1" x14ac:dyDescent="0.4">
      <c r="A3" s="30" t="s">
        <v>4</v>
      </c>
      <c r="B3" s="30" t="s">
        <v>3</v>
      </c>
      <c r="C3" s="27" t="s">
        <v>2</v>
      </c>
      <c r="D3" s="29"/>
      <c r="E3" s="27" t="s">
        <v>19</v>
      </c>
      <c r="F3" s="29"/>
      <c r="G3" s="32" t="s">
        <v>18</v>
      </c>
      <c r="H3" s="25" t="s">
        <v>20</v>
      </c>
    </row>
    <row r="4" spans="1:9" s="2" customFormat="1" x14ac:dyDescent="0.4">
      <c r="A4" s="31"/>
      <c r="B4" s="31"/>
      <c r="C4" s="20" t="s">
        <v>0</v>
      </c>
      <c r="D4" s="5" t="s">
        <v>1</v>
      </c>
      <c r="E4" s="20" t="s">
        <v>0</v>
      </c>
      <c r="F4" s="5" t="s">
        <v>6</v>
      </c>
      <c r="G4" s="33"/>
      <c r="H4" s="26"/>
    </row>
    <row r="5" spans="1:9" s="2" customFormat="1" x14ac:dyDescent="0.4">
      <c r="A5" s="27" t="s">
        <v>21</v>
      </c>
      <c r="B5" s="28"/>
      <c r="C5" s="28"/>
      <c r="D5" s="28"/>
      <c r="E5" s="29"/>
      <c r="F5" s="18">
        <f>SUM(F6,F17,F23,F33,F40,F42,F47,F49,F51,F58,F77,F82,F88)</f>
        <v>1679124.03</v>
      </c>
      <c r="G5" s="18">
        <f>SUM(G6,G17,G23,G33,G42,G40,G47,G49,G51,G58,G77,G82,G88)</f>
        <v>1609886.68</v>
      </c>
      <c r="H5" s="19">
        <f>SUM(H6,H17,H23,H33,H42,H40,H47,H49,H51,H58,H77,H82,H88)</f>
        <v>69237.35000000018</v>
      </c>
    </row>
    <row r="6" spans="1:9" x14ac:dyDescent="0.4">
      <c r="A6" s="4">
        <v>1</v>
      </c>
      <c r="B6" s="6" t="s">
        <v>23</v>
      </c>
      <c r="C6" s="20">
        <v>75</v>
      </c>
      <c r="D6" s="7">
        <v>44397881.079999991</v>
      </c>
      <c r="E6" s="4">
        <v>24</v>
      </c>
      <c r="F6" s="7">
        <f>SUM(F7:F16)</f>
        <v>13680.3</v>
      </c>
      <c r="G6" s="7">
        <f>SUM(G7:G16)</f>
        <v>12490.05</v>
      </c>
      <c r="H6" s="7">
        <f>SUM(H7:H16)</f>
        <v>1190.25</v>
      </c>
    </row>
    <row r="7" spans="1:9" x14ac:dyDescent="0.4">
      <c r="A7" s="9"/>
      <c r="B7" s="10" t="s">
        <v>24</v>
      </c>
      <c r="C7" s="21"/>
      <c r="D7" s="12"/>
      <c r="E7" s="21"/>
      <c r="F7" s="12">
        <v>19</v>
      </c>
      <c r="G7" s="12">
        <v>13.25</v>
      </c>
      <c r="H7" s="17">
        <f t="shared" ref="H7:H16" si="0">+F7-G7</f>
        <v>5.75</v>
      </c>
    </row>
    <row r="8" spans="1:9" x14ac:dyDescent="0.4">
      <c r="A8" s="9"/>
      <c r="B8" s="10" t="s">
        <v>25</v>
      </c>
      <c r="C8" s="21"/>
      <c r="D8" s="12"/>
      <c r="E8" s="21"/>
      <c r="F8" s="12">
        <v>1991.25</v>
      </c>
      <c r="G8" s="12">
        <v>1689.25</v>
      </c>
      <c r="H8" s="17">
        <f t="shared" si="0"/>
        <v>302</v>
      </c>
    </row>
    <row r="9" spans="1:9" x14ac:dyDescent="0.4">
      <c r="A9" s="9"/>
      <c r="B9" s="11" t="s">
        <v>26</v>
      </c>
      <c r="C9" s="21"/>
      <c r="D9" s="12"/>
      <c r="E9" s="21"/>
      <c r="F9" s="12">
        <v>4016</v>
      </c>
      <c r="G9" s="12">
        <v>4016</v>
      </c>
      <c r="H9" s="17">
        <f t="shared" si="0"/>
        <v>0</v>
      </c>
    </row>
    <row r="10" spans="1:9" x14ac:dyDescent="0.4">
      <c r="A10" s="9"/>
      <c r="B10" s="11" t="s">
        <v>27</v>
      </c>
      <c r="C10" s="21"/>
      <c r="D10" s="12"/>
      <c r="E10" s="21"/>
      <c r="F10" s="12">
        <v>240</v>
      </c>
      <c r="G10" s="13">
        <v>240</v>
      </c>
      <c r="H10" s="17">
        <f t="shared" si="0"/>
        <v>0</v>
      </c>
    </row>
    <row r="11" spans="1:9" x14ac:dyDescent="0.4">
      <c r="A11" s="9"/>
      <c r="B11" s="11" t="s">
        <v>28</v>
      </c>
      <c r="C11" s="21"/>
      <c r="D11" s="12"/>
      <c r="E11" s="21"/>
      <c r="F11" s="12">
        <v>5418</v>
      </c>
      <c r="G11" s="13">
        <v>5172</v>
      </c>
      <c r="H11" s="17">
        <f t="shared" si="0"/>
        <v>246</v>
      </c>
    </row>
    <row r="12" spans="1:9" x14ac:dyDescent="0.4">
      <c r="A12" s="9"/>
      <c r="B12" s="11" t="s">
        <v>93</v>
      </c>
      <c r="C12" s="21"/>
      <c r="D12" s="12"/>
      <c r="E12" s="21"/>
      <c r="F12" s="12">
        <v>154.5</v>
      </c>
      <c r="G12" s="13">
        <v>154.5</v>
      </c>
      <c r="H12" s="17">
        <f t="shared" si="0"/>
        <v>0</v>
      </c>
    </row>
    <row r="13" spans="1:9" x14ac:dyDescent="0.4">
      <c r="A13" s="9"/>
      <c r="B13" s="11" t="s">
        <v>94</v>
      </c>
      <c r="C13" s="21"/>
      <c r="D13" s="12"/>
      <c r="E13" s="21"/>
      <c r="F13" s="12">
        <v>1056.55</v>
      </c>
      <c r="G13" s="13">
        <v>496.05</v>
      </c>
      <c r="H13" s="17">
        <f t="shared" si="0"/>
        <v>560.5</v>
      </c>
    </row>
    <row r="14" spans="1:9" x14ac:dyDescent="0.4">
      <c r="A14" s="9"/>
      <c r="B14" s="11" t="s">
        <v>98</v>
      </c>
      <c r="C14" s="21"/>
      <c r="D14" s="12"/>
      <c r="E14" s="21"/>
      <c r="F14" s="12">
        <v>187</v>
      </c>
      <c r="G14" s="13">
        <v>41</v>
      </c>
      <c r="H14" s="17">
        <f t="shared" si="0"/>
        <v>146</v>
      </c>
    </row>
    <row r="15" spans="1:9" x14ac:dyDescent="0.4">
      <c r="A15" s="9"/>
      <c r="B15" s="11" t="s">
        <v>96</v>
      </c>
      <c r="C15" s="21"/>
      <c r="D15" s="12"/>
      <c r="E15" s="21"/>
      <c r="F15" s="12">
        <v>223</v>
      </c>
      <c r="G15" s="13">
        <v>223</v>
      </c>
      <c r="H15" s="17">
        <f t="shared" si="0"/>
        <v>0</v>
      </c>
    </row>
    <row r="16" spans="1:9" x14ac:dyDescent="0.4">
      <c r="A16" s="9"/>
      <c r="B16" s="11" t="s">
        <v>97</v>
      </c>
      <c r="C16" s="21"/>
      <c r="D16" s="12"/>
      <c r="E16" s="21"/>
      <c r="F16" s="12">
        <v>375</v>
      </c>
      <c r="G16" s="13">
        <v>445</v>
      </c>
      <c r="H16" s="17">
        <f t="shared" si="0"/>
        <v>-70</v>
      </c>
    </row>
    <row r="17" spans="1:8" x14ac:dyDescent="0.4">
      <c r="A17" s="4">
        <v>2</v>
      </c>
      <c r="B17" s="6" t="s">
        <v>5</v>
      </c>
      <c r="C17" s="20">
        <v>69</v>
      </c>
      <c r="D17" s="7">
        <v>1072966.1600000006</v>
      </c>
      <c r="E17" s="4">
        <v>43</v>
      </c>
      <c r="F17" s="7">
        <f>SUM(F18:F22)</f>
        <v>61503.67</v>
      </c>
      <c r="G17" s="7">
        <f>SUM(G18:G22)</f>
        <v>63202.409999999996</v>
      </c>
      <c r="H17" s="8">
        <f>SUM(H18:H22)</f>
        <v>-1698.7399999999977</v>
      </c>
    </row>
    <row r="18" spans="1:8" x14ac:dyDescent="0.4">
      <c r="A18" s="9"/>
      <c r="B18" s="11" t="s">
        <v>29</v>
      </c>
      <c r="C18" s="21"/>
      <c r="D18" s="12"/>
      <c r="E18" s="21"/>
      <c r="F18" s="12">
        <v>46228.3</v>
      </c>
      <c r="G18" s="12">
        <v>47576.14</v>
      </c>
      <c r="H18" s="17">
        <f>+F18-G18</f>
        <v>-1347.8399999999965</v>
      </c>
    </row>
    <row r="19" spans="1:8" x14ac:dyDescent="0.4">
      <c r="A19" s="9"/>
      <c r="B19" s="11" t="s">
        <v>30</v>
      </c>
      <c r="C19" s="21"/>
      <c r="D19" s="12"/>
      <c r="E19" s="21"/>
      <c r="F19" s="12">
        <v>7300.9699999999993</v>
      </c>
      <c r="G19" s="12">
        <v>7517.0900000000011</v>
      </c>
      <c r="H19" s="17">
        <f t="shared" ref="H19:H22" si="1">+F19-G19</f>
        <v>-216.12000000000171</v>
      </c>
    </row>
    <row r="20" spans="1:8" x14ac:dyDescent="0.4">
      <c r="A20" s="9"/>
      <c r="B20" s="11" t="s">
        <v>31</v>
      </c>
      <c r="C20" s="21"/>
      <c r="D20" s="12"/>
      <c r="E20" s="21"/>
      <c r="F20" s="12">
        <v>6364.21</v>
      </c>
      <c r="G20" s="12">
        <v>6430.8099999999995</v>
      </c>
      <c r="H20" s="17">
        <f t="shared" si="1"/>
        <v>-66.599999999999454</v>
      </c>
    </row>
    <row r="21" spans="1:8" x14ac:dyDescent="0.4">
      <c r="A21" s="9"/>
      <c r="B21" s="11" t="s">
        <v>32</v>
      </c>
      <c r="C21" s="21"/>
      <c r="D21" s="12"/>
      <c r="E21" s="21"/>
      <c r="F21" s="12">
        <v>919.08999999999992</v>
      </c>
      <c r="G21" s="12">
        <v>973.52</v>
      </c>
      <c r="H21" s="17">
        <f t="shared" si="1"/>
        <v>-54.430000000000064</v>
      </c>
    </row>
    <row r="22" spans="1:8" x14ac:dyDescent="0.4">
      <c r="A22" s="9"/>
      <c r="B22" s="11" t="s">
        <v>33</v>
      </c>
      <c r="C22" s="21"/>
      <c r="D22" s="12"/>
      <c r="E22" s="21"/>
      <c r="F22" s="12">
        <v>691.1</v>
      </c>
      <c r="G22" s="12">
        <v>704.85</v>
      </c>
      <c r="H22" s="17">
        <f t="shared" si="1"/>
        <v>-13.75</v>
      </c>
    </row>
    <row r="23" spans="1:8" x14ac:dyDescent="0.4">
      <c r="A23" s="4">
        <v>3</v>
      </c>
      <c r="B23" s="6" t="s">
        <v>7</v>
      </c>
      <c r="C23" s="20">
        <v>69</v>
      </c>
      <c r="D23" s="7">
        <v>5313004.4900000012</v>
      </c>
      <c r="E23" s="20">
        <v>21</v>
      </c>
      <c r="F23" s="7">
        <f>SUM(F24:F32)</f>
        <v>20964.690000000002</v>
      </c>
      <c r="G23" s="7">
        <f>SUM(G24:G32)</f>
        <v>20871.64</v>
      </c>
      <c r="H23" s="8">
        <f>SUM(H24:H32)</f>
        <v>93.049999999999955</v>
      </c>
    </row>
    <row r="24" spans="1:8" x14ac:dyDescent="0.4">
      <c r="A24" s="9"/>
      <c r="B24" s="11" t="s">
        <v>34</v>
      </c>
      <c r="C24" s="21"/>
      <c r="D24" s="12"/>
      <c r="E24" s="21"/>
      <c r="F24" s="12">
        <v>804.3</v>
      </c>
      <c r="G24" s="12">
        <v>793.55</v>
      </c>
      <c r="H24" s="17">
        <f>+F24-G24</f>
        <v>10.75</v>
      </c>
    </row>
    <row r="25" spans="1:8" x14ac:dyDescent="0.4">
      <c r="A25" s="9"/>
      <c r="B25" s="11" t="s">
        <v>35</v>
      </c>
      <c r="C25" s="21"/>
      <c r="D25" s="12"/>
      <c r="E25" s="21"/>
      <c r="F25" s="12">
        <v>888.25</v>
      </c>
      <c r="G25" s="12">
        <v>934.25</v>
      </c>
      <c r="H25" s="17">
        <f t="shared" ref="H25:H32" si="2">+F25-G25</f>
        <v>-46</v>
      </c>
    </row>
    <row r="26" spans="1:8" x14ac:dyDescent="0.4">
      <c r="A26" s="9"/>
      <c r="B26" s="11" t="s">
        <v>36</v>
      </c>
      <c r="C26" s="21"/>
      <c r="D26" s="12"/>
      <c r="E26" s="21"/>
      <c r="F26" s="12">
        <v>89</v>
      </c>
      <c r="G26" s="12">
        <v>89</v>
      </c>
      <c r="H26" s="17">
        <f t="shared" si="2"/>
        <v>0</v>
      </c>
    </row>
    <row r="27" spans="1:8" x14ac:dyDescent="0.4">
      <c r="A27" s="9"/>
      <c r="B27" s="11" t="s">
        <v>37</v>
      </c>
      <c r="C27" s="21"/>
      <c r="D27" s="12"/>
      <c r="E27" s="21"/>
      <c r="F27" s="12">
        <v>1159.3</v>
      </c>
      <c r="G27" s="12">
        <v>1159.5</v>
      </c>
      <c r="H27" s="17">
        <f t="shared" si="2"/>
        <v>-0.20000000000004547</v>
      </c>
    </row>
    <row r="28" spans="1:8" x14ac:dyDescent="0.4">
      <c r="A28" s="9"/>
      <c r="B28" s="11" t="s">
        <v>38</v>
      </c>
      <c r="C28" s="21"/>
      <c r="D28" s="12"/>
      <c r="E28" s="21"/>
      <c r="F28" s="12">
        <v>592.25</v>
      </c>
      <c r="G28" s="12">
        <v>592.25</v>
      </c>
      <c r="H28" s="17">
        <f t="shared" si="2"/>
        <v>0</v>
      </c>
    </row>
    <row r="29" spans="1:8" x14ac:dyDescent="0.4">
      <c r="A29" s="9"/>
      <c r="B29" s="11" t="s">
        <v>39</v>
      </c>
      <c r="C29" s="21"/>
      <c r="D29" s="12"/>
      <c r="E29" s="21"/>
      <c r="F29" s="12">
        <v>11718.34</v>
      </c>
      <c r="G29" s="12">
        <v>11719.34</v>
      </c>
      <c r="H29" s="17">
        <f t="shared" si="2"/>
        <v>-1</v>
      </c>
    </row>
    <row r="30" spans="1:8" x14ac:dyDescent="0.4">
      <c r="A30" s="9"/>
      <c r="B30" s="11" t="s">
        <v>40</v>
      </c>
      <c r="C30" s="21"/>
      <c r="D30" s="12"/>
      <c r="E30" s="21"/>
      <c r="F30" s="12">
        <v>981</v>
      </c>
      <c r="G30" s="12">
        <v>981</v>
      </c>
      <c r="H30" s="17">
        <f t="shared" si="2"/>
        <v>0</v>
      </c>
    </row>
    <row r="31" spans="1:8" x14ac:dyDescent="0.4">
      <c r="A31" s="9"/>
      <c r="B31" s="11" t="s">
        <v>41</v>
      </c>
      <c r="C31" s="21"/>
      <c r="D31" s="12"/>
      <c r="E31" s="21"/>
      <c r="F31" s="12">
        <v>87</v>
      </c>
      <c r="G31" s="12">
        <v>87</v>
      </c>
      <c r="H31" s="17">
        <f t="shared" si="2"/>
        <v>0</v>
      </c>
    </row>
    <row r="32" spans="1:8" x14ac:dyDescent="0.4">
      <c r="A32" s="9"/>
      <c r="B32" s="11" t="s">
        <v>42</v>
      </c>
      <c r="C32" s="21"/>
      <c r="D32" s="12"/>
      <c r="E32" s="21"/>
      <c r="F32" s="12">
        <v>4645.25</v>
      </c>
      <c r="G32" s="12">
        <v>4515.75</v>
      </c>
      <c r="H32" s="17">
        <f t="shared" si="2"/>
        <v>129.5</v>
      </c>
    </row>
    <row r="33" spans="1:8" x14ac:dyDescent="0.4">
      <c r="A33" s="4">
        <v>4</v>
      </c>
      <c r="B33" s="6" t="s">
        <v>8</v>
      </c>
      <c r="C33" s="20">
        <v>68</v>
      </c>
      <c r="D33" s="7">
        <v>18381778.019999992</v>
      </c>
      <c r="E33" s="4">
        <v>27</v>
      </c>
      <c r="F33" s="7">
        <f>SUM(F34:F39)</f>
        <v>399099.56</v>
      </c>
      <c r="G33" s="7">
        <f>SUM(G34:G39)</f>
        <v>348849.51999999996</v>
      </c>
      <c r="H33" s="8">
        <f>SUM(H34:H39)</f>
        <v>50250.040000000037</v>
      </c>
    </row>
    <row r="34" spans="1:8" x14ac:dyDescent="0.4">
      <c r="A34" s="9"/>
      <c r="B34" s="11" t="s">
        <v>43</v>
      </c>
      <c r="C34" s="21"/>
      <c r="D34" s="12"/>
      <c r="E34" s="21"/>
      <c r="F34" s="12">
        <v>2259.4499999999998</v>
      </c>
      <c r="G34" s="12">
        <v>2252.4499999999998</v>
      </c>
      <c r="H34" s="17">
        <f>+F34-G34</f>
        <v>7</v>
      </c>
    </row>
    <row r="35" spans="1:8" x14ac:dyDescent="0.4">
      <c r="A35" s="9"/>
      <c r="B35" s="11" t="s">
        <v>44</v>
      </c>
      <c r="C35" s="21"/>
      <c r="D35" s="12"/>
      <c r="E35" s="21"/>
      <c r="F35" s="12">
        <v>383378.86</v>
      </c>
      <c r="G35" s="12">
        <v>333121.81999999995</v>
      </c>
      <c r="H35" s="17">
        <f t="shared" ref="H35:H39" si="3">+F35-G35</f>
        <v>50257.040000000037</v>
      </c>
    </row>
    <row r="36" spans="1:8" x14ac:dyDescent="0.4">
      <c r="A36" s="9"/>
      <c r="B36" s="11" t="s">
        <v>45</v>
      </c>
      <c r="C36" s="21"/>
      <c r="D36" s="12"/>
      <c r="E36" s="21"/>
      <c r="F36" s="12">
        <v>4822</v>
      </c>
      <c r="G36" s="12">
        <v>4828</v>
      </c>
      <c r="H36" s="17">
        <f t="shared" si="3"/>
        <v>-6</v>
      </c>
    </row>
    <row r="37" spans="1:8" x14ac:dyDescent="0.4">
      <c r="A37" s="9"/>
      <c r="B37" s="11" t="s">
        <v>46</v>
      </c>
      <c r="C37" s="21"/>
      <c r="D37" s="12"/>
      <c r="E37" s="21"/>
      <c r="F37" s="12">
        <v>8468.25</v>
      </c>
      <c r="G37" s="12">
        <v>8477.25</v>
      </c>
      <c r="H37" s="17">
        <f t="shared" si="3"/>
        <v>-9</v>
      </c>
    </row>
    <row r="38" spans="1:8" x14ac:dyDescent="0.4">
      <c r="A38" s="9"/>
      <c r="B38" s="11" t="s">
        <v>47</v>
      </c>
      <c r="C38" s="21"/>
      <c r="D38" s="12"/>
      <c r="E38" s="21"/>
      <c r="F38" s="12">
        <v>161</v>
      </c>
      <c r="G38" s="12">
        <v>160</v>
      </c>
      <c r="H38" s="17">
        <f t="shared" si="3"/>
        <v>1</v>
      </c>
    </row>
    <row r="39" spans="1:8" x14ac:dyDescent="0.4">
      <c r="A39" s="9"/>
      <c r="B39" s="11" t="s">
        <v>48</v>
      </c>
      <c r="C39" s="21"/>
      <c r="D39" s="12"/>
      <c r="E39" s="21"/>
      <c r="F39" s="12">
        <v>10</v>
      </c>
      <c r="G39" s="12">
        <v>10</v>
      </c>
      <c r="H39" s="17">
        <f t="shared" si="3"/>
        <v>0</v>
      </c>
    </row>
    <row r="40" spans="1:8" x14ac:dyDescent="0.4">
      <c r="A40" s="4">
        <v>5</v>
      </c>
      <c r="B40" s="6" t="s">
        <v>9</v>
      </c>
      <c r="C40" s="20">
        <v>60</v>
      </c>
      <c r="D40" s="7">
        <v>100611.73999999999</v>
      </c>
      <c r="E40" s="20">
        <v>1</v>
      </c>
      <c r="F40" s="7">
        <f>SUM(F41)</f>
        <v>7.5</v>
      </c>
      <c r="G40" s="7">
        <f>SUM(G41)</f>
        <v>7.5</v>
      </c>
      <c r="H40" s="8">
        <f>SUM(H41)</f>
        <v>0</v>
      </c>
    </row>
    <row r="41" spans="1:8" x14ac:dyDescent="0.4">
      <c r="A41" s="9"/>
      <c r="B41" s="11" t="s">
        <v>49</v>
      </c>
      <c r="C41" s="21"/>
      <c r="D41" s="12"/>
      <c r="E41" s="21"/>
      <c r="F41" s="12">
        <v>7.5</v>
      </c>
      <c r="G41" s="12">
        <v>7.5</v>
      </c>
      <c r="H41" s="17">
        <f>+F41-G41</f>
        <v>0</v>
      </c>
    </row>
    <row r="42" spans="1:8" x14ac:dyDescent="0.4">
      <c r="A42" s="4">
        <v>6</v>
      </c>
      <c r="B42" s="6" t="s">
        <v>10</v>
      </c>
      <c r="C42" s="20">
        <v>45</v>
      </c>
      <c r="D42" s="7">
        <v>4874973.5000000009</v>
      </c>
      <c r="E42" s="4">
        <v>12</v>
      </c>
      <c r="F42" s="7">
        <f>SUM(F43:F46)</f>
        <v>22968.1</v>
      </c>
      <c r="G42" s="7">
        <f>SUM(G43:G46)</f>
        <v>23596.1</v>
      </c>
      <c r="H42" s="8">
        <f>SUM(H43:H46)</f>
        <v>-628</v>
      </c>
    </row>
    <row r="43" spans="1:8" x14ac:dyDescent="0.4">
      <c r="A43" s="9"/>
      <c r="B43" s="11" t="s">
        <v>50</v>
      </c>
      <c r="C43" s="21"/>
      <c r="D43" s="12"/>
      <c r="E43" s="21"/>
      <c r="F43" s="12">
        <v>1486</v>
      </c>
      <c r="G43" s="12">
        <v>1486</v>
      </c>
      <c r="H43" s="17">
        <f>+F43-G43</f>
        <v>0</v>
      </c>
    </row>
    <row r="44" spans="1:8" x14ac:dyDescent="0.4">
      <c r="A44" s="9"/>
      <c r="B44" s="11" t="s">
        <v>51</v>
      </c>
      <c r="C44" s="21"/>
      <c r="D44" s="12"/>
      <c r="E44" s="21"/>
      <c r="F44" s="12">
        <v>21051.1</v>
      </c>
      <c r="G44" s="12">
        <v>21669.1</v>
      </c>
      <c r="H44" s="17">
        <f t="shared" ref="H44:H46" si="4">+F44-G44</f>
        <v>-618</v>
      </c>
    </row>
    <row r="45" spans="1:8" x14ac:dyDescent="0.4">
      <c r="A45" s="9"/>
      <c r="B45" s="11" t="s">
        <v>52</v>
      </c>
      <c r="C45" s="21"/>
      <c r="D45" s="12"/>
      <c r="E45" s="21"/>
      <c r="F45" s="12">
        <v>264</v>
      </c>
      <c r="G45" s="12">
        <v>274</v>
      </c>
      <c r="H45" s="17">
        <f t="shared" si="4"/>
        <v>-10</v>
      </c>
    </row>
    <row r="46" spans="1:8" x14ac:dyDescent="0.4">
      <c r="A46" s="9"/>
      <c r="B46" s="11" t="s">
        <v>92</v>
      </c>
      <c r="C46" s="21"/>
      <c r="D46" s="12"/>
      <c r="E46" s="21"/>
      <c r="F46" s="12">
        <v>167</v>
      </c>
      <c r="G46" s="12">
        <v>167</v>
      </c>
      <c r="H46" s="17">
        <f t="shared" si="4"/>
        <v>0</v>
      </c>
    </row>
    <row r="47" spans="1:8" x14ac:dyDescent="0.4">
      <c r="A47" s="4">
        <v>7</v>
      </c>
      <c r="B47" s="6" t="s">
        <v>11</v>
      </c>
      <c r="C47" s="20" t="s">
        <v>99</v>
      </c>
      <c r="D47" s="7">
        <v>1763374.42</v>
      </c>
      <c r="E47" s="4">
        <v>12</v>
      </c>
      <c r="F47" s="7">
        <f>SUM(F48)</f>
        <v>3378.5</v>
      </c>
      <c r="G47" s="7">
        <f>SUM(G48)</f>
        <v>3797.85</v>
      </c>
      <c r="H47" s="8">
        <f>SUM(H48)</f>
        <v>-419.34999999999991</v>
      </c>
    </row>
    <row r="48" spans="1:8" x14ac:dyDescent="0.4">
      <c r="A48" s="9"/>
      <c r="B48" s="11" t="s">
        <v>53</v>
      </c>
      <c r="C48" s="21"/>
      <c r="D48" s="12"/>
      <c r="E48" s="21"/>
      <c r="F48" s="12">
        <v>3378.5</v>
      </c>
      <c r="G48" s="12">
        <v>3797.85</v>
      </c>
      <c r="H48" s="17">
        <f>+F48-G48</f>
        <v>-419.34999999999991</v>
      </c>
    </row>
    <row r="49" spans="1:8" x14ac:dyDescent="0.4">
      <c r="A49" s="4">
        <v>8</v>
      </c>
      <c r="B49" s="6" t="s">
        <v>12</v>
      </c>
      <c r="C49" s="20">
        <v>61</v>
      </c>
      <c r="D49" s="7">
        <v>506748.83999999997</v>
      </c>
      <c r="E49" s="4">
        <v>2</v>
      </c>
      <c r="F49" s="7">
        <f>SUM(F50)</f>
        <v>304.85000000000002</v>
      </c>
      <c r="G49" s="7">
        <f>SUM(G50)</f>
        <v>309.85000000000002</v>
      </c>
      <c r="H49" s="8">
        <f>SUM(H50)</f>
        <v>-5</v>
      </c>
    </row>
    <row r="50" spans="1:8" x14ac:dyDescent="0.4">
      <c r="A50" s="9"/>
      <c r="B50" s="11" t="s">
        <v>54</v>
      </c>
      <c r="C50" s="21"/>
      <c r="D50" s="12"/>
      <c r="E50" s="21"/>
      <c r="F50" s="12">
        <v>304.85000000000002</v>
      </c>
      <c r="G50" s="12">
        <v>309.85000000000002</v>
      </c>
      <c r="H50" s="17">
        <f>+F50-G50</f>
        <v>-5</v>
      </c>
    </row>
    <row r="51" spans="1:8" x14ac:dyDescent="0.4">
      <c r="A51" s="4">
        <v>9</v>
      </c>
      <c r="B51" s="6" t="s">
        <v>13</v>
      </c>
      <c r="C51" s="20">
        <v>55</v>
      </c>
      <c r="D51" s="7">
        <v>8758730.1500000004</v>
      </c>
      <c r="E51" s="4">
        <v>39</v>
      </c>
      <c r="F51" s="7">
        <f>SUM(F52:F57)</f>
        <v>1140680.5900000001</v>
      </c>
      <c r="G51" s="7">
        <f>SUM(G52:G57)</f>
        <v>1120216.69</v>
      </c>
      <c r="H51" s="8">
        <f>SUM(H52:H57)</f>
        <v>20463.90000000014</v>
      </c>
    </row>
    <row r="52" spans="1:8" x14ac:dyDescent="0.4">
      <c r="A52" s="9"/>
      <c r="B52" s="11" t="s">
        <v>55</v>
      </c>
      <c r="C52" s="21"/>
      <c r="D52" s="12"/>
      <c r="E52" s="21"/>
      <c r="F52" s="12">
        <v>1128542.04</v>
      </c>
      <c r="G52" s="12">
        <v>1107686.1399999999</v>
      </c>
      <c r="H52" s="17">
        <f>+F52-G52</f>
        <v>20855.90000000014</v>
      </c>
    </row>
    <row r="53" spans="1:8" x14ac:dyDescent="0.4">
      <c r="A53" s="9"/>
      <c r="B53" s="11" t="s">
        <v>56</v>
      </c>
      <c r="C53" s="21"/>
      <c r="D53" s="12"/>
      <c r="E53" s="21"/>
      <c r="F53" s="12">
        <v>700.75</v>
      </c>
      <c r="G53" s="12">
        <v>914.75</v>
      </c>
      <c r="H53" s="17">
        <f t="shared" ref="H53:H57" si="5">+F53-G53</f>
        <v>-214</v>
      </c>
    </row>
    <row r="54" spans="1:8" x14ac:dyDescent="0.4">
      <c r="A54" s="9"/>
      <c r="B54" s="11" t="s">
        <v>57</v>
      </c>
      <c r="C54" s="21"/>
      <c r="D54" s="12"/>
      <c r="E54" s="21"/>
      <c r="F54" s="12">
        <v>10080</v>
      </c>
      <c r="G54" s="12">
        <v>10147</v>
      </c>
      <c r="H54" s="17">
        <f t="shared" si="5"/>
        <v>-67</v>
      </c>
    </row>
    <row r="55" spans="1:8" x14ac:dyDescent="0.4">
      <c r="A55" s="9"/>
      <c r="B55" s="11" t="s">
        <v>58</v>
      </c>
      <c r="C55" s="21"/>
      <c r="D55" s="12"/>
      <c r="E55" s="21"/>
      <c r="F55" s="12">
        <v>933.75</v>
      </c>
      <c r="G55" s="12">
        <v>1044.75</v>
      </c>
      <c r="H55" s="17">
        <f t="shared" si="5"/>
        <v>-111</v>
      </c>
    </row>
    <row r="56" spans="1:8" x14ac:dyDescent="0.4">
      <c r="A56" s="9"/>
      <c r="B56" s="11" t="s">
        <v>59</v>
      </c>
      <c r="C56" s="21"/>
      <c r="D56" s="12"/>
      <c r="E56" s="21"/>
      <c r="F56" s="12">
        <v>118.05</v>
      </c>
      <c r="G56" s="12">
        <v>118.05</v>
      </c>
      <c r="H56" s="17">
        <f t="shared" si="5"/>
        <v>0</v>
      </c>
    </row>
    <row r="57" spans="1:8" x14ac:dyDescent="0.4">
      <c r="A57" s="9"/>
      <c r="B57" s="11" t="s">
        <v>60</v>
      </c>
      <c r="C57" s="21"/>
      <c r="D57" s="12"/>
      <c r="E57" s="21"/>
      <c r="F57" s="12">
        <v>306</v>
      </c>
      <c r="G57" s="12">
        <v>306</v>
      </c>
      <c r="H57" s="17">
        <f t="shared" si="5"/>
        <v>0</v>
      </c>
    </row>
    <row r="58" spans="1:8" x14ac:dyDescent="0.4">
      <c r="A58" s="4">
        <v>10</v>
      </c>
      <c r="B58" s="6" t="s">
        <v>14</v>
      </c>
      <c r="C58" s="20">
        <v>77</v>
      </c>
      <c r="D58" s="7">
        <v>1346634.5600000003</v>
      </c>
      <c r="E58" s="20" t="s">
        <v>100</v>
      </c>
      <c r="F58" s="7">
        <f>SUM(F59:F76)</f>
        <v>13428.02</v>
      </c>
      <c r="G58" s="7">
        <f>SUM(G59:G76)</f>
        <v>13433.57</v>
      </c>
      <c r="H58" s="8">
        <f>SUM(H59:H76)</f>
        <v>-5.5500000000002103</v>
      </c>
    </row>
    <row r="59" spans="1:8" x14ac:dyDescent="0.4">
      <c r="A59" s="9"/>
      <c r="B59" s="11" t="s">
        <v>61</v>
      </c>
      <c r="C59" s="21"/>
      <c r="D59" s="12"/>
      <c r="E59" s="21"/>
      <c r="F59" s="12">
        <v>410.5</v>
      </c>
      <c r="G59" s="12">
        <v>418.5</v>
      </c>
      <c r="H59" s="17">
        <f>+F59-G59</f>
        <v>-8</v>
      </c>
    </row>
    <row r="60" spans="1:8" x14ac:dyDescent="0.4">
      <c r="A60" s="9"/>
      <c r="B60" s="11" t="s">
        <v>62</v>
      </c>
      <c r="C60" s="21"/>
      <c r="D60" s="12"/>
      <c r="E60" s="21"/>
      <c r="F60" s="12">
        <v>997.25</v>
      </c>
      <c r="G60" s="12">
        <v>1028</v>
      </c>
      <c r="H60" s="17">
        <f t="shared" ref="H60:H76" si="6">+F60-G60</f>
        <v>-30.75</v>
      </c>
    </row>
    <row r="61" spans="1:8" x14ac:dyDescent="0.4">
      <c r="A61" s="9"/>
      <c r="B61" s="11" t="s">
        <v>63</v>
      </c>
      <c r="C61" s="21"/>
      <c r="D61" s="12"/>
      <c r="E61" s="21"/>
      <c r="F61" s="12">
        <v>977.7</v>
      </c>
      <c r="G61" s="12">
        <v>954.7</v>
      </c>
      <c r="H61" s="17">
        <f t="shared" si="6"/>
        <v>23</v>
      </c>
    </row>
    <row r="62" spans="1:8" x14ac:dyDescent="0.4">
      <c r="A62" s="9"/>
      <c r="B62" s="11" t="s">
        <v>64</v>
      </c>
      <c r="C62" s="21"/>
      <c r="D62" s="12"/>
      <c r="E62" s="21"/>
      <c r="F62" s="12">
        <v>227.75</v>
      </c>
      <c r="G62" s="12">
        <v>229</v>
      </c>
      <c r="H62" s="17">
        <f t="shared" si="6"/>
        <v>-1.25</v>
      </c>
    </row>
    <row r="63" spans="1:8" x14ac:dyDescent="0.4">
      <c r="A63" s="9"/>
      <c r="B63" s="11" t="s">
        <v>65</v>
      </c>
      <c r="C63" s="21"/>
      <c r="D63" s="12"/>
      <c r="E63" s="21"/>
      <c r="F63" s="12">
        <v>974.8</v>
      </c>
      <c r="G63" s="12">
        <v>1001.3</v>
      </c>
      <c r="H63" s="17">
        <f t="shared" si="6"/>
        <v>-26.5</v>
      </c>
    </row>
    <row r="64" spans="1:8" x14ac:dyDescent="0.4">
      <c r="A64" s="9"/>
      <c r="B64" s="11" t="s">
        <v>66</v>
      </c>
      <c r="C64" s="21"/>
      <c r="D64" s="12"/>
      <c r="E64" s="21"/>
      <c r="F64" s="12">
        <v>97</v>
      </c>
      <c r="G64" s="12">
        <v>112</v>
      </c>
      <c r="H64" s="17">
        <f t="shared" si="6"/>
        <v>-15</v>
      </c>
    </row>
    <row r="65" spans="1:8" x14ac:dyDescent="0.4">
      <c r="A65" s="9"/>
      <c r="B65" s="11" t="s">
        <v>67</v>
      </c>
      <c r="C65" s="21"/>
      <c r="D65" s="12"/>
      <c r="E65" s="21"/>
      <c r="F65" s="12">
        <v>636.25</v>
      </c>
      <c r="G65" s="12">
        <v>652.25</v>
      </c>
      <c r="H65" s="17">
        <f t="shared" si="6"/>
        <v>-16</v>
      </c>
    </row>
    <row r="66" spans="1:8" x14ac:dyDescent="0.4">
      <c r="A66" s="9"/>
      <c r="B66" s="11" t="s">
        <v>68</v>
      </c>
      <c r="C66" s="21"/>
      <c r="D66" s="12"/>
      <c r="E66" s="21"/>
      <c r="F66" s="12">
        <v>839</v>
      </c>
      <c r="G66" s="12">
        <v>841</v>
      </c>
      <c r="H66" s="17">
        <f t="shared" si="6"/>
        <v>-2</v>
      </c>
    </row>
    <row r="67" spans="1:8" x14ac:dyDescent="0.4">
      <c r="A67" s="9"/>
      <c r="B67" s="11" t="s">
        <v>69</v>
      </c>
      <c r="C67" s="21"/>
      <c r="D67" s="12"/>
      <c r="E67" s="21"/>
      <c r="F67" s="12">
        <v>141</v>
      </c>
      <c r="G67" s="12">
        <v>136</v>
      </c>
      <c r="H67" s="17">
        <f t="shared" si="6"/>
        <v>5</v>
      </c>
    </row>
    <row r="68" spans="1:8" x14ac:dyDescent="0.4">
      <c r="A68" s="9"/>
      <c r="B68" s="11" t="s">
        <v>70</v>
      </c>
      <c r="C68" s="21"/>
      <c r="D68" s="12"/>
      <c r="E68" s="21"/>
      <c r="F68" s="12">
        <v>446.25</v>
      </c>
      <c r="G68" s="12">
        <v>354.25</v>
      </c>
      <c r="H68" s="17">
        <f t="shared" si="6"/>
        <v>92</v>
      </c>
    </row>
    <row r="69" spans="1:8" x14ac:dyDescent="0.4">
      <c r="A69" s="9"/>
      <c r="B69" s="11" t="s">
        <v>71</v>
      </c>
      <c r="C69" s="21"/>
      <c r="D69" s="12"/>
      <c r="E69" s="21"/>
      <c r="F69" s="12">
        <v>4752</v>
      </c>
      <c r="G69" s="12">
        <v>4787.05</v>
      </c>
      <c r="H69" s="17">
        <f t="shared" si="6"/>
        <v>-35.050000000000182</v>
      </c>
    </row>
    <row r="70" spans="1:8" x14ac:dyDescent="0.4">
      <c r="A70" s="9"/>
      <c r="B70" s="11" t="s">
        <v>72</v>
      </c>
      <c r="C70" s="21"/>
      <c r="D70" s="12"/>
      <c r="E70" s="21"/>
      <c r="F70" s="12">
        <v>127</v>
      </c>
      <c r="G70" s="12">
        <v>128</v>
      </c>
      <c r="H70" s="17">
        <f t="shared" si="6"/>
        <v>-1</v>
      </c>
    </row>
    <row r="71" spans="1:8" x14ac:dyDescent="0.4">
      <c r="A71" s="9"/>
      <c r="B71" s="11" t="s">
        <v>73</v>
      </c>
      <c r="C71" s="21"/>
      <c r="D71" s="12"/>
      <c r="E71" s="21"/>
      <c r="F71" s="12">
        <v>181.26999999999998</v>
      </c>
      <c r="G71" s="12">
        <v>183.27</v>
      </c>
      <c r="H71" s="17">
        <f t="shared" si="6"/>
        <v>-2.0000000000000284</v>
      </c>
    </row>
    <row r="72" spans="1:8" x14ac:dyDescent="0.4">
      <c r="A72" s="9"/>
      <c r="B72" s="11" t="s">
        <v>74</v>
      </c>
      <c r="C72" s="21"/>
      <c r="D72" s="12"/>
      <c r="E72" s="21"/>
      <c r="F72" s="12">
        <v>590</v>
      </c>
      <c r="G72" s="12">
        <v>616</v>
      </c>
      <c r="H72" s="17">
        <f t="shared" si="6"/>
        <v>-26</v>
      </c>
    </row>
    <row r="73" spans="1:8" x14ac:dyDescent="0.4">
      <c r="A73" s="9"/>
      <c r="B73" s="11" t="s">
        <v>75</v>
      </c>
      <c r="C73" s="21"/>
      <c r="D73" s="12"/>
      <c r="E73" s="21"/>
      <c r="F73" s="12">
        <v>1114.5</v>
      </c>
      <c r="G73" s="12">
        <v>1081.5</v>
      </c>
      <c r="H73" s="17">
        <f t="shared" si="6"/>
        <v>33</v>
      </c>
    </row>
    <row r="74" spans="1:8" x14ac:dyDescent="0.4">
      <c r="A74" s="9"/>
      <c r="B74" s="11" t="s">
        <v>76</v>
      </c>
      <c r="C74" s="21"/>
      <c r="D74" s="12"/>
      <c r="E74" s="21"/>
      <c r="F74" s="12">
        <v>466</v>
      </c>
      <c r="G74" s="12">
        <v>455</v>
      </c>
      <c r="H74" s="17">
        <f t="shared" si="6"/>
        <v>11</v>
      </c>
    </row>
    <row r="75" spans="1:8" x14ac:dyDescent="0.4">
      <c r="A75" s="9"/>
      <c r="B75" s="11" t="s">
        <v>77</v>
      </c>
      <c r="C75" s="21"/>
      <c r="D75" s="12"/>
      <c r="E75" s="21"/>
      <c r="F75" s="12">
        <v>424.75</v>
      </c>
      <c r="G75" s="12">
        <v>422.75</v>
      </c>
      <c r="H75" s="17">
        <f t="shared" si="6"/>
        <v>2</v>
      </c>
    </row>
    <row r="76" spans="1:8" x14ac:dyDescent="0.4">
      <c r="A76" s="9"/>
      <c r="B76" s="11" t="s">
        <v>78</v>
      </c>
      <c r="C76" s="21"/>
      <c r="D76" s="12"/>
      <c r="E76" s="21"/>
      <c r="F76" s="12">
        <v>25</v>
      </c>
      <c r="G76" s="12">
        <v>33</v>
      </c>
      <c r="H76" s="17">
        <f t="shared" si="6"/>
        <v>-8</v>
      </c>
    </row>
    <row r="77" spans="1:8" x14ac:dyDescent="0.4">
      <c r="A77" s="4">
        <v>11</v>
      </c>
      <c r="B77" s="6" t="s">
        <v>15</v>
      </c>
      <c r="C77" s="20">
        <v>71</v>
      </c>
      <c r="D77" s="7">
        <v>138687.88</v>
      </c>
      <c r="E77" s="20">
        <v>3</v>
      </c>
      <c r="F77" s="7">
        <f>SUM(F78:F81)</f>
        <v>687.75</v>
      </c>
      <c r="G77" s="7">
        <f>SUM(G78:G81)</f>
        <v>686.75</v>
      </c>
      <c r="H77" s="8">
        <f>SUM(H78:H81)</f>
        <v>1</v>
      </c>
    </row>
    <row r="78" spans="1:8" x14ac:dyDescent="0.4">
      <c r="A78" s="9"/>
      <c r="B78" s="11" t="s">
        <v>61</v>
      </c>
      <c r="C78" s="21"/>
      <c r="D78" s="12"/>
      <c r="E78" s="21"/>
      <c r="F78" s="12">
        <v>55</v>
      </c>
      <c r="G78" s="12">
        <v>55</v>
      </c>
      <c r="H78" s="17">
        <f>+F78-G78</f>
        <v>0</v>
      </c>
    </row>
    <row r="79" spans="1:8" x14ac:dyDescent="0.4">
      <c r="A79" s="9"/>
      <c r="B79" s="11" t="s">
        <v>79</v>
      </c>
      <c r="C79" s="21"/>
      <c r="D79" s="12"/>
      <c r="E79" s="21"/>
      <c r="F79" s="12">
        <v>201.75</v>
      </c>
      <c r="G79" s="12">
        <v>213.75</v>
      </c>
      <c r="H79" s="17">
        <f t="shared" ref="H79:H81" si="7">+F79-G79</f>
        <v>-12</v>
      </c>
    </row>
    <row r="80" spans="1:8" x14ac:dyDescent="0.4">
      <c r="A80" s="9"/>
      <c r="B80" s="11" t="s">
        <v>80</v>
      </c>
      <c r="C80" s="21"/>
      <c r="D80" s="12"/>
      <c r="E80" s="21"/>
      <c r="F80" s="12">
        <v>292</v>
      </c>
      <c r="G80" s="12">
        <v>289</v>
      </c>
      <c r="H80" s="17">
        <f t="shared" si="7"/>
        <v>3</v>
      </c>
    </row>
    <row r="81" spans="1:8" x14ac:dyDescent="0.4">
      <c r="A81" s="9"/>
      <c r="B81" s="11" t="s">
        <v>81</v>
      </c>
      <c r="C81" s="21"/>
      <c r="D81" s="12"/>
      <c r="E81" s="21"/>
      <c r="F81" s="12">
        <v>139</v>
      </c>
      <c r="G81" s="12">
        <v>129</v>
      </c>
      <c r="H81" s="17">
        <f t="shared" si="7"/>
        <v>10</v>
      </c>
    </row>
    <row r="82" spans="1:8" x14ac:dyDescent="0.4">
      <c r="A82" s="4">
        <v>12</v>
      </c>
      <c r="B82" s="6" t="s">
        <v>16</v>
      </c>
      <c r="C82" s="20">
        <v>65</v>
      </c>
      <c r="D82" s="7">
        <v>304587.27000000014</v>
      </c>
      <c r="E82" s="20">
        <v>10</v>
      </c>
      <c r="F82" s="7">
        <f>SUM(F83:F87)</f>
        <v>1759.75</v>
      </c>
      <c r="G82" s="7">
        <f>SUM(G83:G87)</f>
        <v>1755</v>
      </c>
      <c r="H82" s="8">
        <f>SUM(H83:H87)</f>
        <v>4.75</v>
      </c>
    </row>
    <row r="83" spans="1:8" x14ac:dyDescent="0.4">
      <c r="A83" s="9"/>
      <c r="B83" s="11" t="s">
        <v>82</v>
      </c>
      <c r="C83" s="21"/>
      <c r="D83" s="12"/>
      <c r="E83" s="21"/>
      <c r="F83" s="12">
        <v>277.25</v>
      </c>
      <c r="G83" s="12">
        <v>272.25</v>
      </c>
      <c r="H83" s="17">
        <f>+F83-G83</f>
        <v>5</v>
      </c>
    </row>
    <row r="84" spans="1:8" x14ac:dyDescent="0.4">
      <c r="A84" s="9"/>
      <c r="B84" s="11" t="s">
        <v>83</v>
      </c>
      <c r="C84" s="21"/>
      <c r="D84" s="12"/>
      <c r="E84" s="21"/>
      <c r="F84" s="12">
        <v>567.75</v>
      </c>
      <c r="G84" s="12">
        <v>567.75</v>
      </c>
      <c r="H84" s="17">
        <f t="shared" ref="H84:H95" si="8">+F84-G84</f>
        <v>0</v>
      </c>
    </row>
    <row r="85" spans="1:8" x14ac:dyDescent="0.4">
      <c r="A85" s="9"/>
      <c r="B85" s="11" t="s">
        <v>84</v>
      </c>
      <c r="C85" s="21"/>
      <c r="D85" s="12"/>
      <c r="E85" s="21"/>
      <c r="F85" s="12">
        <v>148</v>
      </c>
      <c r="G85" s="12">
        <v>144</v>
      </c>
      <c r="H85" s="17">
        <f t="shared" si="8"/>
        <v>4</v>
      </c>
    </row>
    <row r="86" spans="1:8" x14ac:dyDescent="0.4">
      <c r="A86" s="9"/>
      <c r="B86" s="11" t="s">
        <v>85</v>
      </c>
      <c r="C86" s="21"/>
      <c r="D86" s="12"/>
      <c r="E86" s="21"/>
      <c r="F86" s="12">
        <v>424.75</v>
      </c>
      <c r="G86" s="12">
        <v>441</v>
      </c>
      <c r="H86" s="17">
        <f t="shared" si="8"/>
        <v>-16.25</v>
      </c>
    </row>
    <row r="87" spans="1:8" x14ac:dyDescent="0.4">
      <c r="A87" s="9"/>
      <c r="B87" s="11" t="s">
        <v>86</v>
      </c>
      <c r="C87" s="21"/>
      <c r="D87" s="12"/>
      <c r="E87" s="21"/>
      <c r="F87" s="12">
        <v>342</v>
      </c>
      <c r="G87" s="12">
        <v>330</v>
      </c>
      <c r="H87" s="17">
        <f t="shared" si="8"/>
        <v>12</v>
      </c>
    </row>
    <row r="88" spans="1:8" x14ac:dyDescent="0.4">
      <c r="A88" s="4">
        <v>13</v>
      </c>
      <c r="B88" s="6" t="s">
        <v>17</v>
      </c>
      <c r="C88" s="20">
        <v>75</v>
      </c>
      <c r="D88" s="7">
        <v>1208259.5900000001</v>
      </c>
      <c r="E88" s="20">
        <v>4</v>
      </c>
      <c r="F88" s="7">
        <f>SUM(F89:F95)</f>
        <v>660.75</v>
      </c>
      <c r="G88" s="7">
        <f>SUM(G89:G95)</f>
        <v>669.75</v>
      </c>
      <c r="H88" s="8">
        <f>SUM(H89:H95)</f>
        <v>-9</v>
      </c>
    </row>
    <row r="89" spans="1:8" x14ac:dyDescent="0.4">
      <c r="A89" s="9"/>
      <c r="B89" s="11" t="s">
        <v>61</v>
      </c>
      <c r="C89" s="21"/>
      <c r="D89" s="12"/>
      <c r="E89" s="21"/>
      <c r="F89" s="12">
        <v>78.5</v>
      </c>
      <c r="G89" s="12">
        <v>78.5</v>
      </c>
      <c r="H89" s="17">
        <f>+F89-G89</f>
        <v>0</v>
      </c>
    </row>
    <row r="90" spans="1:8" x14ac:dyDescent="0.4">
      <c r="A90" s="9"/>
      <c r="B90" s="11" t="s">
        <v>79</v>
      </c>
      <c r="C90" s="21"/>
      <c r="D90" s="12"/>
      <c r="E90" s="21"/>
      <c r="F90" s="12">
        <v>25</v>
      </c>
      <c r="G90" s="12">
        <v>25</v>
      </c>
      <c r="H90" s="17">
        <f>+F90-G90</f>
        <v>0</v>
      </c>
    </row>
    <row r="91" spans="1:8" x14ac:dyDescent="0.4">
      <c r="A91" s="9"/>
      <c r="B91" s="11" t="s">
        <v>87</v>
      </c>
      <c r="C91" s="21"/>
      <c r="D91" s="12"/>
      <c r="E91" s="21"/>
      <c r="F91" s="12">
        <v>39.25</v>
      </c>
      <c r="G91" s="12">
        <v>48.25</v>
      </c>
      <c r="H91" s="17">
        <f>+F91-G91</f>
        <v>-9</v>
      </c>
    </row>
    <row r="92" spans="1:8" x14ac:dyDescent="0.4">
      <c r="A92" s="9"/>
      <c r="B92" s="11" t="s">
        <v>88</v>
      </c>
      <c r="C92" s="21"/>
      <c r="D92" s="12"/>
      <c r="E92" s="21"/>
      <c r="F92" s="12">
        <v>41.25</v>
      </c>
      <c r="G92" s="12">
        <v>41.25</v>
      </c>
      <c r="H92" s="17">
        <f>+F92-G92</f>
        <v>0</v>
      </c>
    </row>
    <row r="93" spans="1:8" x14ac:dyDescent="0.4">
      <c r="A93" s="9"/>
      <c r="B93" s="11" t="s">
        <v>89</v>
      </c>
      <c r="C93" s="21"/>
      <c r="D93" s="12"/>
      <c r="E93" s="21"/>
      <c r="F93" s="12">
        <v>14.75</v>
      </c>
      <c r="G93" s="12">
        <v>14.75</v>
      </c>
      <c r="H93" s="17">
        <f>+F93-G93</f>
        <v>0</v>
      </c>
    </row>
    <row r="94" spans="1:8" x14ac:dyDescent="0.4">
      <c r="A94" s="9"/>
      <c r="B94" s="11" t="s">
        <v>90</v>
      </c>
      <c r="C94" s="21"/>
      <c r="D94" s="12"/>
      <c r="E94" s="21"/>
      <c r="F94" s="12">
        <v>202</v>
      </c>
      <c r="G94" s="12">
        <v>202</v>
      </c>
      <c r="H94" s="17">
        <f t="shared" si="8"/>
        <v>0</v>
      </c>
    </row>
    <row r="95" spans="1:8" x14ac:dyDescent="0.4">
      <c r="A95" s="9"/>
      <c r="B95" s="11" t="s">
        <v>91</v>
      </c>
      <c r="C95" s="21"/>
      <c r="D95" s="12"/>
      <c r="E95" s="21"/>
      <c r="F95" s="12">
        <v>260</v>
      </c>
      <c r="G95" s="12">
        <v>260</v>
      </c>
      <c r="H95" s="17">
        <f t="shared" si="8"/>
        <v>0</v>
      </c>
    </row>
  </sheetData>
  <mergeCells count="9">
    <mergeCell ref="A1:H1"/>
    <mergeCell ref="A2:H2"/>
    <mergeCell ref="H3:H4"/>
    <mergeCell ref="A5:E5"/>
    <mergeCell ref="A3:A4"/>
    <mergeCell ref="B3:B4"/>
    <mergeCell ref="C3:D3"/>
    <mergeCell ref="E3:F3"/>
    <mergeCell ref="G3:G4"/>
  </mergeCells>
  <pageMargins left="0.39370078740157483" right="0" top="0.39370078740157483" bottom="0.19685039370078741" header="0.11811023622047245" footer="0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ตารางรายงาน</vt:lpstr>
      <vt:lpstr>ตารางรายงาน!Print_Titles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youdum</dc:creator>
  <cp:lastModifiedBy>YING</cp:lastModifiedBy>
  <cp:lastPrinted>2025-09-18T06:22:49Z</cp:lastPrinted>
  <dcterms:created xsi:type="dcterms:W3CDTF">2025-05-28T09:10:08Z</dcterms:created>
  <dcterms:modified xsi:type="dcterms:W3CDTF">2025-09-30T03:40:01Z</dcterms:modified>
</cp:coreProperties>
</file>