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19440" windowHeight="11040" tabRatio="951"/>
  </bookViews>
  <sheets>
    <sheet name="รวมหน่วยงาน" sheetId="19" r:id="rId1"/>
  </sheets>
  <definedNames>
    <definedName name="_xlnm.Print_Titles" localSheetId="0">รวมหน่วยงาน!$1:$2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8" i="19" l="1"/>
  <c r="I110" i="19"/>
  <c r="H110" i="19"/>
  <c r="G110" i="19"/>
  <c r="F110" i="19"/>
  <c r="F108" i="19" s="1" a="1"/>
  <c r="F108" i="19" s="1"/>
  <c r="E110" i="19"/>
  <c r="E108" i="19" s="1" a="1"/>
  <c r="E108" i="19" s="1"/>
  <c r="J91" i="19"/>
  <c r="J110" i="19" s="1"/>
  <c r="I255" i="19"/>
  <c r="H255" i="19"/>
  <c r="G255" i="19"/>
  <c r="F255" i="19"/>
  <c r="E255" i="19"/>
  <c r="I250" i="19"/>
  <c r="H250" i="19"/>
  <c r="G250" i="19"/>
  <c r="F250" i="19"/>
  <c r="E250" i="19"/>
  <c r="I233" i="19"/>
  <c r="H233" i="19"/>
  <c r="G233" i="19"/>
  <c r="F233" i="19"/>
  <c r="I232" i="19"/>
  <c r="H232" i="19"/>
  <c r="G232" i="19"/>
  <c r="F232" i="19"/>
  <c r="E233" i="19"/>
  <c r="E232" i="19"/>
  <c r="I111" i="19"/>
  <c r="H111" i="19"/>
  <c r="G111" i="19"/>
  <c r="F111" i="19"/>
  <c r="E111" i="19"/>
  <c r="I60" i="19"/>
  <c r="H60" i="19"/>
  <c r="G60" i="19"/>
  <c r="F60" i="19"/>
  <c r="I59" i="19"/>
  <c r="H59" i="19"/>
  <c r="G59" i="19"/>
  <c r="F59" i="19"/>
  <c r="E60" i="19"/>
  <c r="E59" i="19"/>
  <c r="I256" i="19"/>
  <c r="H256" i="19"/>
  <c r="G256" i="19"/>
  <c r="F256" i="19"/>
  <c r="E256" i="19"/>
  <c r="E57" i="19"/>
  <c r="J248" i="19"/>
  <c r="J247" i="19"/>
  <c r="J246" i="19"/>
  <c r="J245" i="19"/>
  <c r="J244" i="19"/>
  <c r="J243" i="19"/>
  <c r="J242" i="19"/>
  <c r="J241" i="19"/>
  <c r="J240" i="19"/>
  <c r="J239" i="19"/>
  <c r="J238" i="19"/>
  <c r="I251" i="19"/>
  <c r="H251" i="19"/>
  <c r="G251" i="19"/>
  <c r="F251" i="19"/>
  <c r="I230" i="19"/>
  <c r="H230" i="19"/>
  <c r="G230" i="19"/>
  <c r="F230" i="19"/>
  <c r="E230" i="19"/>
  <c r="J229" i="19"/>
  <c r="J228" i="19"/>
  <c r="J227" i="19"/>
  <c r="J226" i="19"/>
  <c r="J225" i="19"/>
  <c r="J224" i="19"/>
  <c r="J223" i="19"/>
  <c r="J222" i="19"/>
  <c r="J221" i="19"/>
  <c r="J220" i="19"/>
  <c r="J219" i="19"/>
  <c r="J218" i="19"/>
  <c r="J217" i="19"/>
  <c r="J216" i="19"/>
  <c r="J215" i="19"/>
  <c r="J214" i="19"/>
  <c r="J213" i="19"/>
  <c r="J212" i="19"/>
  <c r="J211" i="19"/>
  <c r="J210" i="19"/>
  <c r="J209" i="19"/>
  <c r="J208" i="19"/>
  <c r="J207" i="19"/>
  <c r="J206" i="19"/>
  <c r="J205" i="19"/>
  <c r="J204" i="19"/>
  <c r="J203" i="19"/>
  <c r="J202" i="19"/>
  <c r="J201" i="19"/>
  <c r="J200" i="19"/>
  <c r="J199" i="19"/>
  <c r="J198" i="19"/>
  <c r="J197" i="19"/>
  <c r="J196" i="19"/>
  <c r="J195" i="19"/>
  <c r="J194" i="19"/>
  <c r="J193" i="19"/>
  <c r="J192" i="19"/>
  <c r="J191" i="19"/>
  <c r="J190" i="19"/>
  <c r="J189" i="19"/>
  <c r="J188" i="19"/>
  <c r="J187" i="19"/>
  <c r="J186" i="19"/>
  <c r="J185" i="19"/>
  <c r="J184" i="19"/>
  <c r="J232" i="19" s="1"/>
  <c r="J183" i="19"/>
  <c r="J182" i="19"/>
  <c r="J181" i="19"/>
  <c r="J180" i="19"/>
  <c r="J179" i="19"/>
  <c r="J178" i="19"/>
  <c r="J177" i="19"/>
  <c r="J176" i="19"/>
  <c r="J175" i="19"/>
  <c r="J174" i="19"/>
  <c r="J173" i="19"/>
  <c r="J172" i="19"/>
  <c r="J171" i="19"/>
  <c r="J170" i="19"/>
  <c r="J169" i="19"/>
  <c r="J168" i="19"/>
  <c r="J167" i="19"/>
  <c r="J166" i="19"/>
  <c r="J165" i="19"/>
  <c r="J164" i="19"/>
  <c r="J163" i="19"/>
  <c r="J162" i="19"/>
  <c r="J161" i="19"/>
  <c r="J160" i="19"/>
  <c r="J159" i="19"/>
  <c r="J158" i="19"/>
  <c r="J157" i="19"/>
  <c r="J156" i="19"/>
  <c r="J155" i="19"/>
  <c r="J154" i="19"/>
  <c r="J153" i="19"/>
  <c r="J152" i="19"/>
  <c r="J151" i="19"/>
  <c r="J150" i="19"/>
  <c r="J149" i="19"/>
  <c r="J148" i="19"/>
  <c r="J147" i="19"/>
  <c r="J146" i="19"/>
  <c r="J145" i="19"/>
  <c r="J144" i="19"/>
  <c r="J143" i="19"/>
  <c r="J142" i="19"/>
  <c r="J141" i="19"/>
  <c r="J140" i="19"/>
  <c r="J139" i="19"/>
  <c r="J138" i="19"/>
  <c r="J137" i="19"/>
  <c r="J136" i="19"/>
  <c r="J135" i="19"/>
  <c r="J134" i="19"/>
  <c r="J133" i="19"/>
  <c r="J132" i="19"/>
  <c r="J131" i="19"/>
  <c r="J130" i="19"/>
  <c r="J129" i="19"/>
  <c r="J128" i="19"/>
  <c r="J127" i="19"/>
  <c r="J126" i="19"/>
  <c r="J125" i="19"/>
  <c r="J124" i="19"/>
  <c r="J123" i="19"/>
  <c r="J122" i="19"/>
  <c r="J121" i="19"/>
  <c r="J120" i="19"/>
  <c r="J119" i="19"/>
  <c r="J118" i="19"/>
  <c r="J117" i="19"/>
  <c r="J116" i="19"/>
  <c r="J115" i="19"/>
  <c r="J106" i="19"/>
  <c r="J105" i="19"/>
  <c r="J104" i="19"/>
  <c r="J103" i="19"/>
  <c r="J102" i="19"/>
  <c r="J101" i="19"/>
  <c r="J100" i="19"/>
  <c r="J99" i="19"/>
  <c r="J98" i="19"/>
  <c r="J97" i="19"/>
  <c r="J96" i="19"/>
  <c r="J95" i="19"/>
  <c r="J94" i="19"/>
  <c r="J93" i="19"/>
  <c r="J92" i="19"/>
  <c r="J90" i="19"/>
  <c r="J89" i="19"/>
  <c r="J88" i="19"/>
  <c r="J87" i="19"/>
  <c r="J86" i="19"/>
  <c r="J85" i="19"/>
  <c r="J84" i="19"/>
  <c r="J83" i="19"/>
  <c r="J82" i="19"/>
  <c r="J81" i="19"/>
  <c r="J80" i="19"/>
  <c r="J79" i="19"/>
  <c r="J78" i="19"/>
  <c r="J77" i="19"/>
  <c r="J76" i="19"/>
  <c r="J75" i="19"/>
  <c r="J74" i="19"/>
  <c r="I108" i="19"/>
  <c r="H108" i="19"/>
  <c r="J55" i="19"/>
  <c r="J54" i="19"/>
  <c r="J53" i="19"/>
  <c r="J52" i="19"/>
  <c r="J51" i="19"/>
  <c r="J50" i="19"/>
  <c r="J49" i="19"/>
  <c r="J48" i="19"/>
  <c r="J47" i="19"/>
  <c r="J46" i="19"/>
  <c r="J45" i="19"/>
  <c r="J44" i="19"/>
  <c r="J43" i="19"/>
  <c r="J42" i="19"/>
  <c r="J41" i="19"/>
  <c r="J40" i="19"/>
  <c r="J39" i="19"/>
  <c r="J38" i="19"/>
  <c r="J37" i="19"/>
  <c r="J36" i="19"/>
  <c r="J35" i="19"/>
  <c r="J34" i="19"/>
  <c r="J33" i="19"/>
  <c r="J32" i="19"/>
  <c r="J31" i="19"/>
  <c r="J30" i="19"/>
  <c r="J29" i="19"/>
  <c r="J28" i="19"/>
  <c r="J27" i="19"/>
  <c r="J26" i="19"/>
  <c r="J25" i="19"/>
  <c r="J24" i="19"/>
  <c r="J23" i="19"/>
  <c r="J22" i="19"/>
  <c r="J21" i="19"/>
  <c r="J20" i="19"/>
  <c r="J19" i="19"/>
  <c r="J18" i="19"/>
  <c r="J17" i="19"/>
  <c r="J16" i="19"/>
  <c r="J15" i="19"/>
  <c r="J14" i="19"/>
  <c r="J13" i="19"/>
  <c r="J12" i="19"/>
  <c r="J11" i="19"/>
  <c r="J10" i="19"/>
  <c r="J9" i="19"/>
  <c r="J8" i="19"/>
  <c r="J7" i="19"/>
  <c r="J5" i="19"/>
  <c r="J4" i="19"/>
  <c r="I57" i="19"/>
  <c r="H57" i="19"/>
  <c r="G57" i="19"/>
  <c r="F57" i="19"/>
  <c r="J249" i="19"/>
  <c r="E251" i="19"/>
  <c r="J107" i="19"/>
  <c r="J56" i="19"/>
  <c r="I109" i="19" l="1"/>
  <c r="E257" i="19"/>
  <c r="E254" i="19" s="1"/>
  <c r="H257" i="19"/>
  <c r="H254" i="19" s="1"/>
  <c r="I257" i="19"/>
  <c r="I254" i="19" s="1"/>
  <c r="J255" i="19"/>
  <c r="F257" i="19"/>
  <c r="F254" i="19" s="1"/>
  <c r="E109" i="19"/>
  <c r="J59" i="19"/>
  <c r="E231" i="19"/>
  <c r="F231" i="19"/>
  <c r="J111" i="19"/>
  <c r="H109" i="19"/>
  <c r="J250" i="19"/>
  <c r="I58" i="19"/>
  <c r="F109" i="19"/>
  <c r="G231" i="19"/>
  <c r="E58" i="19"/>
  <c r="F58" i="19"/>
  <c r="H58" i="19"/>
  <c r="H231" i="19"/>
  <c r="G58" i="19"/>
  <c r="I231" i="19"/>
  <c r="J6" i="19"/>
  <c r="J251" i="19"/>
  <c r="J57" i="19" l="1"/>
  <c r="J60" i="19"/>
  <c r="J114" i="19"/>
  <c r="J233" i="19" s="1"/>
  <c r="J58" i="19" l="1"/>
  <c r="J256" i="19"/>
  <c r="J230" i="19"/>
  <c r="J231" i="19" s="1"/>
  <c r="J108" i="19" l="1"/>
  <c r="J257" i="19" s="1"/>
  <c r="J254" i="19" s="1"/>
  <c r="G109" i="19"/>
  <c r="G257" i="19"/>
  <c r="G254" i="19" s="1"/>
  <c r="J109" i="19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<sst xmlns="http://schemas.openxmlformats.org/spreadsheetml/2006/main" count="696" uniqueCount="241">
  <si>
    <t>บัญชีรายการชุดโครงการสำคัญ</t>
  </si>
  <si>
    <t>โครงการสำคัญ</t>
  </si>
  <si>
    <t>หน่วยงานดำเนินการ</t>
  </si>
  <si>
    <t>งบประมาณดำเนินการ (บาท)</t>
  </si>
  <si>
    <t>รวม 5 ปี</t>
  </si>
  <si>
    <t>แหล่ง
งบประมาณ</t>
  </si>
  <si>
    <t>ประเด็นการพัฒนาที่ 1 ยกระดับศักยภาพเกษตรกรและสถาบันเกษตรกรสู่การเป็นมืออาชีพ และเป็นผู้ประกอบการธุรกิจเกษตรแห่งอนาคต</t>
  </si>
  <si>
    <t>ลำดับที่</t>
  </si>
  <si>
    <t>รวม</t>
  </si>
  <si>
    <t>งบปกติ</t>
  </si>
  <si>
    <t>สำนักงานเกษตรและสหกรณ์
จังหวัดสมุทรสาคร</t>
  </si>
  <si>
    <t>โครงการค่าใช้จ่ายบุคลากรภาครัฐ + ค่าตอบแทนพนักงานราชการ</t>
  </si>
  <si>
    <t>โครงการบูรณาการงานในส่วนภูมิภาค</t>
  </si>
  <si>
    <t>โครงการการจัดการระบบเทคโนโลยีสารสนเทศและการสื่อสาร</t>
  </si>
  <si>
    <t>โครงการพัฒนาเกษตรกรรมยั่งยืน
(เกษตรผสมผสาน)</t>
  </si>
  <si>
    <t>โครงการขับเคลื่อนการเกษตรระดับหมู่บ้านสู่การผลิตสินค้าเกษตรมูลค่าสูง ปีงบ พ.ศ. 2567</t>
  </si>
  <si>
    <t>โครงการสินค้าเกษตรและบริการมูลค่าสูง 1 ท้องถิ่น 1 สินค้าเกษตรมูลค่าสูง</t>
  </si>
  <si>
    <t>โครงการสนับสนุนโครงการอันเนื่องมาจากพระราชดำริ</t>
  </si>
  <si>
    <t xml:space="preserve"> โครงการค่าจ้างเหมาบริการเอกชน (กองทุนหมุนเวียน)</t>
  </si>
  <si>
    <t>กองทุนหมุนเวียนเพื่อการกู้ยืมแก่เกษตรกรและผู้ยากจน</t>
  </si>
  <si>
    <t>โครงการสนับสนุนปฏิบัติการฝนหลวง (การจัดงานวันพระบิดาแห่งฝนหลวง)</t>
  </si>
  <si>
    <t>กรมฝนหลวงและการบินเกษตร</t>
  </si>
  <si>
    <t>โครงการค่าเบี้ยประชุม อบก.ส่วนจังหวัดและอำเภอ เเละค่าติดตามลูกหนี้</t>
  </si>
  <si>
    <t xml:space="preserve"> สำนักงานมาตรฐานสินค้าเกษตรเเละอาหารเเห่งชาติ</t>
  </si>
  <si>
    <t>รวม 4 ประเด็นการพัฒนา</t>
  </si>
  <si>
    <t xml:space="preserve"> ประเด็นการพัฒนาที่ 2 ส่งเสริมและพัฒนาการผลิตสินค้าเกษตรด้วยเทคโนโลยีและนวัตกรรมการบริหารจัดการสินค้าเกษตรตลอดห่วงโซ่มูลค่า (Value Chain) และบริการมูลค่าสูง</t>
  </si>
  <si>
    <t xml:space="preserve"> ประเด็นการพัฒนาที่ 3 เพิ่มประสิทธิภาพในการบริหารจัดการทรัพยากรการเกษตรและสิ่งแวดล้อมอย่างเหมาะสมและยั่งยืน</t>
  </si>
  <si>
    <t xml:space="preserve"> ประเด็นการพัฒนาที่ 4 พัฒนาโครงสร้างพื้นฐานและสิ่งอำนวยความสะดวกด้านการเกษตร</t>
  </si>
  <si>
    <t xml:space="preserve"> โครงการส่งเสริมการบริโภคและใช้วัตถุดิบสินค้า Q</t>
  </si>
  <si>
    <t xml:space="preserve">โครงการร้านอาหารวัตถุดิบปลอดภัยเลือกใช้สินค้า Q (Q Restaurant) </t>
  </si>
  <si>
    <t>ปี 2566</t>
  </si>
  <si>
    <t>ปี 2567</t>
  </si>
  <si>
    <t>ปี 2568</t>
  </si>
  <si>
    <t>ปี 2569</t>
  </si>
  <si>
    <t>ปี 2570</t>
  </si>
  <si>
    <t>พัฒนาเกษตรกรรมยั่งยืน (เกษตรผสมผสาน)</t>
  </si>
  <si>
    <t>ค่าใช้จ่ายบุคลากรภาครัฐ</t>
  </si>
  <si>
    <t>สำนักงานเกษตร
จังหวัดสมุทรสาคร</t>
  </si>
  <si>
    <t>ขึ้นทะเบียนและปรับปรุงทะเบียนเกษตรกร</t>
  </si>
  <si>
    <t>พัฒนาคุณภาพสินค้าเกษตรสู่มาตรฐาน GAP</t>
  </si>
  <si>
    <t>พัฒนาประสิทธิภาพโลจิสติกส์เกษตรเพื่อลดการสูญเสีย</t>
  </si>
  <si>
    <t>เพิ่มประสิทธิภาพการผลิตสินค้าเกษตร (ส่งเสริมการเพิ่มประสิทธิภาพการผลิตมะพร้าวเพื่อความยั่งยืน)</t>
  </si>
  <si>
    <t xml:space="preserve"> ระบบส่งเสริมเกษตรแบบแปลงใหญ่</t>
  </si>
  <si>
    <t>ส่งเสริมการจัดตั้งและบริหารจัดการวิสาหกิจเกษตรฐานชีวภาพและภูมิปัญญาท้องถิ่น</t>
  </si>
  <si>
    <t>ส่งเสริมการใช้เครื่องจักรกลทางการเกษตร</t>
  </si>
  <si>
    <t>ส่งเสริมการใช้สารชีวภัณฑ์และแมลงศัตรูธรรมชาติทดแทนการใช้สารเคมีทางการเกษตร</t>
  </si>
  <si>
    <t>ส่งเสริมการแปรรูปสินค้าเกษตร</t>
  </si>
  <si>
    <t>ส่งเสริมและพัฒนาวิสาหกิจชุมชน</t>
  </si>
  <si>
    <t>ส่งเสริมและพัฒนาสินค้าเกษตรชีวภาพ (สมุนไพรชีวภาพ)</t>
  </si>
  <si>
    <t>สร้างมูลค่าเพิ่มจากเศษวัสดุเหลือใช้ทางการเกษตร</t>
  </si>
  <si>
    <t>การพัฒนาเกษตรกร (อาสาสมัครเกษตร)</t>
  </si>
  <si>
    <t>เพิ่มประสิทธิภาพการบริหารจัดการด้านการเกษตรและสหกรณ์</t>
  </si>
  <si>
    <t>ส่งเสริมการดำเนินงานโครงการอันเนื่องมาจากพระราชดำริ</t>
  </si>
  <si>
    <t>พัฒนาเกษตรกรปราดเปรื่องและเกษตรกรรุ่นใหม่ (Smart Farmer &amp; Young Smart Farmer)</t>
  </si>
  <si>
    <t>ศูนย์เรียนรู้การเพิ่มประสิทธิภาพสินค้าเกษตร</t>
  </si>
  <si>
    <t>สร้างความเข้มแข็งกลุ่มการผลิตสินค้าด้านการเกษตร</t>
  </si>
  <si>
    <t>ส่งเสริมการหยุดเผาในพื้นที่การเกษตร</t>
  </si>
  <si>
    <t>ส่งเสริมเคหกิจเกษตรในครัวเรือนเกษตรสูงวัย</t>
  </si>
  <si>
    <t>บุคลากรภาครัฐด้านประมง</t>
  </si>
  <si>
    <t>จัดระเบียบการทำประมง</t>
  </si>
  <si>
    <t>ปรับปรุงข้อมูลทะเบียนเกษตรกร</t>
  </si>
  <si>
    <t>พัฒนาคุณภาพสินค้าประมงสู่มาตรฐาน (GAP)</t>
  </si>
  <si>
    <t>พัฒนาคุณภาพสินค้าประมงสู่มาตรฐาน (ไอโอดีน)</t>
  </si>
  <si>
    <t>พัฒนาศักยภาพเกษตรกร (คัดเลือกเกษตรกรดีเด่น)</t>
  </si>
  <si>
    <t>ระบบส่งเสริมเกษตรแบบแปลงใหญ่</t>
  </si>
  <si>
    <t>ส่งเสริมและพัฒนาศักยภาพกระบวนการผลิต (คลินิกเกษตรเคลื่อนที่ในพระราชานุเคราะห์ฯ)</t>
  </si>
  <si>
    <t>สร้างความเข้มแข็งกลุ่มการผลิตด้านประมง</t>
  </si>
  <si>
    <t>ส่งเสริมและสนับสนุนงานประมง (งบบริหารสำนักงาน)</t>
  </si>
  <si>
    <t>ศูนย์เรียนรู้การเพิ่มประสิทธิภาพการผลิตสินค้าประมง</t>
  </si>
  <si>
    <t>จัดการปัญหาแรงงานต่างด้าวและการค้ามนุษย์ ด้านการประมง</t>
  </si>
  <si>
    <t>ปฏิบัติการคัดกรองแรงงานต่างด้าวในภาคประมงทะเลตามกลไกการส่งต่อระดับชาติ (National Referral Mechanism - NRM)</t>
  </si>
  <si>
    <t>ป้องกันและแก้ไขปัญหาการทำประมงผิดกฎหมาย</t>
  </si>
  <si>
    <t>พัฒนาธุรกิจชุมชนประมงพื้นบ้านแบบครบวงจร</t>
  </si>
  <si>
    <t>เพิ่มศักยภาพในการคุ้มครองทรัพยากรทางทะเลและพัฒนาการทำการประมงพื้นบ้าน</t>
  </si>
  <si>
    <t>สำนักงานประมง
จังหวัดสมุทรสาคร</t>
  </si>
  <si>
    <t>เพิ่มประสิทธิภาพการผลิตสินค้าเกษตร (ส่งเสริมการเพิ่มประสิทธิภาพการผลิตไม้ดอก
ไม้ประดับ)</t>
  </si>
  <si>
    <t>บุคลากรภาครัฐด้านปศุสัตว์</t>
  </si>
  <si>
    <t>การพัฒนาสุขภาพสัตว์</t>
  </si>
  <si>
    <t>ยกระดับคุณภาพมาตรฐานสินค้าเกษตร (ด้านปศุสัตว์)</t>
  </si>
  <si>
    <t>ส่งเสริมการเลี้ยงสัตว์แบบแปลงใหญ่</t>
  </si>
  <si>
    <t>ส่งเสริมเกษตรทฤษฎีใหม่ ด้านปศุสัตว์</t>
  </si>
  <si>
    <t>พัฒนาศักยภาพการปศุสัตว์</t>
  </si>
  <si>
    <t>สนับสนุนโครงการอันเนื่องมาจากพระราชดำริ</t>
  </si>
  <si>
    <t>พัฒนาศูนย์เรียนรู้การเพิ่มประสิทธิภาพการผลิตสินค้าเกษตร</t>
  </si>
  <si>
    <t>สร้างเกษตรกรปราดเปรื่อง</t>
  </si>
  <si>
    <t>สำนักงานปศุสัตว์
จังหวัดสมุทรสาคร</t>
  </si>
  <si>
    <t>รายการค่าใช้จ่ายบุคลากรภาครัฐ</t>
  </si>
  <si>
    <t>บริหารจัดการทรัพยากรดินระดับตำบล</t>
  </si>
  <si>
    <t>ผลิตปุ๋ยอินทรีย์คุณภาพสูง</t>
  </si>
  <si>
    <t>พัฒนาคุณภาพดินในระบบส่งเสริมเกษตรแบบแปลงใหญ่</t>
  </si>
  <si>
    <t>ส่งเสริมเกษตรกรผู้ผลิตเกษตรอินทรีย์ด้วยระบบการรับรองแบบมีส่วนร่วม (PGS) ปี พ.ศ.2566</t>
  </si>
  <si>
    <t>การบริหารจัดการดินและวิเคราะห์ดินทางห้องปฏิบัติการ (บัตรดินดี)</t>
  </si>
  <si>
    <t>การพัฒนาระบบ e-service ข้อมูลคุณภาพดินระดับประเทศ</t>
  </si>
  <si>
    <t>เกษตรอินทรีย์ในโรงเรียน</t>
  </si>
  <si>
    <t>ดูแลรักษาศูนย์ฝึกปฏิบัติการพัฒนาที่ดิน</t>
  </si>
  <si>
    <t>ต่อยอดศูนย์ถ่ายทอดเทคโนโลยีการพัฒนาที่ดินเป็นศูนย์ฝึกปฏิบัติการพัฒนาที่ดิน</t>
  </si>
  <si>
    <t>ธนาคารปุ๋ยอินทรีย์</t>
  </si>
  <si>
    <t>ปรับปรุงคุณภาพดินในพื้นที่ดินปัญหา</t>
  </si>
  <si>
    <t>ปรับปรุงศูนย์เรียนรู้การพัฒนาที่ดินในสถานีพัฒนาที่ดิน</t>
  </si>
  <si>
    <t>ผลิตปุ๋ยหมักสูตร พด.</t>
  </si>
  <si>
    <t>พัฒนาเกษตรกรของกลุ่มเดิมเข้มแข็งส่งเสริมการใช้สารอินทรีย์ลดการใช้สารเคมี (ครัวไทยสู่ครัวโลก)</t>
  </si>
  <si>
    <t>ฟื้นฟูและป้องกันการชะล้างพังทลายของดิน (ผลิตหญ้าแฝกเพื่อปลูก)</t>
  </si>
  <si>
    <t>ฟื้นฟูและป้องกันการชะล้างพังทลายของดิน (ผลิตหญ้าแฝกเพื่อส่งเสริม)</t>
  </si>
  <si>
    <t>ส่งเสริมการใช้สารอินทรีย์ลดการใช้สารเคมีทางการเกษตร</t>
  </si>
  <si>
    <t>วิเคราะห์ดินทางห้องปฏิบัติการ (การปนเปื้อนโลหะหนักในดินพื้นที่เกษตรกรรม)</t>
  </si>
  <si>
    <t>ส่งเสริมกิจกรรมวันหมอดินอาสา</t>
  </si>
  <si>
    <t>ส่งเสริมข้อมูลทางวิชาการของสถานีพัฒนาที่ดิน</t>
  </si>
  <si>
    <t>ส่งเสริมและพัฒนาเทคโนโลยีชีวภาพทางดิน</t>
  </si>
  <si>
    <t>สร้างความตระหนักในการรักษาทรัพยากรดิน (กิจกรรมวันดินโลก)</t>
  </si>
  <si>
    <t>หมู่บ้านปลอดขยะอินทรีย์ต้นแบบ (Zero Waste)</t>
  </si>
  <si>
    <t>ส่งเสริมการดำเนินงานอันเนื่องมาจากพระราชดำริ</t>
  </si>
  <si>
    <t>พัฒนาเทคโนโลยีการพัฒนาที่ดินในศูนย์เรียนรู้การเพิ่มประสิทธิภาพการผลิตสินค้าเกษตร</t>
  </si>
  <si>
    <t>สถานีพัฒนาที่ดินสมุทรสาคร</t>
  </si>
  <si>
    <t>สำนักงานตรวจบัญชีสหกรณ์
สมุทรสาคร</t>
  </si>
  <si>
    <t>พัฒนาเกษตรกรรมยั่งยืน (เกษตรทฤษฎีใหม่)</t>
  </si>
  <si>
    <t>ส่งเสริมประสิทธิภาพด้านการเงินการบัญชีของสหกรณ์และกลุ่มเกษตรกรด้วยเทคโนโลยีสารสนเทศ</t>
  </si>
  <si>
    <t>ส่งเสริมและพัฒนาสถาบันเกษตรกร</t>
  </si>
  <si>
    <t>ตรวจสอบความถูกต้องในการทำธุรกรรมทางการเงินระหว่างสหกรณ์และสมาชิก</t>
  </si>
  <si>
    <t>ฝึกอบรมเศรษฐกิจการเงินขั้นพื้นฐานแก่สมาชิกสหกรณ์</t>
  </si>
  <si>
    <t>การถ่ายทอดความรู้เกี่ยวกับการจัดทำบัญชีต้นกล้าเศรษฐกิจพอเพียง บัญชีรับ-จ่ายในครัวเรือนให้แก่นักเรียนและครูในสังกัดสำนักงานคณะกรรมการการศึกษาชั้นพื้นฐาน</t>
  </si>
  <si>
    <t>คลินิกเกษตรเคลื่อนที่ในพระราชานุเคราะห์ สมเด็จพระบรมโอรสาธิราชฯ สยามมกุฎราชกุมาร</t>
  </si>
  <si>
    <t>ส่งเสริมอาสาสมัครเกษตร</t>
  </si>
  <si>
    <t>เสริมสร้างการจัดทำบัญชีครัวเรือนเพื่อการจัดการเศรษฐกิจระดับครัวเรือน</t>
  </si>
  <si>
    <t>ศูนย์เรียนรู้การเพิ่มประสิทธิภาพการผลิตสินค้าเกษตร</t>
  </si>
  <si>
    <t>สำนักงานสหกรณ์
จังหวัดสมุทรสาคร</t>
  </si>
  <si>
    <t>ยกระดับสถาบันเกษตรกรให้เป็นผู้ประกอบการธุรกิจเกษตร</t>
  </si>
  <si>
    <t>ส่งเสริมการแปรรูปสินค้าเกษตรในสหกรณ์และกลุ่มเกษตรกร</t>
  </si>
  <si>
    <t>ส่งเสริมเกษตรแบบแปลงใหญ่ในสหกรณ์และกลุ่มเกษตรกร</t>
  </si>
  <si>
    <t>ส่งเสริมเกษตรปลอดภัยในสหกรณ์และกลุ่มเกษตรกร</t>
  </si>
  <si>
    <t>ส่งเสริมและพัฒนาเพื่อรักษาและยกระดับความเข้มแข็งสหกรณ์/กลุ่มเกษตรกร</t>
  </si>
  <si>
    <t>ส่งเสริมและพัฒนาสินค้าเกษตรอัตลักษณ์พื้นถิ่นในสถาบันเกษตรกร (ผลไม้)</t>
  </si>
  <si>
    <t>การพัฒนาเทคโนโลยีสารสนเทศและการสื่อสาร</t>
  </si>
  <si>
    <t>ส่งเสริมและพัฒนาสหกรณ์และกลุ่มเกษตรกร</t>
  </si>
  <si>
    <t>สนับสนุนการส่งเสริมและพัฒนาสหกรณ์และกลุ่มเกษตรกรให้มีความเข้มแข็งตามศักยภาพ</t>
  </si>
  <si>
    <t>อนุรักษ์พันธุกรรมพืชอันเนื่องมาจากพระราชดำริฯ (อพสธ.)</t>
  </si>
  <si>
    <t>ส่งเสริมและพัฒนาอาชีพภายใต้โครงการจัดที่ดินตามนโยบายรัฐบาล</t>
  </si>
  <si>
    <t>แก้ไขปัญหาหนี้สินและพัฒนาคุณภาพชีวิต สมาชิกสหกรณ์/กลุ่มเกษตรกรด้วยระบบสหกรณ์</t>
  </si>
  <si>
    <t>ค่าใช้จ่ายบุคลากรภาครัฐพัฒนาการเกษตรยั่งยืน</t>
  </si>
  <si>
    <t>ศูนย์ส่งเสริมและพัฒนาอาชีพการเกษตรจังหวัดสมุทรสาคร</t>
  </si>
  <si>
    <t>เพิ่มประสิทธิภาพการผลิตสินค้าเกษตร</t>
  </si>
  <si>
    <t>ส่งเสริมและพัฒนาการผลิตสินค้าสมุนไพรชีวภาพ</t>
  </si>
  <si>
    <t>ส่งเสริมและพัฒนาต้นแบบเกษตรอัจฉริยะ (1 อำเภอ 1 แปลงเกษตรอัจฉริยะ)</t>
  </si>
  <si>
    <t>ศูนย์วิจัยและตรวจสอบคุณภาพสินค้าประมงสมุทรสาคร</t>
  </si>
  <si>
    <t>ค่าใช้จ่ายบุคลากรภาครัฐ พัฒนาเกษตรกรรมยั่งยืนและเสริมสร้างความเข้มแข็งของเกษตรกร</t>
  </si>
  <si>
    <t>เฝ้าระวัง ป้องกัน ควบคุมโรค ละเชื้อดื้อยาในสัตว์น้ำและผลิตภัณฑ์</t>
  </si>
  <si>
    <t>พัฒนาคุณภาพสินค้าประมงสู่มาตรฐาน</t>
  </si>
  <si>
    <t>พัฒนาศักยภาพด้านการประมง</t>
  </si>
  <si>
    <t>ป้องกันและแก้ปัญหาการทำประมงผิดกฎหมาย</t>
  </si>
  <si>
    <t>ศูนย์วิจัยและการเพาะเลี้ยงสัตว์น้ำชายฝั่งสมุทรสาคร</t>
  </si>
  <si>
    <t>การจัดการทรัพยากรประมง (บริหารจัดการสถานแสดงพันธุ์สัตว์น้ำ การตรวจติดตามฯ)</t>
  </si>
  <si>
    <t>บริหารจัดการทรัพยากรประมง (ผลิตลูกพันธุ์สัตว์น้ำ)</t>
  </si>
  <si>
    <t>เฝ้าระวัง ป้องกัน ควบคุมโรค และเชื้อดื้อยาในสัตว์น้ำและผลิตภัณฑ์</t>
  </si>
  <si>
    <t>ส่งเสริมเกษตรแบบแปลงใหญ่ด้านประมง (ผลิตหัวเชื้อจุลินทรีย์ ปม.1)</t>
  </si>
  <si>
    <t>ศูนย์บริหารจัดการด่านตรวจประมงเขต 5 (สมุทรสาคร)</t>
  </si>
  <si>
    <t>ส่งเสริมและสนับสนุนงานประมง</t>
  </si>
  <si>
    <t>ป้องกันและแก้ไขปัญหาการทำการประมงผิดกฎหมาย</t>
  </si>
  <si>
    <t>โครงการชลประทานสมุทรสาคร</t>
  </si>
  <si>
    <t>กำจัดวัชพืชคลองมหาชัย</t>
  </si>
  <si>
    <t>ซ่อมแซม ปตร.กึ่งถาวรคลองยายพ่วง</t>
  </si>
  <si>
    <t>ซ่อมแซมเครื่องยกพร้อมบานระบาย ทรบ.คลองตงเฮง ขนาด 3.00x3.00 เมตร พร้อมอุปกรณ์ประกอบ</t>
  </si>
  <si>
    <t>ซ่อมแซมเครื่องสูบน้ำ ปตร.สน.คลองอำแพง ขนาด 1 ลูกบาศก์เมตร/วินาที จำนวน 2 เครื่อง พร้อมอุปกรณ์ประกอบ</t>
  </si>
  <si>
    <t>ซ่อมแซมทำนบชั่วคราวป้องกันน้ำเค็มคลองฮกไล้</t>
  </si>
  <si>
    <t>บำรุงรักษาคลองส่งน้ำสายซอย</t>
  </si>
  <si>
    <t>ซ่อมแซมเครื่องยกพร้อมบานระบาย
ขนาด 3.00x3.00 เมตร ทรบ.คลองหวายลิงเล็ก พร้อมอุปกรณ์ประกอบ</t>
  </si>
  <si>
    <t>ซ่อมแซมคันป้องกันน้ำเค็มบริเวณอาคารชลประทาน</t>
  </si>
  <si>
    <t>บริหารการส่งน้ำในเขต</t>
  </si>
  <si>
    <t>บำรุงรักษาหัวงาน</t>
  </si>
  <si>
    <t>กำจัดวัชพืชคลองระบายน้ำริมแม่น้ำท่าจีน 5 สาย</t>
  </si>
  <si>
    <t>ซ่อมแซมเครื่องกว้านบานระบาย พร้อมติดตั้งระบบไฟฟ้า ปตร.คลองแพรกลัด พร้อมอุปกรณ์ประกอบ</t>
  </si>
  <si>
    <t>ซ่อมแซมเครื่องกว้านบานระบายขนาด 4.00x4.00 ม. ปตร.คลองหวายลิงใหญ่ พร้อมอุปกรณ์ประกอบ</t>
  </si>
  <si>
    <t xml:space="preserve">ซ่อมแซมเครื่องสูบน้ำ ปตร.ปตน.สน.คลองมหาชัย
ขนาด 3 ลูกบาศก์เมตร/วินาที เครื่องที่ 2,3 
จำนวน 2 เครื่อง พร้อมอุปกรณ์ประกอบ </t>
  </si>
  <si>
    <t>ซ่อมแซมประตูระบายน้ำ Flap Valve
 ริมคลองมหาชัยฝั่งซ้าย</t>
  </si>
  <si>
    <t>ซ่อมแซมรั้วโครงการแก้มลิง ปตร.ปตน.สน.
คลองมหาชัย-สนามชัย</t>
  </si>
  <si>
    <t>ซ่อมแซมบำรุงรักษาระบบชลประทาน ตามข้อเสนอของเกษตรกรผู้ใช้น้ำชลประทาน</t>
  </si>
  <si>
    <t>ซ่อมแซมคันดินกำแพงป้องกันตลิ่งริมคลองมหาชัย ฝั่งขวา</t>
  </si>
  <si>
    <t>ซ่อมแซมคลังพัสดุหัวงาน</t>
  </si>
  <si>
    <t>ปรับปรุงประสิทธิภาพการระบายน้ำสู่แก้มลิงคลองมหาชัย-คลองสนามชัย และแม่น้ำท่าจีน</t>
  </si>
  <si>
    <t>งบจังหวัด/กลุ่มจังหวัด</t>
  </si>
  <si>
    <t>โครงการส่งน้ำและบำรุงรักษาดำเนินสะดวก</t>
  </si>
  <si>
    <t>ปรับปรุงสะพานไม้ข้ามคลองระบายน้ำเป็นสะพาน คสล.คลอง D7 กม.1+800</t>
  </si>
  <si>
    <t>ซ่อมแซมหินทิ้งหินเรียงรอบหัวงานฝ่ายส่งน้ำและบำรุงรักษาที่ 2</t>
  </si>
  <si>
    <t>ซ่อมแซมหินทิ้งหินเรียงสถานีสูบน้ำบางยาง</t>
  </si>
  <si>
    <t>กำจัดวัชพืช ในเขตจังหวัดสมุทรสาคร</t>
  </si>
  <si>
    <t>ซ่อมแซมท่อระบายน้ำกำนันเทียม</t>
  </si>
  <si>
    <t xml:space="preserve">ซ่อมแซมสถานีสูบน้ำ ปตร.ดี2 </t>
  </si>
  <si>
    <t>บำรุงรักษาคลองส่งน้ำสายใหญ่</t>
  </si>
  <si>
    <t>ซ่อมแซมท่อระบายน้ำคลองมอญ</t>
  </si>
  <si>
    <t>ซ่อมแซมท่อระบายน้ำคลองสวนอ้อย</t>
  </si>
  <si>
    <t>ซ่อมแซมท่อระบายน้ำคลองสำโรง</t>
  </si>
  <si>
    <t>ซ่อมแซมท่อระบายน้ำคลองสามง่าม</t>
  </si>
  <si>
    <t>ซ่อมแซมท่อระบายน้ำคลองอำแพง</t>
  </si>
  <si>
    <t>ซ่อมแซมท่อระบายน้ำคลองย่านซื่อ</t>
  </si>
  <si>
    <t>ซ่อมแซมประตูระบายน้ำ D7</t>
  </si>
  <si>
    <t>ค่าขยายเขตระบบจำหน่ายไฟฟ้า งานก่อสร้างสถานีสูบน้ำ ปตร.D4</t>
  </si>
  <si>
    <t>ค่าควบคุมงานจ้างเหมา จังหวัดสมุทรสาคร</t>
  </si>
  <si>
    <t>ขุดลอกคลองโดยรถขุดจ้างเหมา คลองวัว</t>
  </si>
  <si>
    <t>ขุดลอกคลองโดยรถขุดจ้างเหมาคลององค์การ</t>
  </si>
  <si>
    <t>ขุดลอกคลองโดยรถขุดจ้างเหมา คลองท่าเนื้อ (อำแพง)</t>
  </si>
  <si>
    <t>ขุดลอกคลองโดยรถขุดจ้างเหมา คลองแก้วสาคร</t>
  </si>
  <si>
    <t>ขุดลอกคลองโดยรถขุดจ้างเหมาคลองม่วง</t>
  </si>
  <si>
    <t>ทำนบป้องกันน้ำเค็มในเขตตำบล
โรงเข้</t>
  </si>
  <si>
    <t>โครงการส่งน้ำและบำรุงรักษาภาษีเจริญ</t>
  </si>
  <si>
    <t xml:space="preserve">กำจัดวัชพืชด้วยแรงคน ฝ่ายส่งน้ำฯ ที่ 2 </t>
  </si>
  <si>
    <t>ซ่อมแซมบำรุงรักษาเครื่องกว้านบานระบายและระบบควบคุมในเขตฝ่ายส่งน้ำฯ ที่ 2</t>
  </si>
  <si>
    <t>ซ่อมแซมบำรุงรักษาเครื่องสูบน้ำและระบบควบคุม ในเขตฝ่ายส่งน้ำฯ ที่ 2</t>
  </si>
  <si>
    <t>ซ่อมแซมบำรุงรักษาระบบชลประทาน</t>
  </si>
  <si>
    <t>บริหารการส่งน้ำ</t>
  </si>
  <si>
    <t>บำรุงรักษาหัวงานชลประทาน</t>
  </si>
  <si>
    <t>ซ่อมแซม ทรบ.คลองยายกล่อม ขนาด 1 เมตร จำนวน 2 ช่อง</t>
  </si>
  <si>
    <t>ซ่อมแซม ทรบ.กม.0+589 (คันกั้นน้ำพันธุวงษ์-สี่วาฯ)</t>
  </si>
  <si>
    <t>ซ่อมแซม ทรบ.คลองแยกคลองสีวาพาสวัสดิ์</t>
  </si>
  <si>
    <t xml:space="preserve">ซ่อมแซมคันท้าย สน.ปตร. บางพระ </t>
  </si>
  <si>
    <t xml:space="preserve">ซ่อมแซมคันท้าย สน.ปตร.บางกรูด </t>
  </si>
  <si>
    <t xml:space="preserve">ซ่อมแซมบ้านพักข้าราชการระดับ 1-2 </t>
  </si>
  <si>
    <t>ซ่อมแซมบ้านพักข้าราชการระดับ 1-2 สน.ปตร.ท่าเสา</t>
  </si>
  <si>
    <t>ซ่อมแซมระบบประปา บ้านพักโครงการ</t>
  </si>
  <si>
    <t>โครงการส่งน้ำและบำรุงรักษานครปฐม</t>
  </si>
  <si>
    <t>ซ่อมแซม ปตร.คลองท่ากระบือ</t>
  </si>
  <si>
    <t>ซ่อมแซม ปตร.คลองยายหนู</t>
  </si>
  <si>
    <t>ซ่อมแซม ปตร.คลองโรงปูน</t>
  </si>
  <si>
    <t xml:space="preserve">ก่อสร้าง ทรบ.นางลำเจียก </t>
  </si>
  <si>
    <t>พระราชดำริ (คลินิกเกษตรเคลื่อนที่ ในพื้นที่ จ.สมุทรสาคร)</t>
  </si>
  <si>
    <t>ศูนย์วิจัยข้าวราชบุรี</t>
  </si>
  <si>
    <t>ศูนย์วิจัยและพัฒนาการเกษตรราชบุรี</t>
  </si>
  <si>
    <t>ยกระดับคุณภาพมาตรฐานสินค้าเกษตร (พัฒนาคุณภาพสินค้าเกษตรสู่มาตรฐาน GAP)</t>
  </si>
  <si>
    <t>ยกระดับคุณภาพมาตรฐานสินค้าเกษตร (ตรวจรับรองแหล่งผลิตพืชอินทรีย์ (ระยะปรับเปลี่ยน)</t>
  </si>
  <si>
    <t>โครงการยกระดับคุณภาพมาตรฐานสินค้าเกษตร
กิจกรรม พัฒนาคุณภาพสินค้าเกษตรสู่มาตรฐาน</t>
  </si>
  <si>
    <t>โครงการเพิ่มศักยภาพการจำหน่ายสินค้าและบริการ  กิจกรรมหลัก : งานมหกรรมกล้วยไม้และของดีสมุทรสาคร</t>
  </si>
  <si>
    <t>งบพัฒนาจังหวัด</t>
  </si>
  <si>
    <t>โครงการยกระดับมาตรฐานภาคการผลิต การแปรรูปอาหารและภาคอุตสาหกรรมต่อเนื่อง กิจกรรมหลัก : ยกระดับสินค้าเกษตรมุ่งสู่มาตรฐาน GAP</t>
  </si>
  <si>
    <t>โครงการยกระดับมาตรฐานภาคการผลิต การแปรรูปอาหารและภาคอุตสาหกรรมต่อเนื่อง   กิจกรรมหลัก : การพัฒนาเกษตรกรผู้นำ องค์กรเกษตรกร และวิสาหกิจชุมชน จังหวัดสมุทรสาคร</t>
  </si>
  <si>
    <t xml:space="preserve"> -   </t>
  </si>
  <si>
    <t xml:space="preserve">โครงการเพิ่มประสิทธิภาพด้านการผลิตลารขนส่งของสหกรณ์เพื่อเป็นต้นแบบในการบริหารจัดการ </t>
  </si>
  <si>
    <t>โครงการผลิตภัณฑ์ชุมชนของสถาบันเกษตรกรและสมาชิก</t>
  </si>
  <si>
    <t>เพิ่มประสิทธิภาพการใช้ประโยชน์ที่ดินในพื้นที่โครงการ 1 ตำบล 1 กลุ่มทฤษฎีใหม่</t>
  </si>
  <si>
    <t>การยกระดับการพัฒนาหมอดินอาสา</t>
  </si>
  <si>
    <t>ส่งเสริมอาชีพประมง (ผลิตหัวเชื้อจุลินทรีย์ ปม.1)</t>
  </si>
  <si>
    <r>
      <rPr>
        <b/>
        <sz val="12"/>
        <color theme="1"/>
        <rFont val="TH SarabunPSK"/>
        <family val="2"/>
      </rPr>
      <t xml:space="preserve">หมายเหตุ : </t>
    </r>
    <r>
      <rPr>
        <sz val="12"/>
        <color theme="1"/>
        <rFont val="TH SarabunPSK"/>
        <family val="2"/>
      </rPr>
      <t>แหล่งงบประมาณ ได้แก่ 
             1. งบจังหวัด/กลุ่มจังหวัด 
             2. งบปกติ (งบประมาณของกระทรวง/กรม)
             3. งบประมาณขององค์กรปกครองส่วนื้องถิ่น 
             4. งบประมาณอื่น ๆ (เอกชน/กองทุน/เงินกู้)</t>
    </r>
  </si>
  <si>
    <t>งบจังหวัด</t>
  </si>
  <si>
    <t>งบอื่น ๆ</t>
  </si>
  <si>
    <t>โครงการ ยกระดับมาตรฐานการผลิต การแปรรูปอาหารและภาคอุตสาหกรรมต่อเนื่อง
กิจกรรม พัฒนาสินค้าประมง เพื่อสร้างโอกาสในการส่งออกอย่างยั่งยืน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</si>
</sst>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  <font>
      <sz val="12"/>
      <name val="TH SarabunPSK"/>
      <family val="2"/>
    </font>
    <font>
      <sz val="12"/>
      <color rgb="FF003366"/>
      <name val="TH SarabunPSK"/>
      <family val="2"/>
    </font>
    <font>
      <sz val="12"/>
      <color rgb="FF272727"/>
      <name val="TH SarabunPSK"/>
      <family val="2"/>
    </font>
    <font>
      <b/>
      <sz val="11"/>
      <color theme="1"/>
      <name val="TH SarabunPSK"/>
      <family val="2"/>
    </font>
    <font>
      <b/>
      <sz val="10"/>
      <color theme="1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4">
    <xf numFmtId="0" fontId="0" fillId="0" borderId="0" xfId="0"/>
    <xf numFmtId="43" fontId="2" fillId="2" borderId="1" xfId="1" applyFont="1" applyFill="1" applyBorder="1" applyAlignment="1">
      <alignment horizontal="center" vertical="center"/>
    </xf>
    <xf numFmtId="43" fontId="2" fillId="0" borderId="1" xfId="1" applyFont="1" applyBorder="1" applyAlignment="1">
      <alignment horizontal="center" vertical="center"/>
    </xf>
    <xf numFmtId="43" fontId="3" fillId="0" borderId="1" xfId="1" applyFont="1" applyBorder="1" applyAlignment="1">
      <alignment horizontal="center" vertical="center"/>
    </xf>
    <xf numFmtId="43" fontId="3" fillId="6" borderId="1" xfId="1" applyFont="1" applyFill="1" applyBorder="1" applyAlignment="1">
      <alignment horizontal="right" vertical="center" wrapText="1"/>
    </xf>
    <xf numFmtId="43" fontId="3" fillId="0" borderId="0" xfId="0" applyNumberFormat="1" applyFont="1" applyAlignment="1">
      <alignment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3" fontId="4" fillId="0" borderId="1" xfId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3" fillId="6" borderId="1" xfId="0" applyFont="1" applyFill="1" applyBorder="1" applyAlignment="1">
      <alignment horizontal="left" vertical="center" wrapText="1"/>
    </xf>
    <xf numFmtId="0" fontId="3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1" applyNumberFormat="1" applyFont="1" applyFill="1" applyBorder="1" applyAlignment="1">
      <alignment horizontal="center" vertical="center" wrapText="1"/>
    </xf>
    <xf numFmtId="43" fontId="2" fillId="3" borderId="1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/>
    </xf>
    <xf numFmtId="43" fontId="3" fillId="0" borderId="5" xfId="1" applyFont="1" applyBorder="1" applyAlignment="1">
      <alignment horizontal="center" vertical="center"/>
    </xf>
    <xf numFmtId="43" fontId="2" fillId="0" borderId="5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3" fontId="4" fillId="0" borderId="1" xfId="1" applyFont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43" fontId="3" fillId="0" borderId="5" xfId="1" applyFont="1" applyBorder="1" applyAlignment="1">
      <alignment horizontal="center" vertical="center" wrapText="1"/>
    </xf>
    <xf numFmtId="0" fontId="3" fillId="6" borderId="1" xfId="0" applyFont="1" applyFill="1" applyBorder="1" applyAlignment="1">
      <alignment vertical="center" wrapText="1"/>
    </xf>
    <xf numFmtId="4" fontId="5" fillId="6" borderId="0" xfId="0" applyNumberFormat="1" applyFont="1" applyFill="1" applyAlignment="1">
      <alignment horizontal="right" vertical="center" wrapText="1"/>
    </xf>
    <xf numFmtId="43" fontId="6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center"/>
    </xf>
    <xf numFmtId="43" fontId="3" fillId="0" borderId="0" xfId="1" applyFont="1"/>
    <xf numFmtId="43" fontId="2" fillId="0" borderId="0" xfId="1" applyFont="1"/>
    <xf numFmtId="43" fontId="4" fillId="0" borderId="1" xfId="1" applyFont="1" applyBorder="1"/>
    <xf numFmtId="0" fontId="4" fillId="0" borderId="1" xfId="0" applyFont="1" applyBorder="1" applyAlignment="1">
      <alignment horizontal="left" vertical="center" wrapText="1"/>
    </xf>
    <xf numFmtId="43" fontId="4" fillId="0" borderId="1" xfId="1" applyFont="1" applyBorder="1" applyAlignment="1">
      <alignment horizontal="center" vertical="center" wrapText="1"/>
    </xf>
    <xf numFmtId="0" fontId="4" fillId="6" borderId="1" xfId="0" applyFont="1" applyFill="1" applyBorder="1" applyAlignment="1">
      <alignment vertical="center" wrapText="1"/>
    </xf>
    <xf numFmtId="43" fontId="4" fillId="6" borderId="1" xfId="1" applyFont="1" applyFill="1" applyBorder="1" applyAlignment="1">
      <alignment vertical="center"/>
    </xf>
    <xf numFmtId="0" fontId="4" fillId="6" borderId="1" xfId="0" applyFont="1" applyFill="1" applyBorder="1" applyAlignment="1">
      <alignment horizontal="left" vertical="center" wrapText="1"/>
    </xf>
    <xf numFmtId="43" fontId="7" fillId="2" borderId="1" xfId="1" applyFont="1" applyFill="1" applyBorder="1" applyAlignment="1">
      <alignment horizontal="center" vertical="center"/>
    </xf>
    <xf numFmtId="187" fontId="3" fillId="0" borderId="0" xfId="0" applyNumberFormat="1" applyFont="1" applyAlignment="1">
      <alignment vertical="center"/>
    </xf>
    <xf numFmtId="43" fontId="8" fillId="2" borderId="1" xfId="1" applyFont="1" applyFill="1" applyBorder="1" applyAlignment="1">
      <alignment horizontal="center" vertical="center"/>
    </xf>
    <xf numFmtId="43" fontId="8" fillId="4" borderId="1" xfId="1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43" fontId="7" fillId="6" borderId="0" xfId="1" applyFont="1" applyFill="1" applyBorder="1" applyAlignment="1">
      <alignment horizontal="center" vertical="center"/>
    </xf>
    <xf numFmtId="43" fontId="2" fillId="6" borderId="0" xfId="1" applyFont="1" applyFill="1" applyBorder="1" applyAlignment="1">
      <alignment horizontal="center" vertical="center"/>
    </xf>
    <xf numFmtId="187" fontId="4" fillId="0" borderId="5" xfId="1" applyNumberFormat="1" applyFont="1" applyBorder="1" applyAlignment="1">
      <alignment vertical="center"/>
    </xf>
    <xf numFmtId="43" fontId="2" fillId="7" borderId="1" xfId="1" applyFont="1" applyFill="1" applyBorder="1" applyAlignment="1">
      <alignment horizontal="center" vertical="center"/>
    </xf>
    <xf numFmtId="43" fontId="7" fillId="7" borderId="1" xfId="1" applyFont="1" applyFill="1" applyBorder="1" applyAlignment="1">
      <alignment horizontal="center" vertical="center"/>
    </xf>
    <xf numFmtId="43" fontId="2" fillId="8" borderId="1" xfId="1" applyFont="1" applyFill="1" applyBorder="1" applyAlignment="1">
      <alignment horizontal="center" vertical="center"/>
    </xf>
    <xf numFmtId="43" fontId="2" fillId="9" borderId="1" xfId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3" fontId="2" fillId="0" borderId="4" xfId="1" applyFont="1" applyBorder="1" applyAlignment="1">
      <alignment horizontal="center" vertical="center"/>
    </xf>
    <xf numFmtId="43" fontId="3" fillId="0" borderId="6" xfId="1" applyFont="1" applyBorder="1" applyAlignment="1">
      <alignment horizontal="center" vertical="center"/>
    </xf>
    <xf numFmtId="43" fontId="3" fillId="0" borderId="1" xfId="0" applyNumberFormat="1" applyFont="1" applyBorder="1" applyAlignment="1">
      <alignment vertical="center"/>
    </xf>
    <xf numFmtId="43" fontId="2" fillId="9" borderId="5" xfId="1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2" fillId="2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 wrapText="1"/>
    </xf>
    <xf numFmtId="0" fontId="2" fillId="5" borderId="6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/>
    </xf>
    <xf numFmtId="43" fontId="2" fillId="3" borderId="1" xfId="1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FF99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K258"/>
  <sheetViews>
    <sheetView tabSelected="1" topLeftCell="A247" zoomScale="117" zoomScaleNormal="117" workbookViewId="0">
      <selection activeCell="B252" sqref="B252"/>
    </sheetView>
  </sheetViews>
  <sheetFormatPr defaultColWidth="9" defaultRowHeight="15.75" x14ac:dyDescent="0.25"/>
  <cols>
    <col min="1" max="1" width="6.5" style="13" customWidth="1"/>
    <col min="2" max="2" width="26.25" style="13" customWidth="1"/>
    <col min="3" max="3" width="9.625" style="38" customWidth="1"/>
    <col min="4" max="4" width="21.5" style="38" customWidth="1"/>
    <col min="5" max="5" width="12.875" style="39" customWidth="1"/>
    <col min="6" max="6" width="11.875" style="39" customWidth="1"/>
    <col min="7" max="7" width="12.875" style="39" customWidth="1"/>
    <col min="8" max="8" width="12.5" style="39" customWidth="1"/>
    <col min="9" max="9" width="13.375" style="39" customWidth="1"/>
    <col min="10" max="10" width="13.125" style="40" customWidth="1"/>
    <col min="11" max="11" width="10.5" style="13" bestFit="1" customWidth="1"/>
    <col min="12" max="16384" width="9" style="13"/>
  </cols>
  <sheetData>
    <row r="1" spans="1:10" x14ac:dyDescent="0.25">
      <c r="A1" s="81" t="s">
        <v>7</v>
      </c>
      <c r="B1" s="82" t="s">
        <v>0</v>
      </c>
      <c r="C1" s="82"/>
      <c r="D1" s="82"/>
      <c r="E1" s="83" t="s">
        <v>3</v>
      </c>
      <c r="F1" s="83"/>
      <c r="G1" s="83"/>
      <c r="H1" s="83"/>
      <c r="I1" s="83"/>
      <c r="J1" s="83"/>
    </row>
    <row r="2" spans="1:10" s="18" customFormat="1" ht="31.5" x14ac:dyDescent="0.2">
      <c r="A2" s="81"/>
      <c r="B2" s="14" t="s">
        <v>1</v>
      </c>
      <c r="C2" s="15" t="s">
        <v>5</v>
      </c>
      <c r="D2" s="14" t="s">
        <v>2</v>
      </c>
      <c r="E2" s="16" t="s">
        <v>30</v>
      </c>
      <c r="F2" s="16" t="s">
        <v>31</v>
      </c>
      <c r="G2" s="16" t="s">
        <v>32</v>
      </c>
      <c r="H2" s="16" t="s">
        <v>33</v>
      </c>
      <c r="I2" s="16" t="s">
        <v>34</v>
      </c>
      <c r="J2" s="17" t="s">
        <v>4</v>
      </c>
    </row>
    <row r="3" spans="1:10" x14ac:dyDescent="0.25">
      <c r="A3" s="71" t="s">
        <v>6</v>
      </c>
      <c r="B3" s="71"/>
      <c r="C3" s="71"/>
      <c r="D3" s="71"/>
      <c r="E3" s="71"/>
      <c r="F3" s="71"/>
      <c r="G3" s="71"/>
      <c r="H3" s="71"/>
      <c r="I3" s="71"/>
      <c r="J3" s="71"/>
    </row>
    <row r="4" spans="1:10" s="20" customFormat="1" ht="31.5" x14ac:dyDescent="0.2">
      <c r="A4" s="7">
        <v>1</v>
      </c>
      <c r="B4" s="19" t="s">
        <v>14</v>
      </c>
      <c r="C4" s="7" t="s">
        <v>9</v>
      </c>
      <c r="D4" s="8" t="s">
        <v>10</v>
      </c>
      <c r="E4" s="3">
        <v>34999.300000000003</v>
      </c>
      <c r="F4" s="3">
        <v>35000</v>
      </c>
      <c r="G4" s="3">
        <v>35000</v>
      </c>
      <c r="H4" s="3">
        <v>35000</v>
      </c>
      <c r="I4" s="3">
        <v>35000</v>
      </c>
      <c r="J4" s="2">
        <f t="shared" ref="J4:J55" si="0">(E4+F4+G4+H4+I4)</f>
        <v>174999.3</v>
      </c>
    </row>
    <row r="5" spans="1:10" s="20" customFormat="1" ht="31.5" x14ac:dyDescent="0.2">
      <c r="A5" s="7">
        <v>2</v>
      </c>
      <c r="B5" s="19" t="s">
        <v>17</v>
      </c>
      <c r="C5" s="7" t="s">
        <v>9</v>
      </c>
      <c r="D5" s="8" t="s">
        <v>10</v>
      </c>
      <c r="E5" s="3">
        <v>10000</v>
      </c>
      <c r="F5" s="3">
        <v>12000</v>
      </c>
      <c r="G5" s="3">
        <v>12000</v>
      </c>
      <c r="H5" s="3">
        <v>12000</v>
      </c>
      <c r="I5" s="3">
        <v>12000</v>
      </c>
      <c r="J5" s="2">
        <f t="shared" si="0"/>
        <v>58000</v>
      </c>
    </row>
    <row r="6" spans="1:10" s="20" customFormat="1" ht="78.75" x14ac:dyDescent="0.2">
      <c r="A6" s="7">
        <v>3</v>
      </c>
      <c r="B6" s="19" t="s">
        <v>18</v>
      </c>
      <c r="C6" s="8" t="s">
        <v>19</v>
      </c>
      <c r="D6" s="8" t="s">
        <v>10</v>
      </c>
      <c r="E6" s="3">
        <v>180000</v>
      </c>
      <c r="F6" s="3">
        <v>180000</v>
      </c>
      <c r="G6" s="3">
        <v>180000</v>
      </c>
      <c r="H6" s="3">
        <v>180000</v>
      </c>
      <c r="I6" s="3">
        <v>180000</v>
      </c>
      <c r="J6" s="2">
        <f t="shared" si="0"/>
        <v>900000</v>
      </c>
    </row>
    <row r="7" spans="1:10" s="20" customFormat="1" ht="78.75" x14ac:dyDescent="0.2">
      <c r="A7" s="21">
        <v>4</v>
      </c>
      <c r="B7" s="22" t="s">
        <v>22</v>
      </c>
      <c r="C7" s="23" t="s">
        <v>19</v>
      </c>
      <c r="D7" s="23" t="s">
        <v>10</v>
      </c>
      <c r="E7" s="24">
        <v>2888</v>
      </c>
      <c r="F7" s="25">
        <v>26600</v>
      </c>
      <c r="G7" s="25">
        <v>26600</v>
      </c>
      <c r="H7" s="25">
        <v>26600</v>
      </c>
      <c r="I7" s="25">
        <v>26600</v>
      </c>
      <c r="J7" s="2">
        <f t="shared" si="0"/>
        <v>109288</v>
      </c>
    </row>
    <row r="8" spans="1:10" s="20" customFormat="1" ht="47.25" x14ac:dyDescent="0.2">
      <c r="A8" s="7">
        <v>5</v>
      </c>
      <c r="B8" s="19" t="s">
        <v>75</v>
      </c>
      <c r="C8" s="7" t="s">
        <v>9</v>
      </c>
      <c r="D8" s="8" t="s">
        <v>37</v>
      </c>
      <c r="E8" s="3">
        <v>49400</v>
      </c>
      <c r="F8" s="3">
        <v>51600</v>
      </c>
      <c r="G8" s="3">
        <v>51600</v>
      </c>
      <c r="H8" s="3">
        <v>51600</v>
      </c>
      <c r="I8" s="3">
        <v>51600</v>
      </c>
      <c r="J8" s="2">
        <f t="shared" si="0"/>
        <v>255800</v>
      </c>
    </row>
    <row r="9" spans="1:10" s="20" customFormat="1" ht="31.5" x14ac:dyDescent="0.2">
      <c r="A9" s="7">
        <v>6</v>
      </c>
      <c r="B9" s="19" t="s">
        <v>43</v>
      </c>
      <c r="C9" s="7" t="s">
        <v>9</v>
      </c>
      <c r="D9" s="8" t="s">
        <v>37</v>
      </c>
      <c r="E9" s="3">
        <v>203750</v>
      </c>
      <c r="F9" s="3">
        <v>80000</v>
      </c>
      <c r="G9" s="3">
        <v>80000</v>
      </c>
      <c r="H9" s="3">
        <v>80000</v>
      </c>
      <c r="I9" s="3">
        <v>80000</v>
      </c>
      <c r="J9" s="2">
        <f t="shared" si="0"/>
        <v>523750</v>
      </c>
    </row>
    <row r="10" spans="1:10" s="20" customFormat="1" ht="31.5" x14ac:dyDescent="0.2">
      <c r="A10" s="7">
        <v>7</v>
      </c>
      <c r="B10" s="19" t="s">
        <v>47</v>
      </c>
      <c r="C10" s="7" t="s">
        <v>9</v>
      </c>
      <c r="D10" s="8" t="s">
        <v>37</v>
      </c>
      <c r="E10" s="3">
        <v>108150</v>
      </c>
      <c r="F10" s="3">
        <v>55000</v>
      </c>
      <c r="G10" s="3">
        <v>55000</v>
      </c>
      <c r="H10" s="3">
        <v>55000</v>
      </c>
      <c r="I10" s="3">
        <v>55000</v>
      </c>
      <c r="J10" s="2">
        <f t="shared" si="0"/>
        <v>328150</v>
      </c>
    </row>
    <row r="11" spans="1:10" s="20" customFormat="1" ht="31.5" x14ac:dyDescent="0.2">
      <c r="A11" s="21">
        <v>8</v>
      </c>
      <c r="B11" s="19" t="s">
        <v>50</v>
      </c>
      <c r="C11" s="7" t="s">
        <v>9</v>
      </c>
      <c r="D11" s="8" t="s">
        <v>37</v>
      </c>
      <c r="E11" s="3">
        <v>29200</v>
      </c>
      <c r="F11" s="3">
        <v>25200</v>
      </c>
      <c r="G11" s="3">
        <v>25200</v>
      </c>
      <c r="H11" s="3">
        <v>25200</v>
      </c>
      <c r="I11" s="3">
        <v>25200</v>
      </c>
      <c r="J11" s="2">
        <f t="shared" si="0"/>
        <v>130000</v>
      </c>
    </row>
    <row r="12" spans="1:10" s="20" customFormat="1" ht="31.5" x14ac:dyDescent="0.2">
      <c r="A12" s="7">
        <v>9</v>
      </c>
      <c r="B12" s="19" t="s">
        <v>51</v>
      </c>
      <c r="C12" s="7" t="s">
        <v>9</v>
      </c>
      <c r="D12" s="8" t="s">
        <v>37</v>
      </c>
      <c r="E12" s="3">
        <v>34400</v>
      </c>
      <c r="F12" s="3">
        <v>6000</v>
      </c>
      <c r="G12" s="3">
        <v>6000</v>
      </c>
      <c r="H12" s="3">
        <v>6000</v>
      </c>
      <c r="I12" s="3">
        <v>6000</v>
      </c>
      <c r="J12" s="2">
        <f t="shared" si="0"/>
        <v>58400</v>
      </c>
    </row>
    <row r="13" spans="1:10" s="20" customFormat="1" ht="31.5" x14ac:dyDescent="0.2">
      <c r="A13" s="7">
        <v>10</v>
      </c>
      <c r="B13" s="19" t="s">
        <v>52</v>
      </c>
      <c r="C13" s="7" t="s">
        <v>9</v>
      </c>
      <c r="D13" s="8" t="s">
        <v>37</v>
      </c>
      <c r="E13" s="3">
        <v>90000</v>
      </c>
      <c r="F13" s="3">
        <v>90000</v>
      </c>
      <c r="G13" s="3">
        <v>90000</v>
      </c>
      <c r="H13" s="3">
        <v>90000</v>
      </c>
      <c r="I13" s="3">
        <v>90000</v>
      </c>
      <c r="J13" s="2">
        <f t="shared" si="0"/>
        <v>450000</v>
      </c>
    </row>
    <row r="14" spans="1:10" s="20" customFormat="1" ht="47.25" x14ac:dyDescent="0.2">
      <c r="A14" s="7">
        <v>11</v>
      </c>
      <c r="B14" s="19" t="s">
        <v>53</v>
      </c>
      <c r="C14" s="7" t="s">
        <v>9</v>
      </c>
      <c r="D14" s="8" t="s">
        <v>37</v>
      </c>
      <c r="E14" s="3">
        <v>97000</v>
      </c>
      <c r="F14" s="3">
        <v>44000</v>
      </c>
      <c r="G14" s="3">
        <v>44000</v>
      </c>
      <c r="H14" s="3">
        <v>44000</v>
      </c>
      <c r="I14" s="3">
        <v>44000</v>
      </c>
      <c r="J14" s="2">
        <f t="shared" si="0"/>
        <v>273000</v>
      </c>
    </row>
    <row r="15" spans="1:10" s="20" customFormat="1" ht="31.5" x14ac:dyDescent="0.2">
      <c r="A15" s="21">
        <v>12</v>
      </c>
      <c r="B15" s="19" t="s">
        <v>54</v>
      </c>
      <c r="C15" s="7" t="s">
        <v>9</v>
      </c>
      <c r="D15" s="8" t="s">
        <v>37</v>
      </c>
      <c r="E15" s="3">
        <v>311380</v>
      </c>
      <c r="F15" s="3">
        <v>326270</v>
      </c>
      <c r="G15" s="3">
        <v>326270</v>
      </c>
      <c r="H15" s="3">
        <v>326270</v>
      </c>
      <c r="I15" s="3">
        <v>326270</v>
      </c>
      <c r="J15" s="2">
        <f t="shared" si="0"/>
        <v>1616460</v>
      </c>
    </row>
    <row r="16" spans="1:10" s="20" customFormat="1" ht="31.5" x14ac:dyDescent="0.2">
      <c r="A16" s="7">
        <v>13</v>
      </c>
      <c r="B16" s="19" t="s">
        <v>55</v>
      </c>
      <c r="C16" s="7" t="s">
        <v>9</v>
      </c>
      <c r="D16" s="8" t="s">
        <v>37</v>
      </c>
      <c r="E16" s="3">
        <v>95000</v>
      </c>
      <c r="F16" s="3">
        <v>43100</v>
      </c>
      <c r="G16" s="3">
        <v>43100</v>
      </c>
      <c r="H16" s="3">
        <v>43100</v>
      </c>
      <c r="I16" s="3">
        <v>43100</v>
      </c>
      <c r="J16" s="2">
        <f t="shared" si="0"/>
        <v>267400</v>
      </c>
    </row>
    <row r="17" spans="1:10" s="20" customFormat="1" ht="31.5" x14ac:dyDescent="0.2">
      <c r="A17" s="7">
        <v>14</v>
      </c>
      <c r="B17" s="19" t="s">
        <v>57</v>
      </c>
      <c r="C17" s="7" t="s">
        <v>9</v>
      </c>
      <c r="D17" s="8" t="s">
        <v>37</v>
      </c>
      <c r="E17" s="3">
        <v>44000</v>
      </c>
      <c r="F17" s="3">
        <v>22600</v>
      </c>
      <c r="G17" s="3">
        <v>22600</v>
      </c>
      <c r="H17" s="3">
        <v>22600</v>
      </c>
      <c r="I17" s="3">
        <v>22600</v>
      </c>
      <c r="J17" s="2">
        <f t="shared" si="0"/>
        <v>134400</v>
      </c>
    </row>
    <row r="18" spans="1:10" s="20" customFormat="1" ht="47.25" x14ac:dyDescent="0.2">
      <c r="A18" s="7">
        <v>15</v>
      </c>
      <c r="B18" s="10" t="s">
        <v>227</v>
      </c>
      <c r="C18" s="27" t="s">
        <v>228</v>
      </c>
      <c r="D18" s="27" t="s">
        <v>37</v>
      </c>
      <c r="E18" s="28">
        <v>1527000</v>
      </c>
      <c r="F18" s="28">
        <v>1527000</v>
      </c>
      <c r="G18" s="28">
        <v>1527000</v>
      </c>
      <c r="H18" s="28">
        <v>1527000</v>
      </c>
      <c r="I18" s="28">
        <v>1527000</v>
      </c>
      <c r="J18" s="2">
        <f t="shared" si="0"/>
        <v>7635000</v>
      </c>
    </row>
    <row r="19" spans="1:10" s="20" customFormat="1" ht="63" x14ac:dyDescent="0.2">
      <c r="A19" s="21">
        <v>16</v>
      </c>
      <c r="B19" s="10" t="s">
        <v>229</v>
      </c>
      <c r="C19" s="27" t="s">
        <v>228</v>
      </c>
      <c r="D19" s="27" t="s">
        <v>37</v>
      </c>
      <c r="E19" s="28">
        <v>148800</v>
      </c>
      <c r="F19" s="28">
        <v>148800</v>
      </c>
      <c r="G19" s="28">
        <v>148800</v>
      </c>
      <c r="H19" s="28">
        <v>148800</v>
      </c>
      <c r="I19" s="28">
        <v>148800</v>
      </c>
      <c r="J19" s="2">
        <f t="shared" si="0"/>
        <v>744000</v>
      </c>
    </row>
    <row r="20" spans="1:10" s="20" customFormat="1" ht="63" x14ac:dyDescent="0.2">
      <c r="A20" s="7">
        <v>17</v>
      </c>
      <c r="B20" s="29" t="s">
        <v>230</v>
      </c>
      <c r="C20" s="27" t="s">
        <v>228</v>
      </c>
      <c r="D20" s="27" t="s">
        <v>37</v>
      </c>
      <c r="E20" s="28">
        <v>1510300</v>
      </c>
      <c r="F20" s="28">
        <v>1510300</v>
      </c>
      <c r="G20" s="28">
        <v>1510300</v>
      </c>
      <c r="H20" s="28">
        <v>1510300</v>
      </c>
      <c r="I20" s="28">
        <v>1510300</v>
      </c>
      <c r="J20" s="2">
        <f t="shared" si="0"/>
        <v>7551500</v>
      </c>
    </row>
    <row r="21" spans="1:10" s="20" customFormat="1" ht="31.5" x14ac:dyDescent="0.2">
      <c r="A21" s="7">
        <v>18</v>
      </c>
      <c r="B21" s="12" t="s">
        <v>58</v>
      </c>
      <c r="C21" s="30" t="s">
        <v>9</v>
      </c>
      <c r="D21" s="30" t="s">
        <v>74</v>
      </c>
      <c r="E21" s="3">
        <v>869812</v>
      </c>
      <c r="F21" s="3">
        <v>869812</v>
      </c>
      <c r="G21" s="3">
        <v>869812</v>
      </c>
      <c r="H21" s="3">
        <v>869812</v>
      </c>
      <c r="I21" s="3">
        <v>869812</v>
      </c>
      <c r="J21" s="2">
        <f t="shared" si="0"/>
        <v>4349060</v>
      </c>
    </row>
    <row r="22" spans="1:10" s="20" customFormat="1" ht="31.5" x14ac:dyDescent="0.2">
      <c r="A22" s="7">
        <v>19</v>
      </c>
      <c r="B22" s="12" t="s">
        <v>63</v>
      </c>
      <c r="C22" s="30" t="s">
        <v>9</v>
      </c>
      <c r="D22" s="30" t="s">
        <v>74</v>
      </c>
      <c r="E22" s="3">
        <v>4000</v>
      </c>
      <c r="F22" s="3">
        <v>4000</v>
      </c>
      <c r="G22" s="3">
        <v>4000</v>
      </c>
      <c r="H22" s="3">
        <v>4000</v>
      </c>
      <c r="I22" s="3">
        <v>4000</v>
      </c>
      <c r="J22" s="2">
        <f t="shared" si="0"/>
        <v>20000</v>
      </c>
    </row>
    <row r="23" spans="1:10" s="20" customFormat="1" ht="31.5" x14ac:dyDescent="0.2">
      <c r="A23" s="21">
        <v>20</v>
      </c>
      <c r="B23" s="12" t="s">
        <v>72</v>
      </c>
      <c r="C23" s="30" t="s">
        <v>9</v>
      </c>
      <c r="D23" s="30" t="s">
        <v>74</v>
      </c>
      <c r="E23" s="3">
        <v>220041.21</v>
      </c>
      <c r="F23" s="3">
        <v>220041.21</v>
      </c>
      <c r="G23" s="3">
        <v>220041.21</v>
      </c>
      <c r="H23" s="3">
        <v>220041.21</v>
      </c>
      <c r="I23" s="3">
        <v>220041.21</v>
      </c>
      <c r="J23" s="2">
        <f t="shared" si="0"/>
        <v>1100206.05</v>
      </c>
    </row>
    <row r="24" spans="1:10" s="20" customFormat="1" ht="31.5" x14ac:dyDescent="0.2">
      <c r="A24" s="7">
        <v>21</v>
      </c>
      <c r="B24" s="19" t="s">
        <v>86</v>
      </c>
      <c r="C24" s="8" t="s">
        <v>9</v>
      </c>
      <c r="D24" s="8" t="s">
        <v>113</v>
      </c>
      <c r="E24" s="31">
        <v>1724972</v>
      </c>
      <c r="F24" s="3">
        <v>1735230</v>
      </c>
      <c r="G24" s="3">
        <v>1735230</v>
      </c>
      <c r="H24" s="3">
        <v>1735230</v>
      </c>
      <c r="I24" s="3">
        <v>1735230</v>
      </c>
      <c r="J24" s="2">
        <f t="shared" si="0"/>
        <v>8665892</v>
      </c>
    </row>
    <row r="25" spans="1:10" s="20" customFormat="1" ht="31.5" x14ac:dyDescent="0.2">
      <c r="A25" s="7">
        <v>22</v>
      </c>
      <c r="B25" s="19" t="s">
        <v>114</v>
      </c>
      <c r="C25" s="8" t="s">
        <v>9</v>
      </c>
      <c r="D25" s="8" t="s">
        <v>113</v>
      </c>
      <c r="E25" s="31">
        <v>9800</v>
      </c>
      <c r="F25" s="3">
        <v>6530</v>
      </c>
      <c r="G25" s="3">
        <v>6530</v>
      </c>
      <c r="H25" s="3">
        <v>6530</v>
      </c>
      <c r="I25" s="3">
        <v>6530</v>
      </c>
      <c r="J25" s="2">
        <f t="shared" si="0"/>
        <v>35920</v>
      </c>
    </row>
    <row r="26" spans="1:10" s="20" customFormat="1" ht="31.5" x14ac:dyDescent="0.2">
      <c r="A26" s="7">
        <v>23</v>
      </c>
      <c r="B26" s="19" t="s">
        <v>35</v>
      </c>
      <c r="C26" s="8" t="s">
        <v>9</v>
      </c>
      <c r="D26" s="8" t="s">
        <v>113</v>
      </c>
      <c r="E26" s="31">
        <v>13850</v>
      </c>
      <c r="F26" s="3">
        <v>4960</v>
      </c>
      <c r="G26" s="3">
        <v>4960</v>
      </c>
      <c r="H26" s="3">
        <v>4960</v>
      </c>
      <c r="I26" s="3">
        <v>4960</v>
      </c>
      <c r="J26" s="2">
        <f t="shared" si="0"/>
        <v>33690</v>
      </c>
    </row>
    <row r="27" spans="1:10" s="20" customFormat="1" ht="31.5" x14ac:dyDescent="0.2">
      <c r="A27" s="21">
        <v>24</v>
      </c>
      <c r="B27" s="19" t="s">
        <v>64</v>
      </c>
      <c r="C27" s="8" t="s">
        <v>9</v>
      </c>
      <c r="D27" s="8" t="s">
        <v>113</v>
      </c>
      <c r="E27" s="31">
        <v>10640</v>
      </c>
      <c r="F27" s="3">
        <v>4860</v>
      </c>
      <c r="G27" s="3">
        <v>4860</v>
      </c>
      <c r="H27" s="3">
        <v>4860</v>
      </c>
      <c r="I27" s="3">
        <v>4860</v>
      </c>
      <c r="J27" s="2">
        <f t="shared" si="0"/>
        <v>30080</v>
      </c>
    </row>
    <row r="28" spans="1:10" s="20" customFormat="1" ht="31.5" x14ac:dyDescent="0.2">
      <c r="A28" s="7">
        <v>25</v>
      </c>
      <c r="B28" s="19" t="s">
        <v>46</v>
      </c>
      <c r="C28" s="8" t="s">
        <v>9</v>
      </c>
      <c r="D28" s="8" t="s">
        <v>113</v>
      </c>
      <c r="E28" s="31">
        <v>4200</v>
      </c>
      <c r="F28" s="3">
        <v>4300</v>
      </c>
      <c r="G28" s="3">
        <v>4300</v>
      </c>
      <c r="H28" s="3">
        <v>4300</v>
      </c>
      <c r="I28" s="3">
        <v>4300</v>
      </c>
      <c r="J28" s="2">
        <f t="shared" si="0"/>
        <v>21400</v>
      </c>
    </row>
    <row r="29" spans="1:10" s="20" customFormat="1" ht="47.25" x14ac:dyDescent="0.2">
      <c r="A29" s="7">
        <v>26</v>
      </c>
      <c r="B29" s="19" t="s">
        <v>115</v>
      </c>
      <c r="C29" s="8" t="s">
        <v>9</v>
      </c>
      <c r="D29" s="8" t="s">
        <v>113</v>
      </c>
      <c r="E29" s="31">
        <v>6640</v>
      </c>
      <c r="F29" s="3">
        <v>3600</v>
      </c>
      <c r="G29" s="3">
        <v>3600</v>
      </c>
      <c r="H29" s="3">
        <v>3600</v>
      </c>
      <c r="I29" s="3">
        <v>3600</v>
      </c>
      <c r="J29" s="2">
        <f t="shared" si="0"/>
        <v>21040</v>
      </c>
    </row>
    <row r="30" spans="1:10" s="20" customFormat="1" ht="31.5" x14ac:dyDescent="0.2">
      <c r="A30" s="7">
        <v>27</v>
      </c>
      <c r="B30" s="19" t="s">
        <v>47</v>
      </c>
      <c r="C30" s="8" t="s">
        <v>9</v>
      </c>
      <c r="D30" s="8" t="s">
        <v>113</v>
      </c>
      <c r="E30" s="31">
        <v>11400</v>
      </c>
      <c r="F30" s="3">
        <v>3200</v>
      </c>
      <c r="G30" s="3">
        <v>3200</v>
      </c>
      <c r="H30" s="3">
        <v>3200</v>
      </c>
      <c r="I30" s="3">
        <v>3200</v>
      </c>
      <c r="J30" s="2">
        <f t="shared" si="0"/>
        <v>24200</v>
      </c>
    </row>
    <row r="31" spans="1:10" s="20" customFormat="1" ht="31.5" x14ac:dyDescent="0.2">
      <c r="A31" s="21">
        <v>28</v>
      </c>
      <c r="B31" s="19" t="s">
        <v>116</v>
      </c>
      <c r="C31" s="8" t="s">
        <v>9</v>
      </c>
      <c r="D31" s="8" t="s">
        <v>113</v>
      </c>
      <c r="E31" s="31">
        <v>5300</v>
      </c>
      <c r="F31" s="3">
        <v>5800</v>
      </c>
      <c r="G31" s="3">
        <v>5800</v>
      </c>
      <c r="H31" s="3">
        <v>5800</v>
      </c>
      <c r="I31" s="3">
        <v>5800</v>
      </c>
      <c r="J31" s="2">
        <f t="shared" si="0"/>
        <v>28500</v>
      </c>
    </row>
    <row r="32" spans="1:10" s="20" customFormat="1" ht="31.5" x14ac:dyDescent="0.2">
      <c r="A32" s="7">
        <v>29</v>
      </c>
      <c r="B32" s="19" t="s">
        <v>117</v>
      </c>
      <c r="C32" s="8" t="s">
        <v>9</v>
      </c>
      <c r="D32" s="8" t="s">
        <v>113</v>
      </c>
      <c r="E32" s="31">
        <v>5400</v>
      </c>
      <c r="F32" s="3">
        <v>6720</v>
      </c>
      <c r="G32" s="3">
        <v>6720</v>
      </c>
      <c r="H32" s="3">
        <v>6720</v>
      </c>
      <c r="I32" s="3">
        <v>6720</v>
      </c>
      <c r="J32" s="2">
        <f t="shared" si="0"/>
        <v>32280</v>
      </c>
    </row>
    <row r="33" spans="1:10" s="20" customFormat="1" ht="31.5" x14ac:dyDescent="0.2">
      <c r="A33" s="7">
        <v>30</v>
      </c>
      <c r="B33" s="19" t="s">
        <v>118</v>
      </c>
      <c r="C33" s="8" t="s">
        <v>9</v>
      </c>
      <c r="D33" s="8" t="s">
        <v>113</v>
      </c>
      <c r="E33" s="31">
        <v>10500</v>
      </c>
      <c r="F33" s="3">
        <v>3300</v>
      </c>
      <c r="G33" s="3">
        <v>3300</v>
      </c>
      <c r="H33" s="3">
        <v>3300</v>
      </c>
      <c r="I33" s="3">
        <v>3300</v>
      </c>
      <c r="J33" s="2">
        <f t="shared" si="0"/>
        <v>23700</v>
      </c>
    </row>
    <row r="34" spans="1:10" s="20" customFormat="1" ht="63" x14ac:dyDescent="0.2">
      <c r="A34" s="7">
        <v>31</v>
      </c>
      <c r="B34" s="19" t="s">
        <v>119</v>
      </c>
      <c r="C34" s="8" t="s">
        <v>9</v>
      </c>
      <c r="D34" s="8" t="s">
        <v>113</v>
      </c>
      <c r="E34" s="31">
        <v>0</v>
      </c>
      <c r="F34" s="3">
        <v>0</v>
      </c>
      <c r="G34" s="3">
        <v>0</v>
      </c>
      <c r="H34" s="3">
        <v>0</v>
      </c>
      <c r="I34" s="3">
        <v>0</v>
      </c>
      <c r="J34" s="2">
        <f t="shared" si="0"/>
        <v>0</v>
      </c>
    </row>
    <row r="35" spans="1:10" s="20" customFormat="1" ht="31.5" x14ac:dyDescent="0.2">
      <c r="A35" s="21">
        <v>32</v>
      </c>
      <c r="B35" s="19" t="s">
        <v>120</v>
      </c>
      <c r="C35" s="8" t="s">
        <v>9</v>
      </c>
      <c r="D35" s="8" t="s">
        <v>113</v>
      </c>
      <c r="E35" s="31">
        <v>14400</v>
      </c>
      <c r="F35" s="3">
        <v>15200</v>
      </c>
      <c r="G35" s="3">
        <v>15200</v>
      </c>
      <c r="H35" s="3">
        <v>15200</v>
      </c>
      <c r="I35" s="3">
        <v>15200</v>
      </c>
      <c r="J35" s="2">
        <f t="shared" si="0"/>
        <v>75200</v>
      </c>
    </row>
    <row r="36" spans="1:10" s="20" customFormat="1" ht="31.5" x14ac:dyDescent="0.2">
      <c r="A36" s="7">
        <v>33</v>
      </c>
      <c r="B36" s="19" t="s">
        <v>121</v>
      </c>
      <c r="C36" s="8" t="s">
        <v>9</v>
      </c>
      <c r="D36" s="8" t="s">
        <v>113</v>
      </c>
      <c r="E36" s="31">
        <v>11850</v>
      </c>
      <c r="F36" s="3">
        <v>8100</v>
      </c>
      <c r="G36" s="3">
        <v>8100</v>
      </c>
      <c r="H36" s="3">
        <v>8100</v>
      </c>
      <c r="I36" s="3">
        <v>8100</v>
      </c>
      <c r="J36" s="2">
        <f t="shared" si="0"/>
        <v>44250</v>
      </c>
    </row>
    <row r="37" spans="1:10" s="20" customFormat="1" ht="31.5" x14ac:dyDescent="0.2">
      <c r="A37" s="7">
        <v>34</v>
      </c>
      <c r="B37" s="19" t="s">
        <v>122</v>
      </c>
      <c r="C37" s="8" t="s">
        <v>9</v>
      </c>
      <c r="D37" s="8" t="s">
        <v>113</v>
      </c>
      <c r="E37" s="31">
        <v>36380</v>
      </c>
      <c r="F37" s="3">
        <v>20910</v>
      </c>
      <c r="G37" s="3">
        <v>20910</v>
      </c>
      <c r="H37" s="3">
        <v>20910</v>
      </c>
      <c r="I37" s="3">
        <v>20910</v>
      </c>
      <c r="J37" s="2">
        <f t="shared" si="0"/>
        <v>120020</v>
      </c>
    </row>
    <row r="38" spans="1:10" s="20" customFormat="1" ht="31.5" x14ac:dyDescent="0.2">
      <c r="A38" s="7">
        <v>35</v>
      </c>
      <c r="B38" s="19" t="s">
        <v>123</v>
      </c>
      <c r="C38" s="8" t="s">
        <v>9</v>
      </c>
      <c r="D38" s="8" t="s">
        <v>113</v>
      </c>
      <c r="E38" s="31">
        <v>20100</v>
      </c>
      <c r="F38" s="3">
        <v>20100</v>
      </c>
      <c r="G38" s="3">
        <v>20100</v>
      </c>
      <c r="H38" s="3">
        <v>20100</v>
      </c>
      <c r="I38" s="3">
        <v>20100</v>
      </c>
      <c r="J38" s="2">
        <f t="shared" si="0"/>
        <v>100500</v>
      </c>
    </row>
    <row r="39" spans="1:10" s="20" customFormat="1" ht="31.5" x14ac:dyDescent="0.2">
      <c r="A39" s="21">
        <v>36</v>
      </c>
      <c r="B39" s="19" t="s">
        <v>36</v>
      </c>
      <c r="C39" s="8" t="s">
        <v>9</v>
      </c>
      <c r="D39" s="8" t="s">
        <v>124</v>
      </c>
      <c r="E39" s="31">
        <v>3910940.19</v>
      </c>
      <c r="F39" s="3">
        <v>3895600</v>
      </c>
      <c r="G39" s="3">
        <v>3895600</v>
      </c>
      <c r="H39" s="3">
        <v>3895600</v>
      </c>
      <c r="I39" s="3">
        <v>3895600</v>
      </c>
      <c r="J39" s="2">
        <f t="shared" si="0"/>
        <v>19493340.189999998</v>
      </c>
    </row>
    <row r="40" spans="1:10" s="20" customFormat="1" ht="31.5" x14ac:dyDescent="0.2">
      <c r="A40" s="7">
        <v>37</v>
      </c>
      <c r="B40" s="19" t="s">
        <v>125</v>
      </c>
      <c r="C40" s="8" t="s">
        <v>9</v>
      </c>
      <c r="D40" s="8" t="s">
        <v>124</v>
      </c>
      <c r="E40" s="31">
        <v>12561</v>
      </c>
      <c r="F40" s="3">
        <v>56920</v>
      </c>
      <c r="G40" s="3">
        <v>56920</v>
      </c>
      <c r="H40" s="3">
        <v>56920</v>
      </c>
      <c r="I40" s="3">
        <v>56920</v>
      </c>
      <c r="J40" s="2">
        <f t="shared" si="0"/>
        <v>240241</v>
      </c>
    </row>
    <row r="41" spans="1:10" s="20" customFormat="1" ht="31.5" x14ac:dyDescent="0.2">
      <c r="A41" s="7">
        <v>38</v>
      </c>
      <c r="B41" s="19" t="s">
        <v>126</v>
      </c>
      <c r="C41" s="8" t="s">
        <v>9</v>
      </c>
      <c r="D41" s="8" t="s">
        <v>124</v>
      </c>
      <c r="E41" s="31">
        <v>57940</v>
      </c>
      <c r="F41" s="31">
        <v>57940</v>
      </c>
      <c r="G41" s="31">
        <v>57940</v>
      </c>
      <c r="H41" s="31">
        <v>57940</v>
      </c>
      <c r="I41" s="31">
        <v>57940</v>
      </c>
      <c r="J41" s="2">
        <f t="shared" si="0"/>
        <v>289700</v>
      </c>
    </row>
    <row r="42" spans="1:10" s="20" customFormat="1" ht="31.5" x14ac:dyDescent="0.2">
      <c r="A42" s="7">
        <v>39</v>
      </c>
      <c r="B42" s="19" t="s">
        <v>127</v>
      </c>
      <c r="C42" s="8" t="s">
        <v>9</v>
      </c>
      <c r="D42" s="8" t="s">
        <v>124</v>
      </c>
      <c r="E42" s="31">
        <v>8500</v>
      </c>
      <c r="F42" s="3">
        <v>25050</v>
      </c>
      <c r="G42" s="3">
        <v>25050</v>
      </c>
      <c r="H42" s="3">
        <v>25050</v>
      </c>
      <c r="I42" s="3">
        <v>25050</v>
      </c>
      <c r="J42" s="2">
        <f t="shared" si="0"/>
        <v>108700</v>
      </c>
    </row>
    <row r="43" spans="1:10" s="20" customFormat="1" ht="31.5" x14ac:dyDescent="0.2">
      <c r="A43" s="21">
        <v>40</v>
      </c>
      <c r="B43" s="19" t="s">
        <v>128</v>
      </c>
      <c r="C43" s="8" t="s">
        <v>9</v>
      </c>
      <c r="D43" s="8" t="s">
        <v>124</v>
      </c>
      <c r="E43" s="31">
        <v>37200</v>
      </c>
      <c r="F43" s="3">
        <v>75760</v>
      </c>
      <c r="G43" s="3">
        <v>75760</v>
      </c>
      <c r="H43" s="3">
        <v>75760</v>
      </c>
      <c r="I43" s="3">
        <v>75760</v>
      </c>
      <c r="J43" s="2">
        <f t="shared" si="0"/>
        <v>340240</v>
      </c>
    </row>
    <row r="44" spans="1:10" s="20" customFormat="1" ht="31.5" x14ac:dyDescent="0.2">
      <c r="A44" s="7">
        <v>41</v>
      </c>
      <c r="B44" s="19" t="s">
        <v>129</v>
      </c>
      <c r="C44" s="8" t="s">
        <v>9</v>
      </c>
      <c r="D44" s="8" t="s">
        <v>124</v>
      </c>
      <c r="E44" s="31">
        <v>37300</v>
      </c>
      <c r="F44" s="3">
        <v>81000</v>
      </c>
      <c r="G44" s="3">
        <v>81000</v>
      </c>
      <c r="H44" s="3">
        <v>81000</v>
      </c>
      <c r="I44" s="3">
        <v>81000</v>
      </c>
      <c r="J44" s="2">
        <f t="shared" si="0"/>
        <v>361300</v>
      </c>
    </row>
    <row r="45" spans="1:10" s="20" customFormat="1" ht="31.5" x14ac:dyDescent="0.2">
      <c r="A45" s="7">
        <v>42</v>
      </c>
      <c r="B45" s="19" t="s">
        <v>130</v>
      </c>
      <c r="C45" s="8" t="s">
        <v>9</v>
      </c>
      <c r="D45" s="8" t="s">
        <v>124</v>
      </c>
      <c r="E45" s="31">
        <v>62892</v>
      </c>
      <c r="F45" s="3">
        <v>51650</v>
      </c>
      <c r="G45" s="3">
        <v>51650</v>
      </c>
      <c r="H45" s="3">
        <v>51650</v>
      </c>
      <c r="I45" s="3">
        <v>51650</v>
      </c>
      <c r="J45" s="2">
        <f t="shared" si="0"/>
        <v>269492</v>
      </c>
    </row>
    <row r="46" spans="1:10" s="20" customFormat="1" ht="31.5" x14ac:dyDescent="0.2">
      <c r="A46" s="7">
        <v>43</v>
      </c>
      <c r="B46" s="19" t="s">
        <v>131</v>
      </c>
      <c r="C46" s="8" t="s">
        <v>9</v>
      </c>
      <c r="D46" s="8" t="s">
        <v>124</v>
      </c>
      <c r="E46" s="31">
        <v>424900</v>
      </c>
      <c r="F46" s="3">
        <v>625800</v>
      </c>
      <c r="G46" s="3">
        <v>625800</v>
      </c>
      <c r="H46" s="3">
        <v>625800</v>
      </c>
      <c r="I46" s="3">
        <v>625800</v>
      </c>
      <c r="J46" s="2">
        <f t="shared" si="0"/>
        <v>2928100</v>
      </c>
    </row>
    <row r="47" spans="1:10" s="20" customFormat="1" ht="31.5" x14ac:dyDescent="0.2">
      <c r="A47" s="21">
        <v>44</v>
      </c>
      <c r="B47" s="19" t="s">
        <v>132</v>
      </c>
      <c r="C47" s="8" t="s">
        <v>9</v>
      </c>
      <c r="D47" s="8" t="s">
        <v>124</v>
      </c>
      <c r="E47" s="31">
        <v>14400</v>
      </c>
      <c r="F47" s="31">
        <v>14400</v>
      </c>
      <c r="G47" s="31">
        <v>14400</v>
      </c>
      <c r="H47" s="31">
        <v>14400</v>
      </c>
      <c r="I47" s="31">
        <v>14400</v>
      </c>
      <c r="J47" s="2">
        <f t="shared" si="0"/>
        <v>72000</v>
      </c>
    </row>
    <row r="48" spans="1:10" s="20" customFormat="1" ht="31.5" x14ac:dyDescent="0.2">
      <c r="A48" s="7">
        <v>45</v>
      </c>
      <c r="B48" s="19" t="s">
        <v>133</v>
      </c>
      <c r="C48" s="8" t="s">
        <v>9</v>
      </c>
      <c r="D48" s="8" t="s">
        <v>124</v>
      </c>
      <c r="E48" s="31">
        <v>3974837.65</v>
      </c>
      <c r="F48" s="3">
        <v>2483700</v>
      </c>
      <c r="G48" s="3">
        <v>2483700</v>
      </c>
      <c r="H48" s="3">
        <v>2483700</v>
      </c>
      <c r="I48" s="3">
        <v>2483700</v>
      </c>
      <c r="J48" s="2">
        <f t="shared" si="0"/>
        <v>13909637.65</v>
      </c>
    </row>
    <row r="49" spans="1:11" s="20" customFormat="1" ht="31.5" x14ac:dyDescent="0.2">
      <c r="A49" s="7">
        <v>46</v>
      </c>
      <c r="B49" s="19" t="s">
        <v>134</v>
      </c>
      <c r="C49" s="8" t="s">
        <v>9</v>
      </c>
      <c r="D49" s="8" t="s">
        <v>124</v>
      </c>
      <c r="E49" s="31">
        <v>25600</v>
      </c>
      <c r="F49" s="3">
        <v>27600</v>
      </c>
      <c r="G49" s="3">
        <v>27600</v>
      </c>
      <c r="H49" s="3">
        <v>27600</v>
      </c>
      <c r="I49" s="3">
        <v>27600</v>
      </c>
      <c r="J49" s="2">
        <f t="shared" si="0"/>
        <v>136000</v>
      </c>
    </row>
    <row r="50" spans="1:11" s="20" customFormat="1" ht="31.5" x14ac:dyDescent="0.2">
      <c r="A50" s="7">
        <v>47</v>
      </c>
      <c r="B50" s="19" t="s">
        <v>135</v>
      </c>
      <c r="C50" s="8" t="s">
        <v>9</v>
      </c>
      <c r="D50" s="8" t="s">
        <v>124</v>
      </c>
      <c r="E50" s="31">
        <v>7000</v>
      </c>
      <c r="F50" s="3">
        <v>4138</v>
      </c>
      <c r="G50" s="3">
        <v>4138</v>
      </c>
      <c r="H50" s="3">
        <v>4138</v>
      </c>
      <c r="I50" s="3">
        <v>4138</v>
      </c>
      <c r="J50" s="2">
        <f t="shared" si="0"/>
        <v>23552</v>
      </c>
    </row>
    <row r="51" spans="1:11" s="20" customFormat="1" ht="31.5" x14ac:dyDescent="0.2">
      <c r="A51" s="21">
        <v>48</v>
      </c>
      <c r="B51" s="19" t="s">
        <v>136</v>
      </c>
      <c r="C51" s="8" t="s">
        <v>9</v>
      </c>
      <c r="D51" s="8" t="s">
        <v>124</v>
      </c>
      <c r="E51" s="31">
        <v>9900</v>
      </c>
      <c r="F51" s="3">
        <v>15270</v>
      </c>
      <c r="G51" s="3">
        <v>15270</v>
      </c>
      <c r="H51" s="3">
        <v>15270</v>
      </c>
      <c r="I51" s="3">
        <v>15270</v>
      </c>
      <c r="J51" s="2">
        <f t="shared" si="0"/>
        <v>70980</v>
      </c>
    </row>
    <row r="52" spans="1:11" s="20" customFormat="1" ht="47.25" x14ac:dyDescent="0.2">
      <c r="A52" s="7">
        <v>49</v>
      </c>
      <c r="B52" s="19" t="s">
        <v>232</v>
      </c>
      <c r="C52" s="8" t="s">
        <v>9</v>
      </c>
      <c r="D52" s="8" t="s">
        <v>124</v>
      </c>
      <c r="E52" s="3">
        <v>23100</v>
      </c>
      <c r="F52" s="3">
        <v>23100</v>
      </c>
      <c r="G52" s="3">
        <v>23100</v>
      </c>
      <c r="H52" s="3">
        <v>23100</v>
      </c>
      <c r="I52" s="3">
        <v>23100</v>
      </c>
      <c r="J52" s="2">
        <f t="shared" si="0"/>
        <v>115500</v>
      </c>
    </row>
    <row r="53" spans="1:11" s="20" customFormat="1" ht="31.5" x14ac:dyDescent="0.2">
      <c r="A53" s="7">
        <v>50</v>
      </c>
      <c r="B53" s="19" t="s">
        <v>233</v>
      </c>
      <c r="C53" s="8" t="s">
        <v>9</v>
      </c>
      <c r="D53" s="8" t="s">
        <v>124</v>
      </c>
      <c r="E53" s="3">
        <v>17450</v>
      </c>
      <c r="F53" s="3">
        <v>17450</v>
      </c>
      <c r="G53" s="3">
        <v>17450</v>
      </c>
      <c r="H53" s="3">
        <v>17450</v>
      </c>
      <c r="I53" s="3">
        <v>17450</v>
      </c>
      <c r="J53" s="2">
        <f t="shared" si="0"/>
        <v>87250</v>
      </c>
    </row>
    <row r="54" spans="1:11" s="20" customFormat="1" ht="31.5" x14ac:dyDescent="0.2">
      <c r="A54" s="7">
        <v>51</v>
      </c>
      <c r="B54" s="19" t="s">
        <v>137</v>
      </c>
      <c r="C54" s="7" t="s">
        <v>9</v>
      </c>
      <c r="D54" s="8" t="s">
        <v>138</v>
      </c>
      <c r="E54" s="3">
        <v>1582270</v>
      </c>
      <c r="F54" s="3">
        <v>1582270</v>
      </c>
      <c r="G54" s="3">
        <v>1582270</v>
      </c>
      <c r="H54" s="3">
        <v>1582270</v>
      </c>
      <c r="I54" s="3">
        <v>1582270</v>
      </c>
      <c r="J54" s="2">
        <f t="shared" si="0"/>
        <v>7911350</v>
      </c>
    </row>
    <row r="55" spans="1:11" s="20" customFormat="1" ht="31.5" x14ac:dyDescent="0.2">
      <c r="A55" s="21">
        <v>52</v>
      </c>
      <c r="B55" s="19" t="s">
        <v>110</v>
      </c>
      <c r="C55" s="7" t="s">
        <v>9</v>
      </c>
      <c r="D55" s="8" t="s">
        <v>148</v>
      </c>
      <c r="E55" s="3">
        <v>250000</v>
      </c>
      <c r="F55" s="3">
        <v>200000</v>
      </c>
      <c r="G55" s="3">
        <v>200000</v>
      </c>
      <c r="H55" s="3">
        <v>200000</v>
      </c>
      <c r="I55" s="3">
        <v>200000</v>
      </c>
      <c r="J55" s="2">
        <f t="shared" si="0"/>
        <v>1050000</v>
      </c>
    </row>
    <row r="56" spans="1:11" s="20" customFormat="1" ht="31.5" x14ac:dyDescent="0.2">
      <c r="A56" s="7">
        <v>53</v>
      </c>
      <c r="B56" s="19" t="s">
        <v>123</v>
      </c>
      <c r="C56" s="30" t="s">
        <v>9</v>
      </c>
      <c r="D56" s="30" t="s">
        <v>223</v>
      </c>
      <c r="E56" s="3">
        <v>127000</v>
      </c>
      <c r="F56" s="3">
        <v>127000</v>
      </c>
      <c r="G56" s="3">
        <v>127000</v>
      </c>
      <c r="H56" s="3">
        <v>127000</v>
      </c>
      <c r="I56" s="3">
        <v>127000</v>
      </c>
      <c r="J56" s="2">
        <f>(E56+F56+G56+H56+I56)</f>
        <v>635000</v>
      </c>
      <c r="K56" s="5"/>
    </row>
    <row r="57" spans="1:11" s="20" customFormat="1" x14ac:dyDescent="0.2">
      <c r="A57" s="70" t="s">
        <v>8</v>
      </c>
      <c r="B57" s="70"/>
      <c r="C57" s="70"/>
      <c r="D57" s="70"/>
      <c r="E57" s="47">
        <f>SUM(E4:E56)</f>
        <v>18039343.350000001</v>
      </c>
      <c r="F57" s="47">
        <f t="shared" ref="F57:I57" si="1">SUM(F4:F56)</f>
        <v>16484781.210000001</v>
      </c>
      <c r="G57" s="47">
        <f t="shared" si="1"/>
        <v>16484781.210000001</v>
      </c>
      <c r="H57" s="47">
        <f t="shared" si="1"/>
        <v>16484781.210000001</v>
      </c>
      <c r="I57" s="47">
        <f t="shared" si="1"/>
        <v>16484781.210000001</v>
      </c>
      <c r="J57" s="47">
        <f>SUM(J4:J56)</f>
        <v>83978468.189999998</v>
      </c>
      <c r="K57" s="5"/>
    </row>
    <row r="58" spans="1:11" s="20" customFormat="1" x14ac:dyDescent="0.2">
      <c r="A58" s="76" t="s">
        <v>9</v>
      </c>
      <c r="B58" s="76"/>
      <c r="C58" s="76"/>
      <c r="D58" s="76"/>
      <c r="E58" s="55">
        <f>E57-E59-E60</f>
        <v>14670355.350000001</v>
      </c>
      <c r="F58" s="55">
        <f t="shared" ref="F58:J58" si="2">F57-F59-F60</f>
        <v>13092081.210000001</v>
      </c>
      <c r="G58" s="55">
        <f t="shared" si="2"/>
        <v>13092081.210000001</v>
      </c>
      <c r="H58" s="55">
        <f t="shared" si="2"/>
        <v>13092081.210000001</v>
      </c>
      <c r="I58" s="55">
        <f t="shared" si="2"/>
        <v>13092081.210000001</v>
      </c>
      <c r="J58" s="55">
        <f t="shared" si="2"/>
        <v>67038680.189999998</v>
      </c>
      <c r="K58" s="5"/>
    </row>
    <row r="59" spans="1:11" s="20" customFormat="1" x14ac:dyDescent="0.2">
      <c r="A59" s="77" t="s">
        <v>238</v>
      </c>
      <c r="B59" s="78"/>
      <c r="C59" s="78"/>
      <c r="D59" s="79"/>
      <c r="E59" s="57">
        <f>E18+E19+E20</f>
        <v>3186100</v>
      </c>
      <c r="F59" s="57">
        <f t="shared" ref="F59:J59" si="3">F18+F19+F20</f>
        <v>3186100</v>
      </c>
      <c r="G59" s="57">
        <f t="shared" si="3"/>
        <v>3186100</v>
      </c>
      <c r="H59" s="57">
        <f t="shared" si="3"/>
        <v>3186100</v>
      </c>
      <c r="I59" s="57">
        <f t="shared" si="3"/>
        <v>3186100</v>
      </c>
      <c r="J59" s="57">
        <f t="shared" si="3"/>
        <v>15930500</v>
      </c>
      <c r="K59" s="5"/>
    </row>
    <row r="60" spans="1:11" s="20" customFormat="1" x14ac:dyDescent="0.2">
      <c r="A60" s="75" t="s">
        <v>239</v>
      </c>
      <c r="B60" s="75"/>
      <c r="C60" s="75"/>
      <c r="D60" s="75"/>
      <c r="E60" s="58">
        <f>E6+E7</f>
        <v>182888</v>
      </c>
      <c r="F60" s="58">
        <f t="shared" ref="F60:J60" si="4">F6+F7</f>
        <v>206600</v>
      </c>
      <c r="G60" s="58">
        <f t="shared" si="4"/>
        <v>206600</v>
      </c>
      <c r="H60" s="58">
        <f t="shared" si="4"/>
        <v>206600</v>
      </c>
      <c r="I60" s="58">
        <f t="shared" si="4"/>
        <v>206600</v>
      </c>
      <c r="J60" s="58">
        <f t="shared" si="4"/>
        <v>1009288</v>
      </c>
      <c r="K60" s="5"/>
    </row>
    <row r="61" spans="1:11" s="20" customFormat="1" x14ac:dyDescent="0.2">
      <c r="A61" s="51"/>
      <c r="B61" s="51"/>
      <c r="C61" s="51"/>
      <c r="D61" s="51"/>
      <c r="E61" s="52"/>
      <c r="F61" s="52"/>
      <c r="G61" s="52"/>
      <c r="H61" s="52"/>
      <c r="I61" s="52"/>
      <c r="J61" s="52"/>
      <c r="K61" s="5"/>
    </row>
    <row r="62" spans="1:11" s="20" customFormat="1" x14ac:dyDescent="0.2">
      <c r="A62" s="51"/>
      <c r="B62" s="51"/>
      <c r="C62" s="51"/>
      <c r="D62" s="51"/>
      <c r="E62" s="52"/>
      <c r="F62" s="52"/>
      <c r="G62" s="52"/>
      <c r="H62" s="52"/>
      <c r="I62" s="52"/>
      <c r="J62" s="52"/>
      <c r="K62" s="5"/>
    </row>
    <row r="63" spans="1:11" s="20" customFormat="1" x14ac:dyDescent="0.2">
      <c r="A63" s="51"/>
      <c r="B63" s="51"/>
      <c r="C63" s="51"/>
      <c r="D63" s="51"/>
      <c r="E63" s="52"/>
      <c r="F63" s="52"/>
      <c r="G63" s="52"/>
      <c r="H63" s="52"/>
      <c r="I63" s="52"/>
      <c r="J63" s="52"/>
      <c r="K63" s="5"/>
    </row>
    <row r="64" spans="1:11" s="20" customFormat="1" x14ac:dyDescent="0.2">
      <c r="A64" s="51"/>
      <c r="B64" s="51"/>
      <c r="C64" s="51"/>
      <c r="D64" s="51"/>
      <c r="E64" s="52"/>
      <c r="F64" s="52"/>
      <c r="G64" s="52"/>
      <c r="H64" s="52"/>
      <c r="I64" s="52"/>
      <c r="J64" s="52"/>
      <c r="K64" s="5"/>
    </row>
    <row r="65" spans="1:11" s="20" customFormat="1" x14ac:dyDescent="0.2">
      <c r="A65" s="51"/>
      <c r="B65" s="51"/>
      <c r="C65" s="51"/>
      <c r="D65" s="51"/>
      <c r="E65" s="52"/>
      <c r="F65" s="52"/>
      <c r="G65" s="52"/>
      <c r="H65" s="52"/>
      <c r="I65" s="52"/>
      <c r="J65" s="52"/>
      <c r="K65" s="5"/>
    </row>
    <row r="66" spans="1:11" s="20" customFormat="1" x14ac:dyDescent="0.2">
      <c r="A66" s="51"/>
      <c r="B66" s="51"/>
      <c r="C66" s="51"/>
      <c r="D66" s="51"/>
      <c r="E66" s="52"/>
      <c r="F66" s="52"/>
      <c r="G66" s="52"/>
      <c r="H66" s="52"/>
      <c r="I66" s="52"/>
      <c r="J66" s="52"/>
      <c r="K66" s="5"/>
    </row>
    <row r="67" spans="1:11" s="20" customFormat="1" x14ac:dyDescent="0.2">
      <c r="A67" s="51"/>
      <c r="B67" s="51"/>
      <c r="C67" s="51"/>
      <c r="D67" s="51"/>
      <c r="E67" s="52"/>
      <c r="F67" s="52"/>
      <c r="G67" s="52"/>
      <c r="H67" s="52"/>
      <c r="I67" s="52"/>
      <c r="J67" s="52"/>
      <c r="K67" s="5"/>
    </row>
    <row r="68" spans="1:11" s="20" customFormat="1" x14ac:dyDescent="0.2">
      <c r="A68" s="51"/>
      <c r="B68" s="51"/>
      <c r="C68" s="51"/>
      <c r="D68" s="51"/>
      <c r="E68" s="52"/>
      <c r="F68" s="52"/>
      <c r="G68" s="52"/>
      <c r="H68" s="52"/>
      <c r="I68" s="52"/>
      <c r="J68" s="52"/>
      <c r="K68" s="5"/>
    </row>
    <row r="69" spans="1:11" s="20" customFormat="1" x14ac:dyDescent="0.2">
      <c r="A69" s="51"/>
      <c r="B69" s="51"/>
      <c r="C69" s="51"/>
      <c r="D69" s="51"/>
      <c r="E69" s="52"/>
      <c r="F69" s="52"/>
      <c r="G69" s="52"/>
      <c r="H69" s="52"/>
      <c r="I69" s="52"/>
      <c r="J69" s="52"/>
      <c r="K69" s="5"/>
    </row>
    <row r="70" spans="1:11" s="20" customFormat="1" x14ac:dyDescent="0.2">
      <c r="A70" s="51"/>
      <c r="B70" s="51"/>
      <c r="C70" s="51"/>
      <c r="D70" s="51"/>
      <c r="E70" s="52"/>
      <c r="F70" s="52"/>
      <c r="G70" s="52"/>
      <c r="H70" s="52"/>
      <c r="I70" s="52"/>
      <c r="J70" s="52"/>
      <c r="K70" s="5"/>
    </row>
    <row r="71" spans="1:11" s="20" customFormat="1" x14ac:dyDescent="0.2">
      <c r="A71" s="51"/>
      <c r="B71" s="51"/>
      <c r="C71" s="51"/>
      <c r="D71" s="51"/>
      <c r="E71" s="52"/>
      <c r="F71" s="52"/>
      <c r="G71" s="52"/>
      <c r="H71" s="52"/>
      <c r="I71" s="52"/>
      <c r="J71" s="52"/>
      <c r="K71" s="5"/>
    </row>
    <row r="72" spans="1:11" s="20" customFormat="1" x14ac:dyDescent="0.2">
      <c r="A72" s="51"/>
      <c r="B72" s="51"/>
      <c r="C72" s="51"/>
      <c r="D72" s="51"/>
      <c r="E72" s="52"/>
      <c r="F72" s="52"/>
      <c r="G72" s="52"/>
      <c r="H72" s="52"/>
      <c r="I72" s="52"/>
      <c r="J72" s="52"/>
      <c r="K72" s="5"/>
    </row>
    <row r="73" spans="1:11" x14ac:dyDescent="0.25">
      <c r="A73" s="71" t="s">
        <v>25</v>
      </c>
      <c r="B73" s="71"/>
      <c r="C73" s="71"/>
      <c r="D73" s="71"/>
      <c r="E73" s="71"/>
      <c r="F73" s="71"/>
      <c r="G73" s="71"/>
      <c r="H73" s="71"/>
      <c r="I73" s="71"/>
      <c r="J73" s="71"/>
    </row>
    <row r="74" spans="1:11" s="20" customFormat="1" ht="31.5" x14ac:dyDescent="0.2">
      <c r="A74" s="7">
        <v>1</v>
      </c>
      <c r="B74" s="19" t="s">
        <v>15</v>
      </c>
      <c r="C74" s="7" t="s">
        <v>9</v>
      </c>
      <c r="D74" s="8" t="s">
        <v>10</v>
      </c>
      <c r="E74" s="3">
        <v>16100</v>
      </c>
      <c r="F74" s="3">
        <v>16100</v>
      </c>
      <c r="G74" s="3">
        <v>16100</v>
      </c>
      <c r="H74" s="3">
        <v>16100</v>
      </c>
      <c r="I74" s="3">
        <v>16100</v>
      </c>
      <c r="J74" s="2">
        <f t="shared" ref="J74:J106" si="5">(E74+F74+G74+H74+I74)</f>
        <v>80500</v>
      </c>
    </row>
    <row r="75" spans="1:11" s="20" customFormat="1" ht="31.5" x14ac:dyDescent="0.2">
      <c r="A75" s="7">
        <v>2</v>
      </c>
      <c r="B75" s="19" t="s">
        <v>16</v>
      </c>
      <c r="C75" s="7" t="s">
        <v>9</v>
      </c>
      <c r="D75" s="8" t="s">
        <v>10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2">
        <f t="shared" si="5"/>
        <v>0</v>
      </c>
    </row>
    <row r="76" spans="1:11" s="20" customFormat="1" ht="63" x14ac:dyDescent="0.2">
      <c r="A76" s="7">
        <v>3</v>
      </c>
      <c r="B76" s="19" t="s">
        <v>28</v>
      </c>
      <c r="C76" s="8" t="s">
        <v>23</v>
      </c>
      <c r="D76" s="8" t="s">
        <v>10</v>
      </c>
      <c r="E76" s="3">
        <v>5300</v>
      </c>
      <c r="F76" s="3">
        <v>5300</v>
      </c>
      <c r="G76" s="3">
        <v>5300</v>
      </c>
      <c r="H76" s="3">
        <v>5300</v>
      </c>
      <c r="I76" s="3">
        <v>5300</v>
      </c>
      <c r="J76" s="2">
        <f t="shared" si="5"/>
        <v>26500</v>
      </c>
    </row>
    <row r="77" spans="1:11" s="20" customFormat="1" ht="63" x14ac:dyDescent="0.2">
      <c r="A77" s="7">
        <v>4</v>
      </c>
      <c r="B77" s="19" t="s">
        <v>29</v>
      </c>
      <c r="C77" s="8" t="s">
        <v>23</v>
      </c>
      <c r="D77" s="8" t="s">
        <v>10</v>
      </c>
      <c r="E77" s="3">
        <v>14200</v>
      </c>
      <c r="F77" s="3">
        <v>14200</v>
      </c>
      <c r="G77" s="3">
        <v>14200</v>
      </c>
      <c r="H77" s="3">
        <v>14200</v>
      </c>
      <c r="I77" s="3">
        <v>14200</v>
      </c>
      <c r="J77" s="2">
        <f t="shared" si="5"/>
        <v>71000</v>
      </c>
    </row>
    <row r="78" spans="1:11" s="20" customFormat="1" ht="31.5" x14ac:dyDescent="0.2">
      <c r="A78" s="7">
        <v>5</v>
      </c>
      <c r="B78" s="19" t="s">
        <v>39</v>
      </c>
      <c r="C78" s="7" t="s">
        <v>9</v>
      </c>
      <c r="D78" s="8" t="s">
        <v>37</v>
      </c>
      <c r="E78" s="3">
        <v>80100</v>
      </c>
      <c r="F78" s="3">
        <v>120700</v>
      </c>
      <c r="G78" s="3">
        <v>120700</v>
      </c>
      <c r="H78" s="3">
        <v>120700</v>
      </c>
      <c r="I78" s="3">
        <v>120700</v>
      </c>
      <c r="J78" s="2">
        <f t="shared" si="5"/>
        <v>562900</v>
      </c>
    </row>
    <row r="79" spans="1:11" s="20" customFormat="1" ht="47.25" x14ac:dyDescent="0.2">
      <c r="A79" s="7">
        <v>6</v>
      </c>
      <c r="B79" s="19" t="s">
        <v>41</v>
      </c>
      <c r="C79" s="7" t="s">
        <v>9</v>
      </c>
      <c r="D79" s="8" t="s">
        <v>37</v>
      </c>
      <c r="E79" s="3">
        <v>57000</v>
      </c>
      <c r="F79" s="3">
        <v>54000</v>
      </c>
      <c r="G79" s="3">
        <v>54000</v>
      </c>
      <c r="H79" s="3">
        <v>54000</v>
      </c>
      <c r="I79" s="3">
        <v>54000</v>
      </c>
      <c r="J79" s="2">
        <f t="shared" si="5"/>
        <v>273000</v>
      </c>
    </row>
    <row r="80" spans="1:11" s="20" customFormat="1" ht="31.5" x14ac:dyDescent="0.2">
      <c r="A80" s="7">
        <v>7</v>
      </c>
      <c r="B80" s="19" t="s">
        <v>42</v>
      </c>
      <c r="C80" s="7" t="s">
        <v>9</v>
      </c>
      <c r="D80" s="8" t="s">
        <v>37</v>
      </c>
      <c r="E80" s="3">
        <v>222200</v>
      </c>
      <c r="F80" s="3">
        <v>45840</v>
      </c>
      <c r="G80" s="3">
        <v>45840</v>
      </c>
      <c r="H80" s="3">
        <v>45840</v>
      </c>
      <c r="I80" s="3">
        <v>45840</v>
      </c>
      <c r="J80" s="2">
        <f t="shared" si="5"/>
        <v>405560</v>
      </c>
    </row>
    <row r="81" spans="1:10" s="20" customFormat="1" ht="31.5" x14ac:dyDescent="0.2">
      <c r="A81" s="7">
        <v>8</v>
      </c>
      <c r="B81" s="19" t="s">
        <v>44</v>
      </c>
      <c r="C81" s="7" t="s">
        <v>9</v>
      </c>
      <c r="D81" s="8" t="s">
        <v>37</v>
      </c>
      <c r="E81" s="3">
        <v>29700</v>
      </c>
      <c r="F81" s="3">
        <v>31100</v>
      </c>
      <c r="G81" s="3">
        <v>31100</v>
      </c>
      <c r="H81" s="3">
        <v>31100</v>
      </c>
      <c r="I81" s="3">
        <v>31100</v>
      </c>
      <c r="J81" s="2">
        <f t="shared" si="5"/>
        <v>154100</v>
      </c>
    </row>
    <row r="82" spans="1:10" s="20" customFormat="1" ht="31.5" x14ac:dyDescent="0.2">
      <c r="A82" s="7">
        <v>9</v>
      </c>
      <c r="B82" s="19" t="s">
        <v>46</v>
      </c>
      <c r="C82" s="7" t="s">
        <v>9</v>
      </c>
      <c r="D82" s="8" t="s">
        <v>37</v>
      </c>
      <c r="E82" s="3">
        <v>80960</v>
      </c>
      <c r="F82" s="3">
        <v>72200</v>
      </c>
      <c r="G82" s="3">
        <v>72200</v>
      </c>
      <c r="H82" s="3">
        <v>72200</v>
      </c>
      <c r="I82" s="3">
        <v>72200</v>
      </c>
      <c r="J82" s="2">
        <f t="shared" si="5"/>
        <v>369760</v>
      </c>
    </row>
    <row r="83" spans="1:10" s="20" customFormat="1" ht="31.5" x14ac:dyDescent="0.2">
      <c r="A83" s="7">
        <v>10</v>
      </c>
      <c r="B83" s="19" t="s">
        <v>48</v>
      </c>
      <c r="C83" s="7" t="s">
        <v>9</v>
      </c>
      <c r="D83" s="8" t="s">
        <v>37</v>
      </c>
      <c r="E83" s="3">
        <v>78500</v>
      </c>
      <c r="F83" s="3">
        <v>54000</v>
      </c>
      <c r="G83" s="3">
        <v>54000</v>
      </c>
      <c r="H83" s="3">
        <v>54000</v>
      </c>
      <c r="I83" s="3">
        <v>54000</v>
      </c>
      <c r="J83" s="2">
        <f t="shared" si="5"/>
        <v>294500</v>
      </c>
    </row>
    <row r="84" spans="1:10" s="20" customFormat="1" ht="31.5" x14ac:dyDescent="0.2">
      <c r="A84" s="7">
        <v>11</v>
      </c>
      <c r="B84" s="19" t="s">
        <v>59</v>
      </c>
      <c r="C84" s="30" t="s">
        <v>9</v>
      </c>
      <c r="D84" s="30" t="s">
        <v>74</v>
      </c>
      <c r="E84" s="3">
        <v>166094</v>
      </c>
      <c r="F84" s="3">
        <v>166094</v>
      </c>
      <c r="G84" s="3">
        <v>166094</v>
      </c>
      <c r="H84" s="3">
        <v>166094</v>
      </c>
      <c r="I84" s="3">
        <v>166094</v>
      </c>
      <c r="J84" s="2">
        <f t="shared" si="5"/>
        <v>830470</v>
      </c>
    </row>
    <row r="85" spans="1:10" s="20" customFormat="1" ht="31.5" x14ac:dyDescent="0.2">
      <c r="A85" s="7">
        <v>12</v>
      </c>
      <c r="B85" s="19" t="s">
        <v>61</v>
      </c>
      <c r="C85" s="30" t="s">
        <v>9</v>
      </c>
      <c r="D85" s="30" t="s">
        <v>74</v>
      </c>
      <c r="E85" s="3">
        <v>10496.5</v>
      </c>
      <c r="F85" s="3">
        <v>10496.5</v>
      </c>
      <c r="G85" s="3">
        <v>10496.5</v>
      </c>
      <c r="H85" s="3">
        <v>10496.5</v>
      </c>
      <c r="I85" s="3">
        <v>10496.5</v>
      </c>
      <c r="J85" s="2">
        <f t="shared" si="5"/>
        <v>52482.5</v>
      </c>
    </row>
    <row r="86" spans="1:10" s="20" customFormat="1" ht="31.5" x14ac:dyDescent="0.2">
      <c r="A86" s="7">
        <v>13</v>
      </c>
      <c r="B86" s="19" t="s">
        <v>62</v>
      </c>
      <c r="C86" s="30" t="s">
        <v>9</v>
      </c>
      <c r="D86" s="30" t="s">
        <v>74</v>
      </c>
      <c r="E86" s="3">
        <v>50000</v>
      </c>
      <c r="F86" s="3">
        <v>50000</v>
      </c>
      <c r="G86" s="3">
        <v>50000</v>
      </c>
      <c r="H86" s="3">
        <v>50000</v>
      </c>
      <c r="I86" s="3">
        <v>50000</v>
      </c>
      <c r="J86" s="2">
        <f t="shared" si="5"/>
        <v>250000</v>
      </c>
    </row>
    <row r="87" spans="1:10" s="20" customFormat="1" ht="31.5" x14ac:dyDescent="0.2">
      <c r="A87" s="7">
        <v>14</v>
      </c>
      <c r="B87" s="19" t="s">
        <v>64</v>
      </c>
      <c r="C87" s="30" t="s">
        <v>9</v>
      </c>
      <c r="D87" s="30" t="s">
        <v>74</v>
      </c>
      <c r="E87" s="3">
        <v>65630</v>
      </c>
      <c r="F87" s="3">
        <v>65630</v>
      </c>
      <c r="G87" s="3">
        <v>65630</v>
      </c>
      <c r="H87" s="3">
        <v>65630</v>
      </c>
      <c r="I87" s="3">
        <v>65630</v>
      </c>
      <c r="J87" s="2">
        <f t="shared" si="5"/>
        <v>328150</v>
      </c>
    </row>
    <row r="88" spans="1:10" s="20" customFormat="1" ht="31.5" x14ac:dyDescent="0.2">
      <c r="A88" s="7">
        <v>15</v>
      </c>
      <c r="B88" s="19" t="s">
        <v>65</v>
      </c>
      <c r="C88" s="30" t="s">
        <v>9</v>
      </c>
      <c r="D88" s="30" t="s">
        <v>74</v>
      </c>
      <c r="E88" s="3">
        <v>10000</v>
      </c>
      <c r="F88" s="3">
        <v>10000</v>
      </c>
      <c r="G88" s="3">
        <v>10000</v>
      </c>
      <c r="H88" s="3">
        <v>10000</v>
      </c>
      <c r="I88" s="3">
        <v>10000</v>
      </c>
      <c r="J88" s="2">
        <f t="shared" si="5"/>
        <v>50000</v>
      </c>
    </row>
    <row r="89" spans="1:10" s="20" customFormat="1" ht="31.5" x14ac:dyDescent="0.2">
      <c r="A89" s="7">
        <v>16</v>
      </c>
      <c r="B89" s="19" t="s">
        <v>66</v>
      </c>
      <c r="C89" s="30" t="s">
        <v>9</v>
      </c>
      <c r="D89" s="30" t="s">
        <v>74</v>
      </c>
      <c r="E89" s="3">
        <v>102606</v>
      </c>
      <c r="F89" s="3">
        <v>102606</v>
      </c>
      <c r="G89" s="3">
        <v>102606</v>
      </c>
      <c r="H89" s="3">
        <v>102606</v>
      </c>
      <c r="I89" s="3">
        <v>102606</v>
      </c>
      <c r="J89" s="2">
        <f t="shared" si="5"/>
        <v>513030</v>
      </c>
    </row>
    <row r="90" spans="1:10" s="20" customFormat="1" ht="31.5" x14ac:dyDescent="0.2">
      <c r="A90" s="7">
        <v>17</v>
      </c>
      <c r="B90" s="19" t="s">
        <v>68</v>
      </c>
      <c r="C90" s="30" t="s">
        <v>9</v>
      </c>
      <c r="D90" s="30" t="s">
        <v>74</v>
      </c>
      <c r="E90" s="3">
        <v>81296.39</v>
      </c>
      <c r="F90" s="3">
        <v>81296.39</v>
      </c>
      <c r="G90" s="3">
        <v>81296.39</v>
      </c>
      <c r="H90" s="3">
        <v>81296.39</v>
      </c>
      <c r="I90" s="3">
        <v>81296.39</v>
      </c>
      <c r="J90" s="2">
        <f t="shared" si="5"/>
        <v>406481.95</v>
      </c>
    </row>
    <row r="91" spans="1:10" s="20" customFormat="1" ht="63" x14ac:dyDescent="0.2">
      <c r="A91" s="7"/>
      <c r="B91" s="19" t="s">
        <v>240</v>
      </c>
      <c r="C91" s="30" t="s">
        <v>238</v>
      </c>
      <c r="D91" s="30" t="s">
        <v>74</v>
      </c>
      <c r="E91" s="3">
        <v>0</v>
      </c>
      <c r="F91" s="3">
        <v>0</v>
      </c>
      <c r="G91" s="3">
        <v>375600</v>
      </c>
      <c r="H91" s="3">
        <v>375600</v>
      </c>
      <c r="I91" s="3">
        <v>375600</v>
      </c>
      <c r="J91" s="2">
        <f t="shared" si="5"/>
        <v>1126800</v>
      </c>
    </row>
    <row r="92" spans="1:10" s="20" customFormat="1" ht="31.5" x14ac:dyDescent="0.2">
      <c r="A92" s="7">
        <v>18</v>
      </c>
      <c r="B92" s="19" t="s">
        <v>79</v>
      </c>
      <c r="C92" s="7" t="s">
        <v>9</v>
      </c>
      <c r="D92" s="8" t="s">
        <v>85</v>
      </c>
      <c r="E92" s="3">
        <v>75800</v>
      </c>
      <c r="F92" s="3">
        <v>11100</v>
      </c>
      <c r="G92" s="3">
        <v>11100</v>
      </c>
      <c r="H92" s="3">
        <v>11100</v>
      </c>
      <c r="I92" s="3">
        <v>11100</v>
      </c>
      <c r="J92" s="2">
        <f t="shared" si="5"/>
        <v>120200</v>
      </c>
    </row>
    <row r="93" spans="1:10" s="20" customFormat="1" ht="31.5" x14ac:dyDescent="0.2">
      <c r="A93" s="7">
        <v>19</v>
      </c>
      <c r="B93" s="19" t="s">
        <v>80</v>
      </c>
      <c r="C93" s="7" t="s">
        <v>9</v>
      </c>
      <c r="D93" s="8" t="s">
        <v>85</v>
      </c>
      <c r="E93" s="3">
        <v>40000</v>
      </c>
      <c r="F93" s="3">
        <v>56500</v>
      </c>
      <c r="G93" s="3">
        <v>56500</v>
      </c>
      <c r="H93" s="3">
        <v>56500</v>
      </c>
      <c r="I93" s="3">
        <v>56500</v>
      </c>
      <c r="J93" s="2">
        <f t="shared" si="5"/>
        <v>266000</v>
      </c>
    </row>
    <row r="94" spans="1:10" s="20" customFormat="1" ht="31.5" x14ac:dyDescent="0.2">
      <c r="A94" s="7">
        <v>20</v>
      </c>
      <c r="B94" s="19" t="s">
        <v>82</v>
      </c>
      <c r="C94" s="7" t="s">
        <v>9</v>
      </c>
      <c r="D94" s="8" t="s">
        <v>85</v>
      </c>
      <c r="E94" s="3">
        <v>101114</v>
      </c>
      <c r="F94" s="3">
        <v>65300</v>
      </c>
      <c r="G94" s="3">
        <v>65300</v>
      </c>
      <c r="H94" s="3">
        <v>65300</v>
      </c>
      <c r="I94" s="3">
        <v>65300</v>
      </c>
      <c r="J94" s="2">
        <f t="shared" si="5"/>
        <v>362314</v>
      </c>
    </row>
    <row r="95" spans="1:10" s="20" customFormat="1" ht="31.5" x14ac:dyDescent="0.2">
      <c r="A95" s="7">
        <v>21</v>
      </c>
      <c r="B95" s="19" t="s">
        <v>83</v>
      </c>
      <c r="C95" s="7" t="s">
        <v>9</v>
      </c>
      <c r="D95" s="8" t="s">
        <v>85</v>
      </c>
      <c r="E95" s="3">
        <v>50500</v>
      </c>
      <c r="F95" s="3">
        <v>33400</v>
      </c>
      <c r="G95" s="3">
        <v>33400</v>
      </c>
      <c r="H95" s="3">
        <v>33400</v>
      </c>
      <c r="I95" s="3">
        <v>33400</v>
      </c>
      <c r="J95" s="2">
        <f t="shared" si="5"/>
        <v>184100</v>
      </c>
    </row>
    <row r="96" spans="1:10" s="20" customFormat="1" ht="31.5" x14ac:dyDescent="0.2">
      <c r="A96" s="7">
        <v>22</v>
      </c>
      <c r="B96" s="19" t="s">
        <v>84</v>
      </c>
      <c r="C96" s="7" t="s">
        <v>9</v>
      </c>
      <c r="D96" s="8" t="s">
        <v>85</v>
      </c>
      <c r="E96" s="3">
        <v>19500</v>
      </c>
      <c r="F96" s="3">
        <v>20000</v>
      </c>
      <c r="G96" s="3">
        <v>20000</v>
      </c>
      <c r="H96" s="3">
        <v>20000</v>
      </c>
      <c r="I96" s="3">
        <v>20000</v>
      </c>
      <c r="J96" s="2">
        <f t="shared" si="5"/>
        <v>99500</v>
      </c>
    </row>
    <row r="97" spans="1:11" s="20" customFormat="1" ht="31.5" x14ac:dyDescent="0.2">
      <c r="A97" s="7">
        <v>23</v>
      </c>
      <c r="B97" s="19" t="s">
        <v>139</v>
      </c>
      <c r="C97" s="7" t="s">
        <v>9</v>
      </c>
      <c r="D97" s="8" t="s">
        <v>138</v>
      </c>
      <c r="E97" s="3">
        <v>74497</v>
      </c>
      <c r="F97" s="3">
        <v>74497</v>
      </c>
      <c r="G97" s="3">
        <v>74497</v>
      </c>
      <c r="H97" s="3">
        <v>74497</v>
      </c>
      <c r="I97" s="3">
        <v>74497</v>
      </c>
      <c r="J97" s="2">
        <f t="shared" si="5"/>
        <v>372485</v>
      </c>
    </row>
    <row r="98" spans="1:11" s="20" customFormat="1" ht="31.5" x14ac:dyDescent="0.2">
      <c r="A98" s="7">
        <v>24</v>
      </c>
      <c r="B98" s="19" t="s">
        <v>140</v>
      </c>
      <c r="C98" s="7" t="s">
        <v>9</v>
      </c>
      <c r="D98" s="8" t="s">
        <v>138</v>
      </c>
      <c r="E98" s="3">
        <v>30366.1</v>
      </c>
      <c r="F98" s="3">
        <v>30366.1</v>
      </c>
      <c r="G98" s="3">
        <v>30366.1</v>
      </c>
      <c r="H98" s="3">
        <v>30366.1</v>
      </c>
      <c r="I98" s="3">
        <v>30366.1</v>
      </c>
      <c r="J98" s="2">
        <f t="shared" si="5"/>
        <v>151830.5</v>
      </c>
    </row>
    <row r="99" spans="1:11" s="20" customFormat="1" ht="31.5" x14ac:dyDescent="0.2">
      <c r="A99" s="7">
        <v>25</v>
      </c>
      <c r="B99" s="19" t="s">
        <v>141</v>
      </c>
      <c r="C99" s="7" t="s">
        <v>9</v>
      </c>
      <c r="D99" s="8" t="s">
        <v>138</v>
      </c>
      <c r="E99" s="3">
        <v>65394.7</v>
      </c>
      <c r="F99" s="3">
        <v>65394.7</v>
      </c>
      <c r="G99" s="3">
        <v>65394.7</v>
      </c>
      <c r="H99" s="3">
        <v>65394.7</v>
      </c>
      <c r="I99" s="3">
        <v>65394.7</v>
      </c>
      <c r="J99" s="2">
        <f t="shared" si="5"/>
        <v>326973.5</v>
      </c>
    </row>
    <row r="100" spans="1:11" s="20" customFormat="1" ht="31.5" x14ac:dyDescent="0.2">
      <c r="A100" s="7">
        <v>26</v>
      </c>
      <c r="B100" s="19" t="s">
        <v>52</v>
      </c>
      <c r="C100" s="7" t="s">
        <v>9</v>
      </c>
      <c r="D100" s="8" t="s">
        <v>138</v>
      </c>
      <c r="E100" s="3">
        <v>4229582.07</v>
      </c>
      <c r="F100" s="3">
        <v>4229582.07</v>
      </c>
      <c r="G100" s="3">
        <v>4229582.07</v>
      </c>
      <c r="H100" s="3">
        <v>4229582.07</v>
      </c>
      <c r="I100" s="3">
        <v>4229582.07</v>
      </c>
      <c r="J100" s="2">
        <f t="shared" si="5"/>
        <v>21147910.350000001</v>
      </c>
    </row>
    <row r="101" spans="1:11" s="20" customFormat="1" ht="31.5" x14ac:dyDescent="0.2">
      <c r="A101" s="7">
        <v>27</v>
      </c>
      <c r="B101" s="19" t="s">
        <v>144</v>
      </c>
      <c r="C101" s="7" t="s">
        <v>9</v>
      </c>
      <c r="D101" s="8" t="s">
        <v>142</v>
      </c>
      <c r="E101" s="3">
        <v>74958.850000000006</v>
      </c>
      <c r="F101" s="3">
        <v>74958.850000000006</v>
      </c>
      <c r="G101" s="3">
        <v>74958.850000000006</v>
      </c>
      <c r="H101" s="3">
        <v>74958.850000000006</v>
      </c>
      <c r="I101" s="3">
        <v>74958.850000000006</v>
      </c>
      <c r="J101" s="2">
        <f t="shared" si="5"/>
        <v>374794.25</v>
      </c>
    </row>
    <row r="102" spans="1:11" s="20" customFormat="1" ht="31.5" x14ac:dyDescent="0.2">
      <c r="A102" s="7">
        <v>28</v>
      </c>
      <c r="B102" s="19" t="s">
        <v>145</v>
      </c>
      <c r="C102" s="7" t="s">
        <v>9</v>
      </c>
      <c r="D102" s="8" t="s">
        <v>142</v>
      </c>
      <c r="E102" s="3">
        <v>7033774.5700000003</v>
      </c>
      <c r="F102" s="3">
        <v>7033774.5700000003</v>
      </c>
      <c r="G102" s="3">
        <v>7033774.5700000003</v>
      </c>
      <c r="H102" s="3">
        <v>7033774.5700000003</v>
      </c>
      <c r="I102" s="3">
        <v>7033774.5700000003</v>
      </c>
      <c r="J102" s="2">
        <f t="shared" si="5"/>
        <v>35168872.850000001</v>
      </c>
    </row>
    <row r="103" spans="1:11" s="20" customFormat="1" ht="31.5" x14ac:dyDescent="0.2">
      <c r="A103" s="7">
        <v>29</v>
      </c>
      <c r="B103" s="19" t="s">
        <v>151</v>
      </c>
      <c r="C103" s="7" t="s">
        <v>9</v>
      </c>
      <c r="D103" s="8" t="s">
        <v>148</v>
      </c>
      <c r="E103" s="3">
        <v>544217.5</v>
      </c>
      <c r="F103" s="3">
        <v>419860</v>
      </c>
      <c r="G103" s="3">
        <v>419860</v>
      </c>
      <c r="H103" s="3">
        <v>419860</v>
      </c>
      <c r="I103" s="3">
        <v>419860</v>
      </c>
      <c r="J103" s="2">
        <f t="shared" si="5"/>
        <v>2223657.5</v>
      </c>
    </row>
    <row r="104" spans="1:11" s="20" customFormat="1" ht="31.5" x14ac:dyDescent="0.2">
      <c r="A104" s="7">
        <v>30</v>
      </c>
      <c r="B104" s="19" t="s">
        <v>145</v>
      </c>
      <c r="C104" s="7" t="s">
        <v>9</v>
      </c>
      <c r="D104" s="8" t="s">
        <v>148</v>
      </c>
      <c r="E104" s="3">
        <v>2296146.83</v>
      </c>
      <c r="F104" s="3">
        <v>1379825</v>
      </c>
      <c r="G104" s="3">
        <v>1379825</v>
      </c>
      <c r="H104" s="3">
        <v>1379825</v>
      </c>
      <c r="I104" s="3">
        <v>1379825</v>
      </c>
      <c r="J104" s="2">
        <f t="shared" si="5"/>
        <v>7815446.8300000001</v>
      </c>
    </row>
    <row r="105" spans="1:11" s="20" customFormat="1" ht="31.5" x14ac:dyDescent="0.2">
      <c r="A105" s="7">
        <v>31</v>
      </c>
      <c r="B105" s="19" t="s">
        <v>145</v>
      </c>
      <c r="C105" s="7" t="s">
        <v>9</v>
      </c>
      <c r="D105" s="8" t="s">
        <v>153</v>
      </c>
      <c r="E105" s="3">
        <v>131487</v>
      </c>
      <c r="F105" s="3">
        <v>131487</v>
      </c>
      <c r="G105" s="3">
        <v>131487</v>
      </c>
      <c r="H105" s="3">
        <v>131487</v>
      </c>
      <c r="I105" s="3">
        <v>131487</v>
      </c>
      <c r="J105" s="2">
        <f t="shared" si="5"/>
        <v>657435</v>
      </c>
    </row>
    <row r="106" spans="1:11" s="20" customFormat="1" ht="31.5" x14ac:dyDescent="0.2">
      <c r="A106" s="7">
        <v>32</v>
      </c>
      <c r="B106" s="19" t="s">
        <v>224</v>
      </c>
      <c r="C106" s="30" t="s">
        <v>9</v>
      </c>
      <c r="D106" s="30" t="s">
        <v>223</v>
      </c>
      <c r="E106" s="3">
        <v>239872</v>
      </c>
      <c r="F106" s="3">
        <v>122500</v>
      </c>
      <c r="G106" s="3">
        <v>122500</v>
      </c>
      <c r="H106" s="3">
        <v>122500</v>
      </c>
      <c r="I106" s="3">
        <v>122500</v>
      </c>
      <c r="J106" s="2">
        <f t="shared" si="5"/>
        <v>729872</v>
      </c>
    </row>
    <row r="107" spans="1:11" s="20" customFormat="1" ht="31.5" x14ac:dyDescent="0.2">
      <c r="A107" s="21">
        <v>33</v>
      </c>
      <c r="B107" s="22" t="s">
        <v>226</v>
      </c>
      <c r="C107" s="32" t="s">
        <v>9</v>
      </c>
      <c r="D107" s="32" t="s">
        <v>223</v>
      </c>
      <c r="E107" s="54">
        <v>201600</v>
      </c>
      <c r="F107" s="25">
        <v>71250</v>
      </c>
      <c r="G107" s="25">
        <v>71250</v>
      </c>
      <c r="H107" s="25">
        <v>71250</v>
      </c>
      <c r="I107" s="25">
        <v>71250</v>
      </c>
      <c r="J107" s="26">
        <f t="shared" ref="J107" si="6">(E107+F107+G107+H107+I107)</f>
        <v>486600</v>
      </c>
      <c r="K107" s="48"/>
    </row>
    <row r="108" spans="1:11" s="20" customFormat="1" x14ac:dyDescent="0.2">
      <c r="A108" s="70" t="s">
        <v>8</v>
      </c>
      <c r="B108" s="70"/>
      <c r="C108" s="70"/>
      <c r="D108" s="70"/>
      <c r="E108" s="47" cm="1">
        <f t="array" ref="E108">SUM(E74:E107+E110)</f>
        <v>16278993.51</v>
      </c>
      <c r="F108" s="47" cm="1">
        <f t="array" ref="F108">SUM(F74:F107+F110)</f>
        <v>14719358.18</v>
      </c>
      <c r="G108" s="47">
        <f>SUM(G74:G107)</f>
        <v>15094958.18</v>
      </c>
      <c r="H108" s="47">
        <f>SUM(H74:H107)</f>
        <v>15094958.18</v>
      </c>
      <c r="I108" s="47">
        <f>SUM(I74:I107)</f>
        <v>15094958.18</v>
      </c>
      <c r="J108" s="1">
        <f t="shared" ref="J108" si="7">SUM(E108:I108)</f>
        <v>76283226.229999989</v>
      </c>
    </row>
    <row r="109" spans="1:11" s="20" customFormat="1" x14ac:dyDescent="0.2">
      <c r="A109" s="76" t="s">
        <v>9</v>
      </c>
      <c r="B109" s="76"/>
      <c r="C109" s="76"/>
      <c r="D109" s="76"/>
      <c r="E109" s="55">
        <f>E108-E111</f>
        <v>16259493.51</v>
      </c>
      <c r="F109" s="55">
        <f t="shared" ref="F109:J109" si="8">F108-F111</f>
        <v>14699858.18</v>
      </c>
      <c r="G109" s="55">
        <f t="shared" si="8"/>
        <v>15075458.18</v>
      </c>
      <c r="H109" s="55">
        <f t="shared" si="8"/>
        <v>15075458.18</v>
      </c>
      <c r="I109" s="55">
        <f t="shared" si="8"/>
        <v>15075458.18</v>
      </c>
      <c r="J109" s="55">
        <f t="shared" si="8"/>
        <v>76185726.229999989</v>
      </c>
    </row>
    <row r="110" spans="1:11" s="20" customFormat="1" x14ac:dyDescent="0.2">
      <c r="A110" s="77" t="s">
        <v>238</v>
      </c>
      <c r="B110" s="78"/>
      <c r="C110" s="78"/>
      <c r="D110" s="79"/>
      <c r="E110" s="57">
        <f>E91</f>
        <v>0</v>
      </c>
      <c r="F110" s="57">
        <f t="shared" ref="F110:J110" si="9">F91</f>
        <v>0</v>
      </c>
      <c r="G110" s="57">
        <f t="shared" si="9"/>
        <v>375600</v>
      </c>
      <c r="H110" s="57">
        <f t="shared" si="9"/>
        <v>375600</v>
      </c>
      <c r="I110" s="57">
        <f t="shared" si="9"/>
        <v>375600</v>
      </c>
      <c r="J110" s="57">
        <f t="shared" si="9"/>
        <v>1126800</v>
      </c>
    </row>
    <row r="111" spans="1:11" s="20" customFormat="1" x14ac:dyDescent="0.2">
      <c r="A111" s="75" t="s">
        <v>239</v>
      </c>
      <c r="B111" s="75"/>
      <c r="C111" s="75"/>
      <c r="D111" s="75"/>
      <c r="E111" s="58">
        <f t="shared" ref="E111:J111" si="10">E76+E77</f>
        <v>19500</v>
      </c>
      <c r="F111" s="58">
        <f t="shared" si="10"/>
        <v>19500</v>
      </c>
      <c r="G111" s="58">
        <f t="shared" si="10"/>
        <v>19500</v>
      </c>
      <c r="H111" s="58">
        <f t="shared" si="10"/>
        <v>19500</v>
      </c>
      <c r="I111" s="58">
        <f t="shared" si="10"/>
        <v>19500</v>
      </c>
      <c r="J111" s="58">
        <f t="shared" si="10"/>
        <v>97500</v>
      </c>
    </row>
    <row r="112" spans="1:11" s="20" customFormat="1" x14ac:dyDescent="0.2">
      <c r="A112" s="51"/>
      <c r="B112" s="51"/>
      <c r="C112" s="51"/>
      <c r="D112" s="51"/>
      <c r="E112" s="52"/>
      <c r="F112" s="52"/>
      <c r="G112" s="52"/>
      <c r="H112" s="52"/>
      <c r="I112" s="52"/>
      <c r="J112" s="53"/>
    </row>
    <row r="113" spans="1:10" x14ac:dyDescent="0.25">
      <c r="A113" s="71" t="s">
        <v>26</v>
      </c>
      <c r="B113" s="71"/>
      <c r="C113" s="71"/>
      <c r="D113" s="71"/>
      <c r="E113" s="71"/>
      <c r="F113" s="71"/>
      <c r="G113" s="71"/>
      <c r="H113" s="71"/>
      <c r="I113" s="71"/>
      <c r="J113" s="71"/>
    </row>
    <row r="114" spans="1:10" s="20" customFormat="1" ht="47.25" x14ac:dyDescent="0.2">
      <c r="A114" s="7">
        <v>1</v>
      </c>
      <c r="B114" s="19" t="s">
        <v>20</v>
      </c>
      <c r="C114" s="8" t="s">
        <v>21</v>
      </c>
      <c r="D114" s="8" t="s">
        <v>10</v>
      </c>
      <c r="E114" s="3">
        <v>20000</v>
      </c>
      <c r="F114" s="3">
        <v>20000</v>
      </c>
      <c r="G114" s="3">
        <v>20000</v>
      </c>
      <c r="H114" s="3">
        <v>20000</v>
      </c>
      <c r="I114" s="3">
        <v>20000</v>
      </c>
      <c r="J114" s="2">
        <f t="shared" ref="J114:J230" si="11">SUM(E114:I114)</f>
        <v>100000</v>
      </c>
    </row>
    <row r="115" spans="1:10" s="20" customFormat="1" ht="31.5" x14ac:dyDescent="0.2">
      <c r="A115" s="7">
        <v>2</v>
      </c>
      <c r="B115" s="12" t="s">
        <v>45</v>
      </c>
      <c r="C115" s="30" t="s">
        <v>9</v>
      </c>
      <c r="D115" s="30" t="s">
        <v>37</v>
      </c>
      <c r="E115" s="3">
        <v>67500</v>
      </c>
      <c r="F115" s="3">
        <v>53000</v>
      </c>
      <c r="G115" s="3">
        <v>53000</v>
      </c>
      <c r="H115" s="3">
        <v>53000</v>
      </c>
      <c r="I115" s="3">
        <v>53000</v>
      </c>
      <c r="J115" s="2">
        <f t="shared" si="11"/>
        <v>279500</v>
      </c>
    </row>
    <row r="116" spans="1:10" s="20" customFormat="1" ht="31.5" x14ac:dyDescent="0.2">
      <c r="A116" s="7">
        <v>3</v>
      </c>
      <c r="B116" s="12" t="s">
        <v>49</v>
      </c>
      <c r="C116" s="30" t="s">
        <v>9</v>
      </c>
      <c r="D116" s="30" t="s">
        <v>37</v>
      </c>
      <c r="E116" s="3">
        <v>100400</v>
      </c>
      <c r="F116" s="3">
        <v>42400</v>
      </c>
      <c r="G116" s="3">
        <v>42400</v>
      </c>
      <c r="H116" s="3">
        <v>42400</v>
      </c>
      <c r="I116" s="3">
        <v>42400</v>
      </c>
      <c r="J116" s="2">
        <f t="shared" si="11"/>
        <v>270000</v>
      </c>
    </row>
    <row r="117" spans="1:10" s="20" customFormat="1" ht="31.5" x14ac:dyDescent="0.2">
      <c r="A117" s="7">
        <v>4</v>
      </c>
      <c r="B117" s="12" t="s">
        <v>56</v>
      </c>
      <c r="C117" s="30" t="s">
        <v>9</v>
      </c>
      <c r="D117" s="30" t="s">
        <v>37</v>
      </c>
      <c r="E117" s="3">
        <v>39994</v>
      </c>
      <c r="F117" s="3">
        <v>23850</v>
      </c>
      <c r="G117" s="3">
        <v>23850</v>
      </c>
      <c r="H117" s="3">
        <v>23850</v>
      </c>
      <c r="I117" s="3">
        <v>23850</v>
      </c>
      <c r="J117" s="2">
        <f t="shared" si="11"/>
        <v>135394</v>
      </c>
    </row>
    <row r="118" spans="1:10" s="20" customFormat="1" ht="31.5" x14ac:dyDescent="0.2">
      <c r="A118" s="7">
        <v>5</v>
      </c>
      <c r="B118" s="19" t="s">
        <v>36</v>
      </c>
      <c r="C118" s="8" t="s">
        <v>9</v>
      </c>
      <c r="D118" s="8" t="s">
        <v>37</v>
      </c>
      <c r="E118" s="3">
        <v>2169600</v>
      </c>
      <c r="F118" s="3">
        <v>20670120</v>
      </c>
      <c r="G118" s="3">
        <v>20670120</v>
      </c>
      <c r="H118" s="3">
        <v>20670120</v>
      </c>
      <c r="I118" s="3">
        <v>20670120</v>
      </c>
      <c r="J118" s="2">
        <f t="shared" si="11"/>
        <v>84850080</v>
      </c>
    </row>
    <row r="119" spans="1:10" s="20" customFormat="1" ht="31.5" x14ac:dyDescent="0.2">
      <c r="A119" s="7">
        <v>6</v>
      </c>
      <c r="B119" s="19" t="s">
        <v>38</v>
      </c>
      <c r="C119" s="8" t="s">
        <v>9</v>
      </c>
      <c r="D119" s="8" t="s">
        <v>37</v>
      </c>
      <c r="E119" s="3">
        <v>66735</v>
      </c>
      <c r="F119" s="3">
        <v>27037</v>
      </c>
      <c r="G119" s="3">
        <v>27037</v>
      </c>
      <c r="H119" s="3">
        <v>27037</v>
      </c>
      <c r="I119" s="3">
        <v>27037</v>
      </c>
      <c r="J119" s="2">
        <f t="shared" si="11"/>
        <v>174883</v>
      </c>
    </row>
    <row r="120" spans="1:10" s="20" customFormat="1" ht="31.5" x14ac:dyDescent="0.2">
      <c r="A120" s="7">
        <v>7</v>
      </c>
      <c r="B120" s="19" t="s">
        <v>40</v>
      </c>
      <c r="C120" s="8" t="s">
        <v>9</v>
      </c>
      <c r="D120" s="8" t="s">
        <v>37</v>
      </c>
      <c r="E120" s="3">
        <v>23000</v>
      </c>
      <c r="F120" s="3">
        <v>20500</v>
      </c>
      <c r="G120" s="3">
        <v>20500</v>
      </c>
      <c r="H120" s="3">
        <v>20500</v>
      </c>
      <c r="I120" s="3">
        <v>20500</v>
      </c>
      <c r="J120" s="2">
        <f t="shared" si="11"/>
        <v>105000</v>
      </c>
    </row>
    <row r="121" spans="1:10" s="20" customFormat="1" ht="31.5" x14ac:dyDescent="0.2">
      <c r="A121" s="7">
        <v>8</v>
      </c>
      <c r="B121" s="12" t="s">
        <v>67</v>
      </c>
      <c r="C121" s="30" t="s">
        <v>9</v>
      </c>
      <c r="D121" s="30" t="s">
        <v>74</v>
      </c>
      <c r="E121" s="4">
        <v>1633929.65</v>
      </c>
      <c r="F121" s="4">
        <v>1633929.65</v>
      </c>
      <c r="G121" s="4">
        <v>1633929.65</v>
      </c>
      <c r="H121" s="4">
        <v>1633929.65</v>
      </c>
      <c r="I121" s="4">
        <v>1633929.65</v>
      </c>
      <c r="J121" s="2">
        <f t="shared" si="11"/>
        <v>8169648.25</v>
      </c>
    </row>
    <row r="122" spans="1:10" s="20" customFormat="1" ht="31.5" x14ac:dyDescent="0.2">
      <c r="A122" s="7">
        <v>9</v>
      </c>
      <c r="B122" s="12" t="s">
        <v>69</v>
      </c>
      <c r="C122" s="30" t="s">
        <v>9</v>
      </c>
      <c r="D122" s="30" t="s">
        <v>74</v>
      </c>
      <c r="E122" s="3">
        <v>147225</v>
      </c>
      <c r="F122" s="3">
        <v>147225</v>
      </c>
      <c r="G122" s="3">
        <v>147225</v>
      </c>
      <c r="H122" s="3">
        <v>147225</v>
      </c>
      <c r="I122" s="3">
        <v>147225</v>
      </c>
      <c r="J122" s="2">
        <f t="shared" si="11"/>
        <v>736125</v>
      </c>
    </row>
    <row r="123" spans="1:10" s="20" customFormat="1" ht="47.25" x14ac:dyDescent="0.2">
      <c r="A123" s="7">
        <v>10</v>
      </c>
      <c r="B123" s="12" t="s">
        <v>70</v>
      </c>
      <c r="C123" s="30" t="s">
        <v>9</v>
      </c>
      <c r="D123" s="30" t="s">
        <v>74</v>
      </c>
      <c r="E123" s="3">
        <v>555938.93000000005</v>
      </c>
      <c r="F123" s="3">
        <v>555938.93000000005</v>
      </c>
      <c r="G123" s="3">
        <v>555938.93000000005</v>
      </c>
      <c r="H123" s="3">
        <v>555938.93000000005</v>
      </c>
      <c r="I123" s="3">
        <v>555938.93000000005</v>
      </c>
      <c r="J123" s="2">
        <f t="shared" si="11"/>
        <v>2779694.6500000004</v>
      </c>
    </row>
    <row r="124" spans="1:10" s="20" customFormat="1" ht="31.5" x14ac:dyDescent="0.2">
      <c r="A124" s="7">
        <v>11</v>
      </c>
      <c r="B124" s="12" t="s">
        <v>71</v>
      </c>
      <c r="C124" s="30" t="s">
        <v>9</v>
      </c>
      <c r="D124" s="30" t="s">
        <v>74</v>
      </c>
      <c r="E124" s="3">
        <v>74950</v>
      </c>
      <c r="F124" s="3">
        <v>74950</v>
      </c>
      <c r="G124" s="3">
        <v>74950</v>
      </c>
      <c r="H124" s="3">
        <v>74950</v>
      </c>
      <c r="I124" s="3">
        <v>74950</v>
      </c>
      <c r="J124" s="2">
        <f t="shared" si="11"/>
        <v>374750</v>
      </c>
    </row>
    <row r="125" spans="1:10" s="20" customFormat="1" ht="31.5" x14ac:dyDescent="0.2">
      <c r="A125" s="7">
        <v>12</v>
      </c>
      <c r="B125" s="12" t="s">
        <v>73</v>
      </c>
      <c r="C125" s="30" t="s">
        <v>9</v>
      </c>
      <c r="D125" s="30" t="s">
        <v>74</v>
      </c>
      <c r="E125" s="3">
        <v>23500</v>
      </c>
      <c r="F125" s="3">
        <v>23500</v>
      </c>
      <c r="G125" s="3">
        <v>23500</v>
      </c>
      <c r="H125" s="3">
        <v>23500</v>
      </c>
      <c r="I125" s="3">
        <v>23500</v>
      </c>
      <c r="J125" s="2">
        <f t="shared" si="11"/>
        <v>117500</v>
      </c>
    </row>
    <row r="126" spans="1:10" s="20" customFormat="1" ht="31.5" x14ac:dyDescent="0.2">
      <c r="A126" s="7">
        <v>13</v>
      </c>
      <c r="B126" s="19" t="s">
        <v>77</v>
      </c>
      <c r="C126" s="7" t="s">
        <v>9</v>
      </c>
      <c r="D126" s="8" t="s">
        <v>85</v>
      </c>
      <c r="E126" s="3">
        <v>91080</v>
      </c>
      <c r="F126" s="3">
        <v>127500</v>
      </c>
      <c r="G126" s="3">
        <v>127500</v>
      </c>
      <c r="H126" s="3">
        <v>127500</v>
      </c>
      <c r="I126" s="3">
        <v>127500</v>
      </c>
      <c r="J126" s="2">
        <f t="shared" si="11"/>
        <v>601080</v>
      </c>
    </row>
    <row r="127" spans="1:10" s="20" customFormat="1" ht="31.5" x14ac:dyDescent="0.2">
      <c r="A127" s="7">
        <v>14</v>
      </c>
      <c r="B127" s="19" t="s">
        <v>78</v>
      </c>
      <c r="C127" s="7" t="s">
        <v>9</v>
      </c>
      <c r="D127" s="8" t="s">
        <v>85</v>
      </c>
      <c r="E127" s="3">
        <v>87580</v>
      </c>
      <c r="F127" s="3">
        <v>78300</v>
      </c>
      <c r="G127" s="3">
        <v>78300</v>
      </c>
      <c r="H127" s="3">
        <v>78300</v>
      </c>
      <c r="I127" s="3">
        <v>78300</v>
      </c>
      <c r="J127" s="2">
        <f t="shared" si="11"/>
        <v>400780</v>
      </c>
    </row>
    <row r="128" spans="1:10" s="20" customFormat="1" ht="31.5" x14ac:dyDescent="0.2">
      <c r="A128" s="7">
        <v>15</v>
      </c>
      <c r="B128" s="19" t="s">
        <v>81</v>
      </c>
      <c r="C128" s="7" t="s">
        <v>9</v>
      </c>
      <c r="D128" s="8" t="s">
        <v>85</v>
      </c>
      <c r="E128" s="3">
        <v>214100</v>
      </c>
      <c r="F128" s="3">
        <v>148800</v>
      </c>
      <c r="G128" s="3">
        <v>148800</v>
      </c>
      <c r="H128" s="3">
        <v>148800</v>
      </c>
      <c r="I128" s="3">
        <v>148800</v>
      </c>
      <c r="J128" s="2">
        <f t="shared" si="11"/>
        <v>809300</v>
      </c>
    </row>
    <row r="129" spans="1:10" s="20" customFormat="1" x14ac:dyDescent="0.2">
      <c r="A129" s="7">
        <v>16</v>
      </c>
      <c r="B129" s="19" t="s">
        <v>86</v>
      </c>
      <c r="C129" s="8" t="s">
        <v>9</v>
      </c>
      <c r="D129" s="8" t="s">
        <v>112</v>
      </c>
      <c r="E129" s="3">
        <v>1655052</v>
      </c>
      <c r="F129" s="3">
        <v>1728528</v>
      </c>
      <c r="G129" s="3">
        <v>1728528</v>
      </c>
      <c r="H129" s="3">
        <v>1728528</v>
      </c>
      <c r="I129" s="3">
        <v>1728528</v>
      </c>
      <c r="J129" s="2">
        <f t="shared" si="11"/>
        <v>8569164</v>
      </c>
    </row>
    <row r="130" spans="1:10" s="20" customFormat="1" x14ac:dyDescent="0.2">
      <c r="A130" s="7">
        <v>17</v>
      </c>
      <c r="B130" s="19" t="s">
        <v>87</v>
      </c>
      <c r="C130" s="8" t="s">
        <v>9</v>
      </c>
      <c r="D130" s="8" t="s">
        <v>112</v>
      </c>
      <c r="E130" s="3">
        <v>75000</v>
      </c>
      <c r="F130" s="3">
        <v>13500</v>
      </c>
      <c r="G130" s="3">
        <v>13500</v>
      </c>
      <c r="H130" s="3">
        <v>13500</v>
      </c>
      <c r="I130" s="3">
        <v>13500</v>
      </c>
      <c r="J130" s="2">
        <f t="shared" si="11"/>
        <v>129000</v>
      </c>
    </row>
    <row r="131" spans="1:10" s="20" customFormat="1" x14ac:dyDescent="0.2">
      <c r="A131" s="7">
        <v>18</v>
      </c>
      <c r="B131" s="19" t="s">
        <v>88</v>
      </c>
      <c r="C131" s="8" t="s">
        <v>9</v>
      </c>
      <c r="D131" s="8" t="s">
        <v>112</v>
      </c>
      <c r="E131" s="3">
        <v>16000</v>
      </c>
      <c r="F131" s="3" t="s">
        <v>231</v>
      </c>
      <c r="G131" s="3" t="s">
        <v>231</v>
      </c>
      <c r="H131" s="3" t="s">
        <v>231</v>
      </c>
      <c r="I131" s="3" t="s">
        <v>231</v>
      </c>
      <c r="J131" s="2">
        <f t="shared" si="11"/>
        <v>16000</v>
      </c>
    </row>
    <row r="132" spans="1:10" s="20" customFormat="1" ht="31.5" x14ac:dyDescent="0.2">
      <c r="A132" s="7">
        <v>19</v>
      </c>
      <c r="B132" s="19" t="s">
        <v>89</v>
      </c>
      <c r="C132" s="8" t="s">
        <v>9</v>
      </c>
      <c r="D132" s="8" t="s">
        <v>112</v>
      </c>
      <c r="E132" s="3">
        <v>4950</v>
      </c>
      <c r="F132" s="3" t="s">
        <v>231</v>
      </c>
      <c r="G132" s="3" t="s">
        <v>231</v>
      </c>
      <c r="H132" s="3" t="s">
        <v>231</v>
      </c>
      <c r="I132" s="3" t="s">
        <v>231</v>
      </c>
      <c r="J132" s="2">
        <f t="shared" si="11"/>
        <v>4950</v>
      </c>
    </row>
    <row r="133" spans="1:10" s="20" customFormat="1" ht="31.5" x14ac:dyDescent="0.2">
      <c r="A133" s="7">
        <v>20</v>
      </c>
      <c r="B133" s="19" t="s">
        <v>90</v>
      </c>
      <c r="C133" s="8" t="s">
        <v>9</v>
      </c>
      <c r="D133" s="8" t="s">
        <v>112</v>
      </c>
      <c r="E133" s="3">
        <v>13800</v>
      </c>
      <c r="F133" s="3" t="s">
        <v>231</v>
      </c>
      <c r="G133" s="3" t="s">
        <v>231</v>
      </c>
      <c r="H133" s="3" t="s">
        <v>231</v>
      </c>
      <c r="I133" s="3" t="s">
        <v>231</v>
      </c>
      <c r="J133" s="2">
        <f t="shared" si="11"/>
        <v>13800</v>
      </c>
    </row>
    <row r="134" spans="1:10" s="20" customFormat="1" ht="31.5" x14ac:dyDescent="0.2">
      <c r="A134" s="7">
        <v>21</v>
      </c>
      <c r="B134" s="19" t="s">
        <v>234</v>
      </c>
      <c r="C134" s="8" t="s">
        <v>9</v>
      </c>
      <c r="D134" s="8" t="s">
        <v>112</v>
      </c>
      <c r="E134" s="3" t="s">
        <v>231</v>
      </c>
      <c r="F134" s="3">
        <v>144000</v>
      </c>
      <c r="G134" s="3">
        <v>144000</v>
      </c>
      <c r="H134" s="3">
        <v>144000</v>
      </c>
      <c r="I134" s="3">
        <v>144000</v>
      </c>
      <c r="J134" s="2">
        <f t="shared" si="11"/>
        <v>576000</v>
      </c>
    </row>
    <row r="135" spans="1:10" s="20" customFormat="1" ht="31.5" x14ac:dyDescent="0.2">
      <c r="A135" s="7">
        <v>22</v>
      </c>
      <c r="B135" s="19" t="s">
        <v>91</v>
      </c>
      <c r="C135" s="8" t="s">
        <v>9</v>
      </c>
      <c r="D135" s="8" t="s">
        <v>112</v>
      </c>
      <c r="E135" s="3">
        <v>15260</v>
      </c>
      <c r="F135" s="3">
        <v>7216</v>
      </c>
      <c r="G135" s="3">
        <v>7216</v>
      </c>
      <c r="H135" s="3">
        <v>7216</v>
      </c>
      <c r="I135" s="3">
        <v>7216</v>
      </c>
      <c r="J135" s="2">
        <f t="shared" si="11"/>
        <v>44124</v>
      </c>
    </row>
    <row r="136" spans="1:10" s="20" customFormat="1" ht="31.5" x14ac:dyDescent="0.2">
      <c r="A136" s="7">
        <v>23</v>
      </c>
      <c r="B136" s="19" t="s">
        <v>92</v>
      </c>
      <c r="C136" s="8" t="s">
        <v>9</v>
      </c>
      <c r="D136" s="8" t="s">
        <v>112</v>
      </c>
      <c r="E136" s="3">
        <v>21150</v>
      </c>
      <c r="F136" s="3">
        <v>8700</v>
      </c>
      <c r="G136" s="3">
        <v>8700</v>
      </c>
      <c r="H136" s="3">
        <v>8700</v>
      </c>
      <c r="I136" s="3">
        <v>8700</v>
      </c>
      <c r="J136" s="2">
        <f t="shared" si="11"/>
        <v>55950</v>
      </c>
    </row>
    <row r="137" spans="1:10" s="20" customFormat="1" x14ac:dyDescent="0.2">
      <c r="A137" s="7">
        <v>24</v>
      </c>
      <c r="B137" s="19" t="s">
        <v>93</v>
      </c>
      <c r="C137" s="8" t="s">
        <v>9</v>
      </c>
      <c r="D137" s="8" t="s">
        <v>112</v>
      </c>
      <c r="E137" s="3">
        <v>25000</v>
      </c>
      <c r="F137" s="3">
        <v>25000</v>
      </c>
      <c r="G137" s="3">
        <v>25000</v>
      </c>
      <c r="H137" s="3">
        <v>25000</v>
      </c>
      <c r="I137" s="3">
        <v>25000</v>
      </c>
      <c r="J137" s="2">
        <f t="shared" si="11"/>
        <v>125000</v>
      </c>
    </row>
    <row r="138" spans="1:10" s="20" customFormat="1" x14ac:dyDescent="0.2">
      <c r="A138" s="7">
        <v>25</v>
      </c>
      <c r="B138" s="19" t="s">
        <v>94</v>
      </c>
      <c r="C138" s="8" t="s">
        <v>9</v>
      </c>
      <c r="D138" s="8" t="s">
        <v>112</v>
      </c>
      <c r="E138" s="3">
        <v>3700</v>
      </c>
      <c r="F138" s="3">
        <v>4000</v>
      </c>
      <c r="G138" s="3">
        <v>4000</v>
      </c>
      <c r="H138" s="3">
        <v>4000</v>
      </c>
      <c r="I138" s="3">
        <v>4000</v>
      </c>
      <c r="J138" s="2">
        <f t="shared" si="11"/>
        <v>19700</v>
      </c>
    </row>
    <row r="139" spans="1:10" s="20" customFormat="1" ht="31.5" x14ac:dyDescent="0.2">
      <c r="A139" s="7">
        <v>26</v>
      </c>
      <c r="B139" s="19" t="s">
        <v>95</v>
      </c>
      <c r="C139" s="8" t="s">
        <v>9</v>
      </c>
      <c r="D139" s="8" t="s">
        <v>112</v>
      </c>
      <c r="E139" s="3">
        <v>20000</v>
      </c>
      <c r="F139" s="3">
        <v>20000</v>
      </c>
      <c r="G139" s="3">
        <v>20000</v>
      </c>
      <c r="H139" s="3">
        <v>20000</v>
      </c>
      <c r="I139" s="3">
        <v>20000</v>
      </c>
      <c r="J139" s="2">
        <f t="shared" si="11"/>
        <v>100000</v>
      </c>
    </row>
    <row r="140" spans="1:10" s="20" customFormat="1" x14ac:dyDescent="0.2">
      <c r="A140" s="7">
        <v>27</v>
      </c>
      <c r="B140" s="19" t="s">
        <v>96</v>
      </c>
      <c r="C140" s="8" t="s">
        <v>9</v>
      </c>
      <c r="D140" s="8" t="s">
        <v>112</v>
      </c>
      <c r="E140" s="3">
        <v>126600</v>
      </c>
      <c r="F140" s="3">
        <v>13600</v>
      </c>
      <c r="G140" s="3">
        <v>13600</v>
      </c>
      <c r="H140" s="3">
        <v>13600</v>
      </c>
      <c r="I140" s="3">
        <v>13600</v>
      </c>
      <c r="J140" s="2">
        <f t="shared" si="11"/>
        <v>181000</v>
      </c>
    </row>
    <row r="141" spans="1:10" s="20" customFormat="1" x14ac:dyDescent="0.2">
      <c r="A141" s="7">
        <v>28</v>
      </c>
      <c r="B141" s="19" t="s">
        <v>97</v>
      </c>
      <c r="C141" s="8" t="s">
        <v>9</v>
      </c>
      <c r="D141" s="8" t="s">
        <v>112</v>
      </c>
      <c r="E141" s="3">
        <v>127100</v>
      </c>
      <c r="F141" s="3">
        <v>126550</v>
      </c>
      <c r="G141" s="3">
        <v>126550</v>
      </c>
      <c r="H141" s="3">
        <v>126550</v>
      </c>
      <c r="I141" s="3">
        <v>126550</v>
      </c>
      <c r="J141" s="2">
        <f t="shared" si="11"/>
        <v>633300</v>
      </c>
    </row>
    <row r="142" spans="1:10" s="20" customFormat="1" ht="31.5" x14ac:dyDescent="0.2">
      <c r="A142" s="7">
        <v>29</v>
      </c>
      <c r="B142" s="19" t="s">
        <v>98</v>
      </c>
      <c r="C142" s="8" t="s">
        <v>9</v>
      </c>
      <c r="D142" s="8" t="s">
        <v>112</v>
      </c>
      <c r="E142" s="3">
        <v>10000</v>
      </c>
      <c r="F142" s="3">
        <v>9600</v>
      </c>
      <c r="G142" s="3">
        <v>9600</v>
      </c>
      <c r="H142" s="3">
        <v>9600</v>
      </c>
      <c r="I142" s="3">
        <v>9600</v>
      </c>
      <c r="J142" s="2">
        <f t="shared" si="11"/>
        <v>48400</v>
      </c>
    </row>
    <row r="143" spans="1:10" s="20" customFormat="1" x14ac:dyDescent="0.2">
      <c r="A143" s="7">
        <v>30</v>
      </c>
      <c r="B143" s="19" t="s">
        <v>235</v>
      </c>
      <c r="C143" s="8" t="s">
        <v>9</v>
      </c>
      <c r="D143" s="8" t="s">
        <v>112</v>
      </c>
      <c r="E143" s="3"/>
      <c r="F143" s="3">
        <v>603210</v>
      </c>
      <c r="G143" s="3">
        <v>603210</v>
      </c>
      <c r="H143" s="3">
        <v>603210</v>
      </c>
      <c r="I143" s="3">
        <v>603210</v>
      </c>
      <c r="J143" s="2">
        <f t="shared" si="11"/>
        <v>2412840</v>
      </c>
    </row>
    <row r="144" spans="1:10" s="20" customFormat="1" x14ac:dyDescent="0.2">
      <c r="A144" s="7">
        <v>31</v>
      </c>
      <c r="B144" s="19" t="s">
        <v>99</v>
      </c>
      <c r="C144" s="8" t="s">
        <v>9</v>
      </c>
      <c r="D144" s="8" t="s">
        <v>112</v>
      </c>
      <c r="E144" s="3">
        <v>408000</v>
      </c>
      <c r="F144" s="3">
        <v>17000</v>
      </c>
      <c r="G144" s="3">
        <v>17000</v>
      </c>
      <c r="H144" s="3">
        <v>17000</v>
      </c>
      <c r="I144" s="3">
        <v>17000</v>
      </c>
      <c r="J144" s="2">
        <f t="shared" si="11"/>
        <v>476000</v>
      </c>
    </row>
    <row r="145" spans="1:10" s="20" customFormat="1" ht="47.25" x14ac:dyDescent="0.2">
      <c r="A145" s="7">
        <v>32</v>
      </c>
      <c r="B145" s="19" t="s">
        <v>100</v>
      </c>
      <c r="C145" s="8" t="s">
        <v>9</v>
      </c>
      <c r="D145" s="8" t="s">
        <v>112</v>
      </c>
      <c r="E145" s="3">
        <v>48750</v>
      </c>
      <c r="F145" s="3" t="s">
        <v>231</v>
      </c>
      <c r="G145" s="3" t="s">
        <v>231</v>
      </c>
      <c r="H145" s="3" t="s">
        <v>231</v>
      </c>
      <c r="I145" s="3" t="s">
        <v>231</v>
      </c>
      <c r="J145" s="2">
        <f t="shared" si="11"/>
        <v>48750</v>
      </c>
    </row>
    <row r="146" spans="1:10" s="20" customFormat="1" ht="31.5" x14ac:dyDescent="0.2">
      <c r="A146" s="7">
        <v>33</v>
      </c>
      <c r="B146" s="19" t="s">
        <v>101</v>
      </c>
      <c r="C146" s="8" t="s">
        <v>9</v>
      </c>
      <c r="D146" s="8" t="s">
        <v>112</v>
      </c>
      <c r="E146" s="3">
        <v>2194286.77</v>
      </c>
      <c r="F146" s="3">
        <v>698400</v>
      </c>
      <c r="G146" s="3">
        <v>698400</v>
      </c>
      <c r="H146" s="3">
        <v>698400</v>
      </c>
      <c r="I146" s="3">
        <v>698400</v>
      </c>
      <c r="J146" s="2">
        <f t="shared" si="11"/>
        <v>4987886.7699999996</v>
      </c>
    </row>
    <row r="147" spans="1:10" s="20" customFormat="1" ht="31.5" x14ac:dyDescent="0.2">
      <c r="A147" s="7">
        <v>34</v>
      </c>
      <c r="B147" s="19" t="s">
        <v>102</v>
      </c>
      <c r="C147" s="8" t="s">
        <v>9</v>
      </c>
      <c r="D147" s="8" t="s">
        <v>112</v>
      </c>
      <c r="E147" s="3">
        <v>332122.07</v>
      </c>
      <c r="F147" s="3">
        <v>328500</v>
      </c>
      <c r="G147" s="3">
        <v>328500</v>
      </c>
      <c r="H147" s="3">
        <v>328500</v>
      </c>
      <c r="I147" s="3">
        <v>328500</v>
      </c>
      <c r="J147" s="2">
        <f t="shared" si="11"/>
        <v>1646122.07</v>
      </c>
    </row>
    <row r="148" spans="1:10" s="20" customFormat="1" ht="31.5" x14ac:dyDescent="0.2">
      <c r="A148" s="7">
        <v>35</v>
      </c>
      <c r="B148" s="19" t="s">
        <v>104</v>
      </c>
      <c r="C148" s="8" t="s">
        <v>9</v>
      </c>
      <c r="D148" s="8" t="s">
        <v>112</v>
      </c>
      <c r="E148" s="3">
        <v>640</v>
      </c>
      <c r="F148" s="3">
        <v>480</v>
      </c>
      <c r="G148" s="3">
        <v>480</v>
      </c>
      <c r="H148" s="3">
        <v>480</v>
      </c>
      <c r="I148" s="3">
        <v>480</v>
      </c>
      <c r="J148" s="2">
        <f t="shared" si="11"/>
        <v>2560</v>
      </c>
    </row>
    <row r="149" spans="1:10" s="20" customFormat="1" ht="31.5" x14ac:dyDescent="0.2">
      <c r="A149" s="7">
        <v>36</v>
      </c>
      <c r="B149" s="19" t="s">
        <v>103</v>
      </c>
      <c r="C149" s="8" t="s">
        <v>9</v>
      </c>
      <c r="D149" s="8" t="s">
        <v>112</v>
      </c>
      <c r="E149" s="3">
        <v>509749.85</v>
      </c>
      <c r="F149" s="3">
        <v>51750</v>
      </c>
      <c r="G149" s="3">
        <v>51750</v>
      </c>
      <c r="H149" s="3">
        <v>51750</v>
      </c>
      <c r="I149" s="3">
        <v>51750</v>
      </c>
      <c r="J149" s="2">
        <f t="shared" si="11"/>
        <v>716749.85</v>
      </c>
    </row>
    <row r="150" spans="1:10" s="20" customFormat="1" x14ac:dyDescent="0.2">
      <c r="A150" s="7">
        <v>37</v>
      </c>
      <c r="B150" s="19" t="s">
        <v>105</v>
      </c>
      <c r="C150" s="8" t="s">
        <v>9</v>
      </c>
      <c r="D150" s="8" t="s">
        <v>112</v>
      </c>
      <c r="E150" s="3">
        <v>50000</v>
      </c>
      <c r="F150" s="3">
        <v>60000</v>
      </c>
      <c r="G150" s="3">
        <v>60000</v>
      </c>
      <c r="H150" s="3">
        <v>60000</v>
      </c>
      <c r="I150" s="3">
        <v>60000</v>
      </c>
      <c r="J150" s="2">
        <f t="shared" si="11"/>
        <v>290000</v>
      </c>
    </row>
    <row r="151" spans="1:10" s="20" customFormat="1" x14ac:dyDescent="0.2">
      <c r="A151" s="7">
        <v>38</v>
      </c>
      <c r="B151" s="19" t="s">
        <v>106</v>
      </c>
      <c r="C151" s="8" t="s">
        <v>9</v>
      </c>
      <c r="D151" s="8" t="s">
        <v>112</v>
      </c>
      <c r="E151" s="3">
        <v>12000</v>
      </c>
      <c r="F151" s="3">
        <v>12000</v>
      </c>
      <c r="G151" s="3">
        <v>12000</v>
      </c>
      <c r="H151" s="3">
        <v>12000</v>
      </c>
      <c r="I151" s="3">
        <v>12000</v>
      </c>
      <c r="J151" s="2">
        <f t="shared" si="11"/>
        <v>60000</v>
      </c>
    </row>
    <row r="152" spans="1:10" s="20" customFormat="1" x14ac:dyDescent="0.2">
      <c r="A152" s="7">
        <v>39</v>
      </c>
      <c r="B152" s="19" t="s">
        <v>107</v>
      </c>
      <c r="C152" s="8" t="s">
        <v>9</v>
      </c>
      <c r="D152" s="8" t="s">
        <v>112</v>
      </c>
      <c r="E152" s="3">
        <v>385236.47999999998</v>
      </c>
      <c r="F152" s="3">
        <v>306735</v>
      </c>
      <c r="G152" s="3">
        <v>306735</v>
      </c>
      <c r="H152" s="3">
        <v>306735</v>
      </c>
      <c r="I152" s="3">
        <v>306735</v>
      </c>
      <c r="J152" s="2">
        <f t="shared" si="11"/>
        <v>1612176.48</v>
      </c>
    </row>
    <row r="153" spans="1:10" s="20" customFormat="1" ht="31.5" x14ac:dyDescent="0.2">
      <c r="A153" s="7">
        <v>40</v>
      </c>
      <c r="B153" s="19" t="s">
        <v>108</v>
      </c>
      <c r="C153" s="8" t="s">
        <v>9</v>
      </c>
      <c r="D153" s="8" t="s">
        <v>112</v>
      </c>
      <c r="E153" s="3">
        <v>30000</v>
      </c>
      <c r="F153" s="3">
        <v>30000</v>
      </c>
      <c r="G153" s="3">
        <v>30000</v>
      </c>
      <c r="H153" s="3">
        <v>30000</v>
      </c>
      <c r="I153" s="3">
        <v>30000</v>
      </c>
      <c r="J153" s="2">
        <f t="shared" si="11"/>
        <v>150000</v>
      </c>
    </row>
    <row r="154" spans="1:10" s="20" customFormat="1" ht="31.5" x14ac:dyDescent="0.2">
      <c r="A154" s="7">
        <v>41</v>
      </c>
      <c r="B154" s="19" t="s">
        <v>109</v>
      </c>
      <c r="C154" s="8" t="s">
        <v>9</v>
      </c>
      <c r="D154" s="8" t="s">
        <v>112</v>
      </c>
      <c r="E154" s="3">
        <v>57000</v>
      </c>
      <c r="F154" s="3">
        <v>43000</v>
      </c>
      <c r="G154" s="3">
        <v>43000</v>
      </c>
      <c r="H154" s="3">
        <v>43000</v>
      </c>
      <c r="I154" s="3">
        <v>43000</v>
      </c>
      <c r="J154" s="2">
        <f t="shared" si="11"/>
        <v>229000</v>
      </c>
    </row>
    <row r="155" spans="1:10" s="20" customFormat="1" ht="31.5" x14ac:dyDescent="0.2">
      <c r="A155" s="7">
        <v>42</v>
      </c>
      <c r="B155" s="19" t="s">
        <v>110</v>
      </c>
      <c r="C155" s="8" t="s">
        <v>9</v>
      </c>
      <c r="D155" s="8" t="s">
        <v>112</v>
      </c>
      <c r="E155" s="3">
        <v>437149.6</v>
      </c>
      <c r="F155" s="3">
        <v>305200</v>
      </c>
      <c r="G155" s="3">
        <v>305200</v>
      </c>
      <c r="H155" s="3">
        <v>305200</v>
      </c>
      <c r="I155" s="3">
        <v>305200</v>
      </c>
      <c r="J155" s="2">
        <f t="shared" si="11"/>
        <v>1657949.6</v>
      </c>
    </row>
    <row r="156" spans="1:10" s="20" customFormat="1" ht="31.5" x14ac:dyDescent="0.2">
      <c r="A156" s="7">
        <v>43</v>
      </c>
      <c r="B156" s="19" t="s">
        <v>111</v>
      </c>
      <c r="C156" s="8" t="s">
        <v>9</v>
      </c>
      <c r="D156" s="8" t="s">
        <v>112</v>
      </c>
      <c r="E156" s="3">
        <v>24900</v>
      </c>
      <c r="F156" s="3">
        <v>23700</v>
      </c>
      <c r="G156" s="3">
        <v>23700</v>
      </c>
      <c r="H156" s="3">
        <v>23700</v>
      </c>
      <c r="I156" s="3">
        <v>23700</v>
      </c>
      <c r="J156" s="2">
        <f t="shared" si="11"/>
        <v>119700</v>
      </c>
    </row>
    <row r="157" spans="1:10" s="20" customFormat="1" ht="31.5" x14ac:dyDescent="0.2">
      <c r="A157" s="7">
        <v>44</v>
      </c>
      <c r="B157" s="19" t="s">
        <v>143</v>
      </c>
      <c r="C157" s="7" t="s">
        <v>9</v>
      </c>
      <c r="D157" s="8" t="s">
        <v>142</v>
      </c>
      <c r="E157" s="3">
        <v>14394485</v>
      </c>
      <c r="F157" s="3">
        <v>14394485</v>
      </c>
      <c r="G157" s="3">
        <v>14394485</v>
      </c>
      <c r="H157" s="3">
        <v>14394485</v>
      </c>
      <c r="I157" s="3">
        <v>14394485</v>
      </c>
      <c r="J157" s="2">
        <f t="shared" si="11"/>
        <v>71972425</v>
      </c>
    </row>
    <row r="158" spans="1:10" s="20" customFormat="1" ht="31.5" x14ac:dyDescent="0.2">
      <c r="A158" s="7">
        <v>45</v>
      </c>
      <c r="B158" s="19" t="s">
        <v>147</v>
      </c>
      <c r="C158" s="7" t="s">
        <v>9</v>
      </c>
      <c r="D158" s="8" t="s">
        <v>142</v>
      </c>
      <c r="E158" s="3">
        <v>1099984</v>
      </c>
      <c r="F158" s="3">
        <v>1099984</v>
      </c>
      <c r="G158" s="3">
        <v>1099984</v>
      </c>
      <c r="H158" s="3">
        <v>1099984</v>
      </c>
      <c r="I158" s="3">
        <v>1099984</v>
      </c>
      <c r="J158" s="2">
        <f t="shared" si="11"/>
        <v>5499920</v>
      </c>
    </row>
    <row r="159" spans="1:10" s="20" customFormat="1" ht="31.5" x14ac:dyDescent="0.2">
      <c r="A159" s="7">
        <v>46</v>
      </c>
      <c r="B159" s="32" t="s">
        <v>149</v>
      </c>
      <c r="C159" s="21" t="s">
        <v>9</v>
      </c>
      <c r="D159" s="23" t="s">
        <v>148</v>
      </c>
      <c r="E159" s="25">
        <v>160000</v>
      </c>
      <c r="F159" s="33">
        <v>2000000</v>
      </c>
      <c r="G159" s="33">
        <v>2000000</v>
      </c>
      <c r="H159" s="33">
        <v>2000000</v>
      </c>
      <c r="I159" s="33">
        <v>2000000</v>
      </c>
      <c r="J159" s="2">
        <f t="shared" si="11"/>
        <v>8160000</v>
      </c>
    </row>
    <row r="160" spans="1:10" s="20" customFormat="1" ht="31.5" x14ac:dyDescent="0.2">
      <c r="A160" s="7">
        <v>47</v>
      </c>
      <c r="B160" s="12" t="s">
        <v>150</v>
      </c>
      <c r="C160" s="7" t="s">
        <v>9</v>
      </c>
      <c r="D160" s="8" t="s">
        <v>148</v>
      </c>
      <c r="E160" s="3">
        <v>509939.9</v>
      </c>
      <c r="F160" s="3">
        <v>547500</v>
      </c>
      <c r="G160" s="3">
        <v>547500</v>
      </c>
      <c r="H160" s="3">
        <v>547500</v>
      </c>
      <c r="I160" s="3">
        <v>547500</v>
      </c>
      <c r="J160" s="2">
        <f t="shared" si="11"/>
        <v>2699939.9</v>
      </c>
    </row>
    <row r="161" spans="1:10" s="20" customFormat="1" ht="31.5" x14ac:dyDescent="0.2">
      <c r="A161" s="7">
        <v>48</v>
      </c>
      <c r="B161" s="12" t="s">
        <v>152</v>
      </c>
      <c r="C161" s="7" t="s">
        <v>9</v>
      </c>
      <c r="D161" s="8" t="s">
        <v>148</v>
      </c>
      <c r="E161" s="3">
        <v>327400</v>
      </c>
      <c r="F161" s="3">
        <v>190500</v>
      </c>
      <c r="G161" s="3">
        <v>190500</v>
      </c>
      <c r="H161" s="3">
        <v>190500</v>
      </c>
      <c r="I161" s="3">
        <v>190500</v>
      </c>
      <c r="J161" s="2">
        <f t="shared" si="11"/>
        <v>1089400</v>
      </c>
    </row>
    <row r="162" spans="1:10" s="20" customFormat="1" ht="31.5" x14ac:dyDescent="0.2">
      <c r="A162" s="7">
        <v>49</v>
      </c>
      <c r="B162" s="12" t="s">
        <v>58</v>
      </c>
      <c r="C162" s="7" t="s">
        <v>9</v>
      </c>
      <c r="D162" s="8" t="s">
        <v>153</v>
      </c>
      <c r="E162" s="3">
        <v>1899858</v>
      </c>
      <c r="F162" s="3">
        <v>1899858</v>
      </c>
      <c r="G162" s="3">
        <v>1899858</v>
      </c>
      <c r="H162" s="3">
        <v>1899858</v>
      </c>
      <c r="I162" s="3">
        <v>1899858</v>
      </c>
      <c r="J162" s="2">
        <f t="shared" si="11"/>
        <v>9499290</v>
      </c>
    </row>
    <row r="163" spans="1:10" s="20" customFormat="1" ht="31.5" x14ac:dyDescent="0.2">
      <c r="A163" s="7">
        <v>50</v>
      </c>
      <c r="B163" s="12" t="s">
        <v>154</v>
      </c>
      <c r="C163" s="7" t="s">
        <v>9</v>
      </c>
      <c r="D163" s="8" t="s">
        <v>153</v>
      </c>
      <c r="E163" s="3">
        <v>341978.1</v>
      </c>
      <c r="F163" s="3">
        <v>341978.1</v>
      </c>
      <c r="G163" s="3">
        <v>341978.1</v>
      </c>
      <c r="H163" s="3">
        <v>341978.1</v>
      </c>
      <c r="I163" s="3">
        <v>341978.1</v>
      </c>
      <c r="J163" s="2">
        <f t="shared" si="11"/>
        <v>1709890.5</v>
      </c>
    </row>
    <row r="164" spans="1:10" s="20" customFormat="1" ht="31.5" x14ac:dyDescent="0.2">
      <c r="A164" s="7">
        <v>51</v>
      </c>
      <c r="B164" s="34" t="s">
        <v>155</v>
      </c>
      <c r="C164" s="7" t="s">
        <v>9</v>
      </c>
      <c r="D164" s="8" t="s">
        <v>153</v>
      </c>
      <c r="E164" s="3">
        <v>742715</v>
      </c>
      <c r="F164" s="3">
        <v>742715</v>
      </c>
      <c r="G164" s="3">
        <v>742715</v>
      </c>
      <c r="H164" s="3">
        <v>742715</v>
      </c>
      <c r="I164" s="3">
        <v>742715</v>
      </c>
      <c r="J164" s="2">
        <f t="shared" si="11"/>
        <v>3713575</v>
      </c>
    </row>
    <row r="165" spans="1:10" s="20" customFormat="1" x14ac:dyDescent="0.2">
      <c r="A165" s="7">
        <v>52</v>
      </c>
      <c r="B165" s="6" t="s">
        <v>158</v>
      </c>
      <c r="C165" s="7" t="s">
        <v>9</v>
      </c>
      <c r="D165" s="8" t="s">
        <v>156</v>
      </c>
      <c r="E165" s="9">
        <v>1399990.06</v>
      </c>
      <c r="F165" s="9">
        <v>1399990.06</v>
      </c>
      <c r="G165" s="9">
        <v>1399990.06</v>
      </c>
      <c r="H165" s="9">
        <v>1399990.06</v>
      </c>
      <c r="I165" s="9">
        <v>1399990.06</v>
      </c>
      <c r="J165" s="2">
        <f t="shared" si="11"/>
        <v>6999950.3000000007</v>
      </c>
    </row>
    <row r="166" spans="1:10" s="20" customFormat="1" ht="47.25" x14ac:dyDescent="0.2">
      <c r="A166" s="7">
        <v>53</v>
      </c>
      <c r="B166" s="10" t="s">
        <v>159</v>
      </c>
      <c r="C166" s="7" t="s">
        <v>9</v>
      </c>
      <c r="D166" s="8" t="s">
        <v>156</v>
      </c>
      <c r="E166" s="9">
        <v>904176.6</v>
      </c>
      <c r="F166" s="9">
        <v>904176.6</v>
      </c>
      <c r="G166" s="9">
        <v>904176.6</v>
      </c>
      <c r="H166" s="9">
        <v>904176.6</v>
      </c>
      <c r="I166" s="9">
        <v>904176.6</v>
      </c>
      <c r="J166" s="2">
        <f t="shared" si="11"/>
        <v>4520883</v>
      </c>
    </row>
    <row r="167" spans="1:10" s="20" customFormat="1" ht="47.25" x14ac:dyDescent="0.2">
      <c r="A167" s="7">
        <v>54</v>
      </c>
      <c r="B167" s="10" t="s">
        <v>160</v>
      </c>
      <c r="C167" s="7" t="s">
        <v>9</v>
      </c>
      <c r="D167" s="8" t="s">
        <v>156</v>
      </c>
      <c r="E167" s="9">
        <v>1198995</v>
      </c>
      <c r="F167" s="9">
        <v>1198995</v>
      </c>
      <c r="G167" s="9">
        <v>1198995</v>
      </c>
      <c r="H167" s="9">
        <v>1198995</v>
      </c>
      <c r="I167" s="9">
        <v>1198995</v>
      </c>
      <c r="J167" s="2">
        <f t="shared" si="11"/>
        <v>5994975</v>
      </c>
    </row>
    <row r="168" spans="1:10" s="20" customFormat="1" x14ac:dyDescent="0.2">
      <c r="A168" s="7">
        <v>55</v>
      </c>
      <c r="B168" s="6" t="s">
        <v>161</v>
      </c>
      <c r="C168" s="7" t="s">
        <v>9</v>
      </c>
      <c r="D168" s="8" t="s">
        <v>156</v>
      </c>
      <c r="E168" s="9">
        <v>771912.85</v>
      </c>
      <c r="F168" s="9">
        <v>771912.85</v>
      </c>
      <c r="G168" s="9">
        <v>771912.85</v>
      </c>
      <c r="H168" s="9">
        <v>771912.85</v>
      </c>
      <c r="I168" s="9">
        <v>771912.85</v>
      </c>
      <c r="J168" s="2">
        <f t="shared" si="11"/>
        <v>3859564.25</v>
      </c>
    </row>
    <row r="169" spans="1:10" s="20" customFormat="1" x14ac:dyDescent="0.2">
      <c r="A169" s="7">
        <v>56</v>
      </c>
      <c r="B169" s="6" t="s">
        <v>162</v>
      </c>
      <c r="C169" s="7" t="s">
        <v>9</v>
      </c>
      <c r="D169" s="8" t="s">
        <v>156</v>
      </c>
      <c r="E169" s="9">
        <v>494453</v>
      </c>
      <c r="F169" s="9">
        <v>494453</v>
      </c>
      <c r="G169" s="9">
        <v>494453</v>
      </c>
      <c r="H169" s="9">
        <v>494453</v>
      </c>
      <c r="I169" s="9">
        <v>494453</v>
      </c>
      <c r="J169" s="2">
        <f t="shared" si="11"/>
        <v>2472265</v>
      </c>
    </row>
    <row r="170" spans="1:10" s="20" customFormat="1" x14ac:dyDescent="0.2">
      <c r="A170" s="7">
        <v>57</v>
      </c>
      <c r="B170" s="6" t="s">
        <v>157</v>
      </c>
      <c r="C170" s="7" t="s">
        <v>9</v>
      </c>
      <c r="D170" s="8" t="s">
        <v>156</v>
      </c>
      <c r="E170" s="9">
        <v>551880</v>
      </c>
      <c r="F170" s="9">
        <v>551880</v>
      </c>
      <c r="G170" s="9">
        <v>551880</v>
      </c>
      <c r="H170" s="9">
        <v>551880</v>
      </c>
      <c r="I170" s="9">
        <v>551880</v>
      </c>
      <c r="J170" s="2">
        <f t="shared" si="11"/>
        <v>2759400</v>
      </c>
    </row>
    <row r="171" spans="1:10" s="20" customFormat="1" ht="47.25" x14ac:dyDescent="0.2">
      <c r="A171" s="7">
        <v>58</v>
      </c>
      <c r="B171" s="10" t="s">
        <v>163</v>
      </c>
      <c r="C171" s="7" t="s">
        <v>9</v>
      </c>
      <c r="D171" s="8" t="s">
        <v>156</v>
      </c>
      <c r="E171" s="9">
        <v>952142.6</v>
      </c>
      <c r="F171" s="9">
        <v>952142.6</v>
      </c>
      <c r="G171" s="9">
        <v>952142.6</v>
      </c>
      <c r="H171" s="9">
        <v>952142.6</v>
      </c>
      <c r="I171" s="9">
        <v>952142.6</v>
      </c>
      <c r="J171" s="2">
        <f t="shared" si="11"/>
        <v>4760713</v>
      </c>
    </row>
    <row r="172" spans="1:10" s="20" customFormat="1" x14ac:dyDescent="0.2">
      <c r="A172" s="7">
        <v>59</v>
      </c>
      <c r="B172" s="6" t="s">
        <v>164</v>
      </c>
      <c r="C172" s="7" t="s">
        <v>9</v>
      </c>
      <c r="D172" s="8" t="s">
        <v>156</v>
      </c>
      <c r="E172" s="9">
        <v>857996.2</v>
      </c>
      <c r="F172" s="9">
        <v>857996.2</v>
      </c>
      <c r="G172" s="9">
        <v>857996.2</v>
      </c>
      <c r="H172" s="9">
        <v>857996.2</v>
      </c>
      <c r="I172" s="9">
        <v>857996.2</v>
      </c>
      <c r="J172" s="2">
        <f t="shared" si="11"/>
        <v>4289981</v>
      </c>
    </row>
    <row r="173" spans="1:10" s="20" customFormat="1" x14ac:dyDescent="0.2">
      <c r="A173" s="7">
        <v>60</v>
      </c>
      <c r="B173" s="6" t="s">
        <v>165</v>
      </c>
      <c r="C173" s="7" t="s">
        <v>9</v>
      </c>
      <c r="D173" s="8" t="s">
        <v>156</v>
      </c>
      <c r="E173" s="9">
        <v>140088.79999999999</v>
      </c>
      <c r="F173" s="9">
        <v>140088.79999999999</v>
      </c>
      <c r="G173" s="9">
        <v>140088.79999999999</v>
      </c>
      <c r="H173" s="9">
        <v>140088.79999999999</v>
      </c>
      <c r="I173" s="9">
        <v>140088.79999999999</v>
      </c>
      <c r="J173" s="2">
        <f t="shared" si="11"/>
        <v>700444</v>
      </c>
    </row>
    <row r="174" spans="1:10" s="20" customFormat="1" x14ac:dyDescent="0.2">
      <c r="A174" s="7">
        <v>61</v>
      </c>
      <c r="B174" s="6" t="s">
        <v>166</v>
      </c>
      <c r="C174" s="7" t="s">
        <v>9</v>
      </c>
      <c r="D174" s="8" t="s">
        <v>156</v>
      </c>
      <c r="E174" s="9">
        <v>180342.3</v>
      </c>
      <c r="F174" s="9">
        <v>180342.3</v>
      </c>
      <c r="G174" s="9">
        <v>180342.3</v>
      </c>
      <c r="H174" s="9">
        <v>180342.3</v>
      </c>
      <c r="I174" s="9">
        <v>180342.3</v>
      </c>
      <c r="J174" s="2">
        <f t="shared" si="11"/>
        <v>901711.5</v>
      </c>
    </row>
    <row r="175" spans="1:10" s="20" customFormat="1" x14ac:dyDescent="0.2">
      <c r="A175" s="7">
        <v>62</v>
      </c>
      <c r="B175" s="6" t="s">
        <v>167</v>
      </c>
      <c r="C175" s="7" t="s">
        <v>9</v>
      </c>
      <c r="D175" s="8" t="s">
        <v>156</v>
      </c>
      <c r="E175" s="9">
        <v>356936</v>
      </c>
      <c r="F175" s="9">
        <v>356936</v>
      </c>
      <c r="G175" s="9">
        <v>356936</v>
      </c>
      <c r="H175" s="9">
        <v>356936</v>
      </c>
      <c r="I175" s="9">
        <v>356936</v>
      </c>
      <c r="J175" s="2">
        <f t="shared" si="11"/>
        <v>1784680</v>
      </c>
    </row>
    <row r="176" spans="1:10" s="20" customFormat="1" x14ac:dyDescent="0.2">
      <c r="A176" s="7">
        <v>63</v>
      </c>
      <c r="B176" s="6" t="s">
        <v>168</v>
      </c>
      <c r="C176" s="7" t="s">
        <v>9</v>
      </c>
      <c r="D176" s="8" t="s">
        <v>156</v>
      </c>
      <c r="E176" s="9">
        <v>881502.85</v>
      </c>
      <c r="F176" s="9">
        <v>881502.85</v>
      </c>
      <c r="G176" s="9">
        <v>881502.85</v>
      </c>
      <c r="H176" s="9">
        <v>881502.85</v>
      </c>
      <c r="I176" s="9">
        <v>881502.85</v>
      </c>
      <c r="J176" s="2">
        <f t="shared" si="11"/>
        <v>4407514.25</v>
      </c>
    </row>
    <row r="177" spans="1:10" s="20" customFormat="1" ht="47.25" x14ac:dyDescent="0.2">
      <c r="A177" s="7">
        <v>64</v>
      </c>
      <c r="B177" s="10" t="s">
        <v>169</v>
      </c>
      <c r="C177" s="7" t="s">
        <v>9</v>
      </c>
      <c r="D177" s="8" t="s">
        <v>156</v>
      </c>
      <c r="E177" s="9">
        <v>414778</v>
      </c>
      <c r="F177" s="9">
        <v>414778</v>
      </c>
      <c r="G177" s="9">
        <v>414778</v>
      </c>
      <c r="H177" s="9">
        <v>414778</v>
      </c>
      <c r="I177" s="9">
        <v>414778</v>
      </c>
      <c r="J177" s="2">
        <f t="shared" si="11"/>
        <v>2073890</v>
      </c>
    </row>
    <row r="178" spans="1:10" s="20" customFormat="1" ht="63" x14ac:dyDescent="0.2">
      <c r="A178" s="7">
        <v>65</v>
      </c>
      <c r="B178" s="10" t="s">
        <v>170</v>
      </c>
      <c r="C178" s="7" t="s">
        <v>9</v>
      </c>
      <c r="D178" s="8" t="s">
        <v>156</v>
      </c>
      <c r="E178" s="9">
        <v>1625820</v>
      </c>
      <c r="F178" s="9">
        <v>1625820</v>
      </c>
      <c r="G178" s="9">
        <v>1625820</v>
      </c>
      <c r="H178" s="9">
        <v>1625820</v>
      </c>
      <c r="I178" s="9">
        <v>1625820</v>
      </c>
      <c r="J178" s="2">
        <f t="shared" si="11"/>
        <v>8129100</v>
      </c>
    </row>
    <row r="179" spans="1:10" s="20" customFormat="1" ht="31.5" x14ac:dyDescent="0.2">
      <c r="A179" s="7">
        <v>66</v>
      </c>
      <c r="B179" s="10" t="s">
        <v>171</v>
      </c>
      <c r="C179" s="7" t="s">
        <v>9</v>
      </c>
      <c r="D179" s="8" t="s">
        <v>156</v>
      </c>
      <c r="E179" s="9">
        <v>1290967</v>
      </c>
      <c r="F179" s="9">
        <v>1290967</v>
      </c>
      <c r="G179" s="9">
        <v>1290967</v>
      </c>
      <c r="H179" s="9">
        <v>1290967</v>
      </c>
      <c r="I179" s="9">
        <v>1290967</v>
      </c>
      <c r="J179" s="2">
        <f t="shared" si="11"/>
        <v>6454835</v>
      </c>
    </row>
    <row r="180" spans="1:10" s="20" customFormat="1" ht="31.5" x14ac:dyDescent="0.2">
      <c r="A180" s="7">
        <v>67</v>
      </c>
      <c r="B180" s="10" t="s">
        <v>172</v>
      </c>
      <c r="C180" s="7" t="s">
        <v>9</v>
      </c>
      <c r="D180" s="8" t="s">
        <v>156</v>
      </c>
      <c r="E180" s="9">
        <v>3979983.97</v>
      </c>
      <c r="F180" s="9">
        <v>3979983.97</v>
      </c>
      <c r="G180" s="9">
        <v>3979983.97</v>
      </c>
      <c r="H180" s="9">
        <v>3979983.97</v>
      </c>
      <c r="I180" s="9">
        <v>3979983.97</v>
      </c>
      <c r="J180" s="2">
        <f t="shared" si="11"/>
        <v>19899919.850000001</v>
      </c>
    </row>
    <row r="181" spans="1:10" s="20" customFormat="1" x14ac:dyDescent="0.2">
      <c r="A181" s="7">
        <v>68</v>
      </c>
      <c r="B181" s="6" t="s">
        <v>173</v>
      </c>
      <c r="C181" s="7" t="s">
        <v>9</v>
      </c>
      <c r="D181" s="8" t="s">
        <v>156</v>
      </c>
      <c r="E181" s="9">
        <v>1000000</v>
      </c>
      <c r="F181" s="9">
        <v>1000000</v>
      </c>
      <c r="G181" s="9">
        <v>1000000</v>
      </c>
      <c r="H181" s="9">
        <v>1000000</v>
      </c>
      <c r="I181" s="9">
        <v>1000000</v>
      </c>
      <c r="J181" s="2">
        <f t="shared" si="11"/>
        <v>5000000</v>
      </c>
    </row>
    <row r="182" spans="1:10" s="20" customFormat="1" x14ac:dyDescent="0.2">
      <c r="A182" s="7">
        <v>69</v>
      </c>
      <c r="B182" s="11" t="s">
        <v>174</v>
      </c>
      <c r="C182" s="7" t="s">
        <v>9</v>
      </c>
      <c r="D182" s="8" t="s">
        <v>156</v>
      </c>
      <c r="E182" s="9">
        <v>850000</v>
      </c>
      <c r="F182" s="9">
        <v>850000</v>
      </c>
      <c r="G182" s="9">
        <v>850000</v>
      </c>
      <c r="H182" s="9">
        <v>850000</v>
      </c>
      <c r="I182" s="9">
        <v>850000</v>
      </c>
      <c r="J182" s="2">
        <f t="shared" si="11"/>
        <v>4250000</v>
      </c>
    </row>
    <row r="183" spans="1:10" s="20" customFormat="1" x14ac:dyDescent="0.2">
      <c r="A183" s="7">
        <v>70</v>
      </c>
      <c r="B183" s="6" t="s">
        <v>175</v>
      </c>
      <c r="C183" s="7" t="s">
        <v>9</v>
      </c>
      <c r="D183" s="8" t="s">
        <v>156</v>
      </c>
      <c r="E183" s="9">
        <v>476600</v>
      </c>
      <c r="F183" s="9">
        <v>476600</v>
      </c>
      <c r="G183" s="9">
        <v>476600</v>
      </c>
      <c r="H183" s="9">
        <v>476600</v>
      </c>
      <c r="I183" s="9">
        <v>476600</v>
      </c>
      <c r="J183" s="2">
        <f t="shared" si="11"/>
        <v>2383000</v>
      </c>
    </row>
    <row r="184" spans="1:10" s="20" customFormat="1" ht="31.5" x14ac:dyDescent="0.2">
      <c r="A184" s="7">
        <v>71</v>
      </c>
      <c r="B184" s="12" t="s">
        <v>176</v>
      </c>
      <c r="C184" s="8" t="s">
        <v>177</v>
      </c>
      <c r="D184" s="8" t="s">
        <v>156</v>
      </c>
      <c r="E184" s="3">
        <v>48770014.229999997</v>
      </c>
      <c r="F184" s="3">
        <v>48770014.229999997</v>
      </c>
      <c r="G184" s="3">
        <v>48770014.229999997</v>
      </c>
      <c r="H184" s="3">
        <v>48770014.229999997</v>
      </c>
      <c r="I184" s="3">
        <v>48770014.229999997</v>
      </c>
      <c r="J184" s="2">
        <f t="shared" si="11"/>
        <v>243850071.14999998</v>
      </c>
    </row>
    <row r="185" spans="1:10" s="20" customFormat="1" ht="31.5" x14ac:dyDescent="0.2">
      <c r="A185" s="7">
        <v>72</v>
      </c>
      <c r="B185" s="10" t="s">
        <v>202</v>
      </c>
      <c r="C185" s="30" t="s">
        <v>9</v>
      </c>
      <c r="D185" s="30" t="s">
        <v>201</v>
      </c>
      <c r="E185" s="9">
        <v>887600</v>
      </c>
      <c r="F185" s="9">
        <v>887600</v>
      </c>
      <c r="G185" s="9">
        <v>887600</v>
      </c>
      <c r="H185" s="9">
        <v>887600</v>
      </c>
      <c r="I185" s="9">
        <v>887600</v>
      </c>
      <c r="J185" s="2">
        <f t="shared" si="11"/>
        <v>4438000</v>
      </c>
    </row>
    <row r="186" spans="1:10" s="20" customFormat="1" ht="31.5" x14ac:dyDescent="0.2">
      <c r="A186" s="7">
        <v>73</v>
      </c>
      <c r="B186" s="10" t="s">
        <v>203</v>
      </c>
      <c r="C186" s="30" t="s">
        <v>9</v>
      </c>
      <c r="D186" s="30" t="s">
        <v>201</v>
      </c>
      <c r="E186" s="9">
        <v>600000</v>
      </c>
      <c r="F186" s="9">
        <v>600000</v>
      </c>
      <c r="G186" s="9">
        <v>600000</v>
      </c>
      <c r="H186" s="9">
        <v>600000</v>
      </c>
      <c r="I186" s="9">
        <v>600000</v>
      </c>
      <c r="J186" s="2">
        <f t="shared" si="11"/>
        <v>3000000</v>
      </c>
    </row>
    <row r="187" spans="1:10" s="20" customFormat="1" ht="31.5" x14ac:dyDescent="0.2">
      <c r="A187" s="7">
        <v>74</v>
      </c>
      <c r="B187" s="10" t="s">
        <v>204</v>
      </c>
      <c r="C187" s="30" t="s">
        <v>9</v>
      </c>
      <c r="D187" s="30" t="s">
        <v>201</v>
      </c>
      <c r="E187" s="9">
        <v>599767.6</v>
      </c>
      <c r="F187" s="9">
        <v>599767.6</v>
      </c>
      <c r="G187" s="9">
        <v>599767.6</v>
      </c>
      <c r="H187" s="9">
        <v>599767.6</v>
      </c>
      <c r="I187" s="9">
        <v>599767.6</v>
      </c>
      <c r="J187" s="2">
        <f t="shared" si="11"/>
        <v>2998838</v>
      </c>
    </row>
    <row r="188" spans="1:10" s="20" customFormat="1" ht="31.5" x14ac:dyDescent="0.2">
      <c r="A188" s="7">
        <v>75</v>
      </c>
      <c r="B188" s="10" t="s">
        <v>205</v>
      </c>
      <c r="C188" s="30" t="s">
        <v>9</v>
      </c>
      <c r="D188" s="30" t="s">
        <v>201</v>
      </c>
      <c r="E188" s="9">
        <v>1000000</v>
      </c>
      <c r="F188" s="9">
        <v>1000000</v>
      </c>
      <c r="G188" s="9">
        <v>1000000</v>
      </c>
      <c r="H188" s="9">
        <v>1000000</v>
      </c>
      <c r="I188" s="9">
        <v>1000000</v>
      </c>
      <c r="J188" s="2">
        <f t="shared" si="11"/>
        <v>5000000</v>
      </c>
    </row>
    <row r="189" spans="1:10" s="20" customFormat="1" ht="31.5" x14ac:dyDescent="0.2">
      <c r="A189" s="7">
        <v>76</v>
      </c>
      <c r="B189" s="10" t="s">
        <v>206</v>
      </c>
      <c r="C189" s="30" t="s">
        <v>9</v>
      </c>
      <c r="D189" s="30" t="s">
        <v>201</v>
      </c>
      <c r="E189" s="9">
        <v>554200</v>
      </c>
      <c r="F189" s="9">
        <v>554200</v>
      </c>
      <c r="G189" s="9">
        <v>554200</v>
      </c>
      <c r="H189" s="9">
        <v>554200</v>
      </c>
      <c r="I189" s="9">
        <v>554200</v>
      </c>
      <c r="J189" s="2">
        <f t="shared" si="11"/>
        <v>2771000</v>
      </c>
    </row>
    <row r="190" spans="1:10" s="20" customFormat="1" ht="31.5" x14ac:dyDescent="0.2">
      <c r="A190" s="7">
        <v>77</v>
      </c>
      <c r="B190" s="10" t="s">
        <v>162</v>
      </c>
      <c r="C190" s="30" t="s">
        <v>9</v>
      </c>
      <c r="D190" s="30" t="s">
        <v>201</v>
      </c>
      <c r="E190" s="9">
        <v>918500</v>
      </c>
      <c r="F190" s="9">
        <v>918500</v>
      </c>
      <c r="G190" s="9">
        <v>918500</v>
      </c>
      <c r="H190" s="9">
        <v>918500</v>
      </c>
      <c r="I190" s="9">
        <v>918500</v>
      </c>
      <c r="J190" s="2">
        <f t="shared" si="11"/>
        <v>4592500</v>
      </c>
    </row>
    <row r="191" spans="1:10" s="20" customFormat="1" ht="31.5" x14ac:dyDescent="0.2">
      <c r="A191" s="7">
        <v>78</v>
      </c>
      <c r="B191" s="10" t="s">
        <v>185</v>
      </c>
      <c r="C191" s="30" t="s">
        <v>9</v>
      </c>
      <c r="D191" s="30" t="s">
        <v>201</v>
      </c>
      <c r="E191" s="9">
        <v>564800</v>
      </c>
      <c r="F191" s="9">
        <v>564800</v>
      </c>
      <c r="G191" s="9">
        <v>564800</v>
      </c>
      <c r="H191" s="9">
        <v>564800</v>
      </c>
      <c r="I191" s="9">
        <v>564800</v>
      </c>
      <c r="J191" s="2">
        <f t="shared" si="11"/>
        <v>2824000</v>
      </c>
    </row>
    <row r="192" spans="1:10" s="20" customFormat="1" ht="31.5" x14ac:dyDescent="0.2">
      <c r="A192" s="7">
        <v>79</v>
      </c>
      <c r="B192" s="10" t="s">
        <v>207</v>
      </c>
      <c r="C192" s="30" t="s">
        <v>9</v>
      </c>
      <c r="D192" s="30" t="s">
        <v>201</v>
      </c>
      <c r="E192" s="9">
        <v>63600</v>
      </c>
      <c r="F192" s="9">
        <v>63600</v>
      </c>
      <c r="G192" s="9">
        <v>63600</v>
      </c>
      <c r="H192" s="9">
        <v>63600</v>
      </c>
      <c r="I192" s="9">
        <v>63600</v>
      </c>
      <c r="J192" s="2">
        <f t="shared" si="11"/>
        <v>318000</v>
      </c>
    </row>
    <row r="193" spans="1:10" s="20" customFormat="1" ht="31.5" x14ac:dyDescent="0.2">
      <c r="A193" s="7">
        <v>80</v>
      </c>
      <c r="B193" s="10" t="s">
        <v>208</v>
      </c>
      <c r="C193" s="30" t="s">
        <v>9</v>
      </c>
      <c r="D193" s="30" t="s">
        <v>201</v>
      </c>
      <c r="E193" s="9">
        <v>499473.3</v>
      </c>
      <c r="F193" s="9">
        <v>499473.3</v>
      </c>
      <c r="G193" s="9">
        <v>499473.3</v>
      </c>
      <c r="H193" s="9">
        <v>499473.3</v>
      </c>
      <c r="I193" s="9">
        <v>499473.3</v>
      </c>
      <c r="J193" s="2">
        <f t="shared" si="11"/>
        <v>2497366.5</v>
      </c>
    </row>
    <row r="194" spans="1:10" s="20" customFormat="1" ht="31.5" x14ac:dyDescent="0.2">
      <c r="A194" s="7">
        <v>81</v>
      </c>
      <c r="B194" s="10" t="s">
        <v>209</v>
      </c>
      <c r="C194" s="30" t="s">
        <v>9</v>
      </c>
      <c r="D194" s="30" t="s">
        <v>201</v>
      </c>
      <c r="E194" s="9">
        <v>350000</v>
      </c>
      <c r="F194" s="9">
        <v>350000</v>
      </c>
      <c r="G194" s="9">
        <v>350000</v>
      </c>
      <c r="H194" s="9">
        <v>350000</v>
      </c>
      <c r="I194" s="9">
        <v>350000</v>
      </c>
      <c r="J194" s="2">
        <f t="shared" si="11"/>
        <v>1750000</v>
      </c>
    </row>
    <row r="195" spans="1:10" s="20" customFormat="1" ht="31.5" x14ac:dyDescent="0.2">
      <c r="A195" s="7">
        <v>82</v>
      </c>
      <c r="B195" s="10" t="s">
        <v>210</v>
      </c>
      <c r="C195" s="30" t="s">
        <v>9</v>
      </c>
      <c r="D195" s="30" t="s">
        <v>201</v>
      </c>
      <c r="E195" s="9">
        <v>800000</v>
      </c>
      <c r="F195" s="9">
        <v>800000</v>
      </c>
      <c r="G195" s="9">
        <v>800000</v>
      </c>
      <c r="H195" s="9">
        <v>800000</v>
      </c>
      <c r="I195" s="9">
        <v>800000</v>
      </c>
      <c r="J195" s="2">
        <f t="shared" si="11"/>
        <v>4000000</v>
      </c>
    </row>
    <row r="196" spans="1:10" s="20" customFormat="1" ht="31.5" x14ac:dyDescent="0.2">
      <c r="A196" s="7">
        <v>83</v>
      </c>
      <c r="B196" s="10" t="s">
        <v>211</v>
      </c>
      <c r="C196" s="30" t="s">
        <v>9</v>
      </c>
      <c r="D196" s="30" t="s">
        <v>201</v>
      </c>
      <c r="E196" s="9">
        <v>850000</v>
      </c>
      <c r="F196" s="9">
        <v>850000</v>
      </c>
      <c r="G196" s="9">
        <v>850000</v>
      </c>
      <c r="H196" s="9">
        <v>850000</v>
      </c>
      <c r="I196" s="9">
        <v>850000</v>
      </c>
      <c r="J196" s="2">
        <f t="shared" si="11"/>
        <v>4250000</v>
      </c>
    </row>
    <row r="197" spans="1:10" s="20" customFormat="1" ht="31.5" x14ac:dyDescent="0.2">
      <c r="A197" s="7">
        <v>84</v>
      </c>
      <c r="B197" s="10" t="s">
        <v>212</v>
      </c>
      <c r="C197" s="30" t="s">
        <v>9</v>
      </c>
      <c r="D197" s="30" t="s">
        <v>201</v>
      </c>
      <c r="E197" s="9">
        <v>400000</v>
      </c>
      <c r="F197" s="9">
        <v>400000</v>
      </c>
      <c r="G197" s="9">
        <v>400000</v>
      </c>
      <c r="H197" s="9">
        <v>400000</v>
      </c>
      <c r="I197" s="9">
        <v>400000</v>
      </c>
      <c r="J197" s="2">
        <f t="shared" si="11"/>
        <v>2000000</v>
      </c>
    </row>
    <row r="198" spans="1:10" s="20" customFormat="1" ht="31.5" x14ac:dyDescent="0.25">
      <c r="A198" s="7">
        <v>85</v>
      </c>
      <c r="B198" s="10" t="s">
        <v>213</v>
      </c>
      <c r="C198" s="30" t="s">
        <v>9</v>
      </c>
      <c r="D198" s="30" t="s">
        <v>201</v>
      </c>
      <c r="E198" s="41">
        <v>800000</v>
      </c>
      <c r="F198" s="41">
        <v>800000</v>
      </c>
      <c r="G198" s="41">
        <v>800000</v>
      </c>
      <c r="H198" s="41">
        <v>800000</v>
      </c>
      <c r="I198" s="41">
        <v>800000</v>
      </c>
      <c r="J198" s="2">
        <f t="shared" si="11"/>
        <v>4000000</v>
      </c>
    </row>
    <row r="199" spans="1:10" s="20" customFormat="1" ht="31.5" x14ac:dyDescent="0.25">
      <c r="A199" s="7">
        <v>86</v>
      </c>
      <c r="B199" s="10" t="s">
        <v>214</v>
      </c>
      <c r="C199" s="30" t="s">
        <v>9</v>
      </c>
      <c r="D199" s="30" t="s">
        <v>201</v>
      </c>
      <c r="E199" s="41">
        <v>400000</v>
      </c>
      <c r="F199" s="41">
        <v>400000</v>
      </c>
      <c r="G199" s="41">
        <v>400000</v>
      </c>
      <c r="H199" s="41">
        <v>400000</v>
      </c>
      <c r="I199" s="41">
        <v>400000</v>
      </c>
      <c r="J199" s="2">
        <f t="shared" si="11"/>
        <v>2000000</v>
      </c>
    </row>
    <row r="200" spans="1:10" s="20" customFormat="1" ht="31.5" x14ac:dyDescent="0.25">
      <c r="A200" s="7">
        <v>87</v>
      </c>
      <c r="B200" s="10" t="s">
        <v>215</v>
      </c>
      <c r="C200" s="30" t="s">
        <v>9</v>
      </c>
      <c r="D200" s="30" t="s">
        <v>201</v>
      </c>
      <c r="E200" s="41">
        <v>850000</v>
      </c>
      <c r="F200" s="41">
        <v>850000</v>
      </c>
      <c r="G200" s="41">
        <v>850000</v>
      </c>
      <c r="H200" s="41">
        <v>850000</v>
      </c>
      <c r="I200" s="41">
        <v>850000</v>
      </c>
      <c r="J200" s="2">
        <f t="shared" si="11"/>
        <v>4250000</v>
      </c>
    </row>
    <row r="201" spans="1:10" s="20" customFormat="1" ht="31.5" x14ac:dyDescent="0.2">
      <c r="A201" s="7">
        <v>88</v>
      </c>
      <c r="B201" s="42" t="s">
        <v>179</v>
      </c>
      <c r="C201" s="30" t="s">
        <v>9</v>
      </c>
      <c r="D201" s="30" t="s">
        <v>178</v>
      </c>
      <c r="E201" s="43">
        <v>3390000</v>
      </c>
      <c r="F201" s="43">
        <v>3390000</v>
      </c>
      <c r="G201" s="43">
        <v>3390000</v>
      </c>
      <c r="H201" s="43">
        <v>3390000</v>
      </c>
      <c r="I201" s="43">
        <v>3390000</v>
      </c>
      <c r="J201" s="2">
        <f t="shared" si="11"/>
        <v>16950000</v>
      </c>
    </row>
    <row r="202" spans="1:10" s="20" customFormat="1" ht="31.5" x14ac:dyDescent="0.2">
      <c r="A202" s="7">
        <v>89</v>
      </c>
      <c r="B202" s="42" t="s">
        <v>180</v>
      </c>
      <c r="C202" s="30" t="s">
        <v>9</v>
      </c>
      <c r="D202" s="30" t="s">
        <v>178</v>
      </c>
      <c r="E202" s="43">
        <v>476754</v>
      </c>
      <c r="F202" s="43">
        <v>476754</v>
      </c>
      <c r="G202" s="43">
        <v>476754</v>
      </c>
      <c r="H202" s="43">
        <v>476754</v>
      </c>
      <c r="I202" s="43">
        <v>476754</v>
      </c>
      <c r="J202" s="2">
        <f t="shared" si="11"/>
        <v>2383770</v>
      </c>
    </row>
    <row r="203" spans="1:10" s="20" customFormat="1" ht="31.5" x14ac:dyDescent="0.2">
      <c r="A203" s="7">
        <v>90</v>
      </c>
      <c r="B203" s="42" t="s">
        <v>181</v>
      </c>
      <c r="C203" s="30" t="s">
        <v>9</v>
      </c>
      <c r="D203" s="30" t="s">
        <v>178</v>
      </c>
      <c r="E203" s="43">
        <v>476843</v>
      </c>
      <c r="F203" s="43">
        <v>476843</v>
      </c>
      <c r="G203" s="43">
        <v>476843</v>
      </c>
      <c r="H203" s="43">
        <v>476843</v>
      </c>
      <c r="I203" s="43">
        <v>476843</v>
      </c>
      <c r="J203" s="2">
        <f t="shared" si="11"/>
        <v>2384215</v>
      </c>
    </row>
    <row r="204" spans="1:10" s="20" customFormat="1" ht="31.5" x14ac:dyDescent="0.2">
      <c r="A204" s="7">
        <v>91</v>
      </c>
      <c r="B204" s="42" t="s">
        <v>182</v>
      </c>
      <c r="C204" s="30" t="s">
        <v>9</v>
      </c>
      <c r="D204" s="30" t="s">
        <v>178</v>
      </c>
      <c r="E204" s="43">
        <v>195000</v>
      </c>
      <c r="F204" s="43">
        <v>195000</v>
      </c>
      <c r="G204" s="43">
        <v>195000</v>
      </c>
      <c r="H204" s="43">
        <v>195000</v>
      </c>
      <c r="I204" s="43">
        <v>195000</v>
      </c>
      <c r="J204" s="2">
        <f t="shared" si="11"/>
        <v>975000</v>
      </c>
    </row>
    <row r="205" spans="1:10" s="20" customFormat="1" ht="31.5" x14ac:dyDescent="0.2">
      <c r="A205" s="7">
        <v>92</v>
      </c>
      <c r="B205" s="42" t="s">
        <v>183</v>
      </c>
      <c r="C205" s="30" t="s">
        <v>9</v>
      </c>
      <c r="D205" s="30" t="s">
        <v>178</v>
      </c>
      <c r="E205" s="43">
        <v>480904</v>
      </c>
      <c r="F205" s="43">
        <v>480904</v>
      </c>
      <c r="G205" s="43">
        <v>480904</v>
      </c>
      <c r="H205" s="43">
        <v>480904</v>
      </c>
      <c r="I205" s="43">
        <v>480904</v>
      </c>
      <c r="J205" s="2">
        <f t="shared" si="11"/>
        <v>2404520</v>
      </c>
    </row>
    <row r="206" spans="1:10" s="20" customFormat="1" ht="31.5" x14ac:dyDescent="0.2">
      <c r="A206" s="7">
        <v>93</v>
      </c>
      <c r="B206" s="42" t="s">
        <v>184</v>
      </c>
      <c r="C206" s="30" t="s">
        <v>9</v>
      </c>
      <c r="D206" s="30" t="s">
        <v>178</v>
      </c>
      <c r="E206" s="43">
        <v>780500</v>
      </c>
      <c r="F206" s="43">
        <v>780500</v>
      </c>
      <c r="G206" s="43">
        <v>780500</v>
      </c>
      <c r="H206" s="43">
        <v>780500</v>
      </c>
      <c r="I206" s="43">
        <v>780500</v>
      </c>
      <c r="J206" s="2">
        <f t="shared" si="11"/>
        <v>3902500</v>
      </c>
    </row>
    <row r="207" spans="1:10" s="20" customFormat="1" ht="31.5" x14ac:dyDescent="0.2">
      <c r="A207" s="7">
        <v>94</v>
      </c>
      <c r="B207" s="42" t="s">
        <v>200</v>
      </c>
      <c r="C207" s="30" t="s">
        <v>9</v>
      </c>
      <c r="D207" s="30" t="s">
        <v>178</v>
      </c>
      <c r="E207" s="43">
        <v>948705.88</v>
      </c>
      <c r="F207" s="43">
        <v>948705.88</v>
      </c>
      <c r="G207" s="43">
        <v>948705.88</v>
      </c>
      <c r="H207" s="43">
        <v>948705.88</v>
      </c>
      <c r="I207" s="43">
        <v>948705.88</v>
      </c>
      <c r="J207" s="2">
        <f t="shared" si="11"/>
        <v>4743529.4000000004</v>
      </c>
    </row>
    <row r="208" spans="1:10" s="20" customFormat="1" ht="31.5" x14ac:dyDescent="0.2">
      <c r="A208" s="7">
        <v>95</v>
      </c>
      <c r="B208" s="42" t="s">
        <v>162</v>
      </c>
      <c r="C208" s="30" t="s">
        <v>9</v>
      </c>
      <c r="D208" s="30" t="s">
        <v>178</v>
      </c>
      <c r="E208" s="43">
        <v>443900</v>
      </c>
      <c r="F208" s="43">
        <v>443900</v>
      </c>
      <c r="G208" s="43">
        <v>443900</v>
      </c>
      <c r="H208" s="43">
        <v>443900</v>
      </c>
      <c r="I208" s="43">
        <v>443900</v>
      </c>
      <c r="J208" s="2">
        <f t="shared" si="11"/>
        <v>2219500</v>
      </c>
    </row>
    <row r="209" spans="1:10" s="20" customFormat="1" ht="31.5" x14ac:dyDescent="0.2">
      <c r="A209" s="7">
        <v>96</v>
      </c>
      <c r="B209" s="42" t="s">
        <v>185</v>
      </c>
      <c r="C209" s="30" t="s">
        <v>9</v>
      </c>
      <c r="D209" s="30" t="s">
        <v>178</v>
      </c>
      <c r="E209" s="43">
        <v>536400</v>
      </c>
      <c r="F209" s="43">
        <v>536400</v>
      </c>
      <c r="G209" s="43">
        <v>536400</v>
      </c>
      <c r="H209" s="43">
        <v>536400</v>
      </c>
      <c r="I209" s="43">
        <v>536400</v>
      </c>
      <c r="J209" s="2">
        <f t="shared" si="11"/>
        <v>2682000</v>
      </c>
    </row>
    <row r="210" spans="1:10" s="20" customFormat="1" ht="31.5" x14ac:dyDescent="0.2">
      <c r="A210" s="7">
        <v>97</v>
      </c>
      <c r="B210" s="42" t="s">
        <v>186</v>
      </c>
      <c r="C210" s="30" t="s">
        <v>9</v>
      </c>
      <c r="D210" s="30" t="s">
        <v>178</v>
      </c>
      <c r="E210" s="43">
        <v>288909.59000000003</v>
      </c>
      <c r="F210" s="43">
        <v>288909.59000000003</v>
      </c>
      <c r="G210" s="43">
        <v>288909.59000000003</v>
      </c>
      <c r="H210" s="43">
        <v>288909.59000000003</v>
      </c>
      <c r="I210" s="43">
        <v>288909.59000000003</v>
      </c>
      <c r="J210" s="2">
        <f t="shared" si="11"/>
        <v>1444547.9500000002</v>
      </c>
    </row>
    <row r="211" spans="1:10" s="20" customFormat="1" ht="31.5" x14ac:dyDescent="0.2">
      <c r="A211" s="7">
        <v>98</v>
      </c>
      <c r="B211" s="42" t="s">
        <v>187</v>
      </c>
      <c r="C211" s="30" t="s">
        <v>9</v>
      </c>
      <c r="D211" s="30" t="s">
        <v>178</v>
      </c>
      <c r="E211" s="43">
        <v>288669.18</v>
      </c>
      <c r="F211" s="43">
        <v>288669.18</v>
      </c>
      <c r="G211" s="43">
        <v>288669.18</v>
      </c>
      <c r="H211" s="43">
        <v>288669.18</v>
      </c>
      <c r="I211" s="43">
        <v>288669.18</v>
      </c>
      <c r="J211" s="2">
        <f t="shared" si="11"/>
        <v>1443345.9</v>
      </c>
    </row>
    <row r="212" spans="1:10" s="20" customFormat="1" ht="31.5" x14ac:dyDescent="0.2">
      <c r="A212" s="7">
        <v>99</v>
      </c>
      <c r="B212" s="42" t="s">
        <v>188</v>
      </c>
      <c r="C212" s="30" t="s">
        <v>9</v>
      </c>
      <c r="D212" s="30" t="s">
        <v>178</v>
      </c>
      <c r="E212" s="43">
        <v>288965.40000000002</v>
      </c>
      <c r="F212" s="43">
        <v>288965.40000000002</v>
      </c>
      <c r="G212" s="43">
        <v>288965.40000000002</v>
      </c>
      <c r="H212" s="43">
        <v>288965.40000000002</v>
      </c>
      <c r="I212" s="43">
        <v>288965.40000000002</v>
      </c>
      <c r="J212" s="2">
        <f t="shared" si="11"/>
        <v>1444827</v>
      </c>
    </row>
    <row r="213" spans="1:10" s="20" customFormat="1" ht="31.5" x14ac:dyDescent="0.2">
      <c r="A213" s="7">
        <v>100</v>
      </c>
      <c r="B213" s="42" t="s">
        <v>166</v>
      </c>
      <c r="C213" s="30" t="s">
        <v>9</v>
      </c>
      <c r="D213" s="30" t="s">
        <v>178</v>
      </c>
      <c r="E213" s="43">
        <v>544800</v>
      </c>
      <c r="F213" s="43">
        <v>544800</v>
      </c>
      <c r="G213" s="43">
        <v>544800</v>
      </c>
      <c r="H213" s="43">
        <v>544800</v>
      </c>
      <c r="I213" s="43">
        <v>544800</v>
      </c>
      <c r="J213" s="2">
        <f t="shared" si="11"/>
        <v>2724000</v>
      </c>
    </row>
    <row r="214" spans="1:10" s="20" customFormat="1" ht="31.5" x14ac:dyDescent="0.2">
      <c r="A214" s="7">
        <v>101</v>
      </c>
      <c r="B214" s="42" t="s">
        <v>189</v>
      </c>
      <c r="C214" s="30" t="s">
        <v>9</v>
      </c>
      <c r="D214" s="30" t="s">
        <v>178</v>
      </c>
      <c r="E214" s="43">
        <v>288447.21000000002</v>
      </c>
      <c r="F214" s="43">
        <v>288447.21000000002</v>
      </c>
      <c r="G214" s="43">
        <v>288447.21000000002</v>
      </c>
      <c r="H214" s="43">
        <v>288447.21000000002</v>
      </c>
      <c r="I214" s="43">
        <v>288447.21000000002</v>
      </c>
      <c r="J214" s="2">
        <f t="shared" si="11"/>
        <v>1442236.05</v>
      </c>
    </row>
    <row r="215" spans="1:10" s="20" customFormat="1" ht="31.5" x14ac:dyDescent="0.2">
      <c r="A215" s="7">
        <v>102</v>
      </c>
      <c r="B215" s="42" t="s">
        <v>190</v>
      </c>
      <c r="C215" s="30" t="s">
        <v>9</v>
      </c>
      <c r="D215" s="30" t="s">
        <v>178</v>
      </c>
      <c r="E215" s="43">
        <v>288552.40000000002</v>
      </c>
      <c r="F215" s="43">
        <v>288552.40000000002</v>
      </c>
      <c r="G215" s="43">
        <v>288552.40000000002</v>
      </c>
      <c r="H215" s="43">
        <v>288552.40000000002</v>
      </c>
      <c r="I215" s="43">
        <v>288552.40000000002</v>
      </c>
      <c r="J215" s="2">
        <f t="shared" si="11"/>
        <v>1442762</v>
      </c>
    </row>
    <row r="216" spans="1:10" s="20" customFormat="1" ht="31.5" x14ac:dyDescent="0.2">
      <c r="A216" s="7">
        <v>103</v>
      </c>
      <c r="B216" s="42" t="s">
        <v>191</v>
      </c>
      <c r="C216" s="30" t="s">
        <v>9</v>
      </c>
      <c r="D216" s="30" t="s">
        <v>178</v>
      </c>
      <c r="E216" s="43">
        <v>288739.45</v>
      </c>
      <c r="F216" s="43">
        <v>288739.45</v>
      </c>
      <c r="G216" s="43">
        <v>288739.45</v>
      </c>
      <c r="H216" s="43">
        <v>288739.45</v>
      </c>
      <c r="I216" s="43">
        <v>288739.45</v>
      </c>
      <c r="J216" s="2">
        <f t="shared" si="11"/>
        <v>1443697.25</v>
      </c>
    </row>
    <row r="217" spans="1:10" s="20" customFormat="1" ht="31.5" x14ac:dyDescent="0.2">
      <c r="A217" s="7">
        <v>104</v>
      </c>
      <c r="B217" s="42" t="s">
        <v>192</v>
      </c>
      <c r="C217" s="30" t="s">
        <v>9</v>
      </c>
      <c r="D217" s="30" t="s">
        <v>178</v>
      </c>
      <c r="E217" s="43">
        <v>477000</v>
      </c>
      <c r="F217" s="43">
        <v>477000</v>
      </c>
      <c r="G217" s="43">
        <v>477000</v>
      </c>
      <c r="H217" s="43">
        <v>477000</v>
      </c>
      <c r="I217" s="43">
        <v>477000</v>
      </c>
      <c r="J217" s="2">
        <f t="shared" si="11"/>
        <v>2385000</v>
      </c>
    </row>
    <row r="218" spans="1:10" s="20" customFormat="1" ht="31.5" x14ac:dyDescent="0.2">
      <c r="A218" s="7">
        <v>105</v>
      </c>
      <c r="B218" s="42" t="s">
        <v>193</v>
      </c>
      <c r="C218" s="30" t="s">
        <v>9</v>
      </c>
      <c r="D218" s="30" t="s">
        <v>178</v>
      </c>
      <c r="E218" s="43">
        <v>2961176</v>
      </c>
      <c r="F218" s="43">
        <v>2961176</v>
      </c>
      <c r="G218" s="43">
        <v>2961176</v>
      </c>
      <c r="H218" s="43">
        <v>2961176</v>
      </c>
      <c r="I218" s="43">
        <v>2961176</v>
      </c>
      <c r="J218" s="2">
        <f t="shared" si="11"/>
        <v>14805880</v>
      </c>
    </row>
    <row r="219" spans="1:10" s="20" customFormat="1" ht="31.5" x14ac:dyDescent="0.25">
      <c r="A219" s="7">
        <v>106</v>
      </c>
      <c r="B219" s="10" t="s">
        <v>194</v>
      </c>
      <c r="C219" s="30" t="s">
        <v>9</v>
      </c>
      <c r="D219" s="30" t="s">
        <v>178</v>
      </c>
      <c r="E219" s="41">
        <v>29000</v>
      </c>
      <c r="F219" s="41">
        <v>29000</v>
      </c>
      <c r="G219" s="41">
        <v>29000</v>
      </c>
      <c r="H219" s="41">
        <v>29000</v>
      </c>
      <c r="I219" s="41">
        <v>29000</v>
      </c>
      <c r="J219" s="2">
        <f t="shared" si="11"/>
        <v>145000</v>
      </c>
    </row>
    <row r="220" spans="1:10" s="20" customFormat="1" ht="31.5" x14ac:dyDescent="0.25">
      <c r="A220" s="7">
        <v>107</v>
      </c>
      <c r="B220" s="10" t="s">
        <v>195</v>
      </c>
      <c r="C220" s="30" t="s">
        <v>9</v>
      </c>
      <c r="D220" s="30" t="s">
        <v>178</v>
      </c>
      <c r="E220" s="41">
        <v>249968</v>
      </c>
      <c r="F220" s="41">
        <v>249968</v>
      </c>
      <c r="G220" s="41">
        <v>249968</v>
      </c>
      <c r="H220" s="41">
        <v>249968</v>
      </c>
      <c r="I220" s="41">
        <v>249968</v>
      </c>
      <c r="J220" s="2">
        <f t="shared" si="11"/>
        <v>1249840</v>
      </c>
    </row>
    <row r="221" spans="1:10" s="20" customFormat="1" ht="31.5" x14ac:dyDescent="0.25">
      <c r="A221" s="7">
        <v>108</v>
      </c>
      <c r="B221" s="10" t="s">
        <v>196</v>
      </c>
      <c r="C221" s="30" t="s">
        <v>9</v>
      </c>
      <c r="D221" s="30" t="s">
        <v>178</v>
      </c>
      <c r="E221" s="41">
        <v>403920</v>
      </c>
      <c r="F221" s="41">
        <v>403920</v>
      </c>
      <c r="G221" s="41">
        <v>403920</v>
      </c>
      <c r="H221" s="41">
        <v>403920</v>
      </c>
      <c r="I221" s="41">
        <v>403920</v>
      </c>
      <c r="J221" s="2">
        <f t="shared" si="11"/>
        <v>2019600</v>
      </c>
    </row>
    <row r="222" spans="1:10" s="20" customFormat="1" ht="31.5" x14ac:dyDescent="0.25">
      <c r="A222" s="7">
        <v>109</v>
      </c>
      <c r="B222" s="10" t="s">
        <v>197</v>
      </c>
      <c r="C222" s="30" t="s">
        <v>9</v>
      </c>
      <c r="D222" s="30" t="s">
        <v>178</v>
      </c>
      <c r="E222" s="41">
        <v>451902</v>
      </c>
      <c r="F222" s="41">
        <v>451902</v>
      </c>
      <c r="G222" s="41">
        <v>451902</v>
      </c>
      <c r="H222" s="41">
        <v>451902</v>
      </c>
      <c r="I222" s="41">
        <v>451902</v>
      </c>
      <c r="J222" s="2">
        <f t="shared" si="11"/>
        <v>2259510</v>
      </c>
    </row>
    <row r="223" spans="1:10" s="20" customFormat="1" ht="31.5" x14ac:dyDescent="0.25">
      <c r="A223" s="7">
        <v>110</v>
      </c>
      <c r="B223" s="10" t="s">
        <v>198</v>
      </c>
      <c r="C223" s="30" t="s">
        <v>9</v>
      </c>
      <c r="D223" s="30" t="s">
        <v>178</v>
      </c>
      <c r="E223" s="41">
        <v>451902</v>
      </c>
      <c r="F223" s="41">
        <v>451902</v>
      </c>
      <c r="G223" s="41">
        <v>451902</v>
      </c>
      <c r="H223" s="41">
        <v>451902</v>
      </c>
      <c r="I223" s="41">
        <v>451902</v>
      </c>
      <c r="J223" s="2">
        <f t="shared" si="11"/>
        <v>2259510</v>
      </c>
    </row>
    <row r="224" spans="1:10" s="20" customFormat="1" ht="31.5" x14ac:dyDescent="0.25">
      <c r="A224" s="7">
        <v>111</v>
      </c>
      <c r="B224" s="10" t="s">
        <v>199</v>
      </c>
      <c r="C224" s="30" t="s">
        <v>9</v>
      </c>
      <c r="D224" s="30" t="s">
        <v>178</v>
      </c>
      <c r="E224" s="41">
        <v>283976</v>
      </c>
      <c r="F224" s="41">
        <v>283976</v>
      </c>
      <c r="G224" s="41">
        <v>283976</v>
      </c>
      <c r="H224" s="41">
        <v>283976</v>
      </c>
      <c r="I224" s="41">
        <v>283976</v>
      </c>
      <c r="J224" s="2">
        <f t="shared" si="11"/>
        <v>1419880</v>
      </c>
    </row>
    <row r="225" spans="1:10" s="20" customFormat="1" x14ac:dyDescent="0.2">
      <c r="A225" s="7">
        <v>112</v>
      </c>
      <c r="B225" s="44" t="s">
        <v>217</v>
      </c>
      <c r="C225" s="30" t="s">
        <v>9</v>
      </c>
      <c r="D225" s="30" t="s">
        <v>216</v>
      </c>
      <c r="E225" s="45">
        <v>715000</v>
      </c>
      <c r="F225" s="45">
        <v>715000</v>
      </c>
      <c r="G225" s="45">
        <v>715000</v>
      </c>
      <c r="H225" s="45">
        <v>715000</v>
      </c>
      <c r="I225" s="45">
        <v>715000</v>
      </c>
      <c r="J225" s="2">
        <f t="shared" si="11"/>
        <v>3575000</v>
      </c>
    </row>
    <row r="226" spans="1:10" s="20" customFormat="1" x14ac:dyDescent="0.2">
      <c r="A226" s="7">
        <v>113</v>
      </c>
      <c r="B226" s="44" t="s">
        <v>218</v>
      </c>
      <c r="C226" s="30" t="s">
        <v>9</v>
      </c>
      <c r="D226" s="30" t="s">
        <v>216</v>
      </c>
      <c r="E226" s="45">
        <v>715000</v>
      </c>
      <c r="F226" s="45">
        <v>715000</v>
      </c>
      <c r="G226" s="45">
        <v>715000</v>
      </c>
      <c r="H226" s="45">
        <v>715000</v>
      </c>
      <c r="I226" s="45">
        <v>715000</v>
      </c>
      <c r="J226" s="2">
        <f t="shared" si="11"/>
        <v>3575000</v>
      </c>
    </row>
    <row r="227" spans="1:10" s="20" customFormat="1" x14ac:dyDescent="0.2">
      <c r="A227" s="7">
        <v>114</v>
      </c>
      <c r="B227" s="46" t="s">
        <v>219</v>
      </c>
      <c r="C227" s="30" t="s">
        <v>9</v>
      </c>
      <c r="D227" s="30" t="s">
        <v>216</v>
      </c>
      <c r="E227" s="45">
        <v>763000</v>
      </c>
      <c r="F227" s="45">
        <v>763000</v>
      </c>
      <c r="G227" s="45">
        <v>763000</v>
      </c>
      <c r="H227" s="45">
        <v>763000</v>
      </c>
      <c r="I227" s="45">
        <v>763000</v>
      </c>
      <c r="J227" s="2">
        <f t="shared" si="11"/>
        <v>3815000</v>
      </c>
    </row>
    <row r="228" spans="1:10" s="20" customFormat="1" x14ac:dyDescent="0.2">
      <c r="A228" s="7">
        <v>115</v>
      </c>
      <c r="B228" s="46" t="s">
        <v>220</v>
      </c>
      <c r="C228" s="30" t="s">
        <v>9</v>
      </c>
      <c r="D228" s="30" t="s">
        <v>216</v>
      </c>
      <c r="E228" s="45">
        <v>10664842</v>
      </c>
      <c r="F228" s="45">
        <v>10664842</v>
      </c>
      <c r="G228" s="45">
        <v>10664842</v>
      </c>
      <c r="H228" s="45">
        <v>10664842</v>
      </c>
      <c r="I228" s="45">
        <v>10664842</v>
      </c>
      <c r="J228" s="2">
        <f t="shared" si="11"/>
        <v>53324210</v>
      </c>
    </row>
    <row r="229" spans="1:10" s="20" customFormat="1" ht="31.5" x14ac:dyDescent="0.2">
      <c r="A229" s="7">
        <v>116</v>
      </c>
      <c r="B229" s="12" t="s">
        <v>225</v>
      </c>
      <c r="C229" s="30" t="s">
        <v>9</v>
      </c>
      <c r="D229" s="30" t="s">
        <v>223</v>
      </c>
      <c r="E229" s="3">
        <v>2600</v>
      </c>
      <c r="F229" s="3">
        <v>2600</v>
      </c>
      <c r="G229" s="3">
        <v>2600</v>
      </c>
      <c r="H229" s="3">
        <v>2600</v>
      </c>
      <c r="I229" s="3">
        <v>2600</v>
      </c>
      <c r="J229" s="2">
        <f t="shared" si="11"/>
        <v>13000</v>
      </c>
    </row>
    <row r="230" spans="1:10" s="20" customFormat="1" x14ac:dyDescent="0.2">
      <c r="A230" s="70" t="s">
        <v>8</v>
      </c>
      <c r="B230" s="70"/>
      <c r="C230" s="70"/>
      <c r="D230" s="70"/>
      <c r="E230" s="49">
        <f>SUM(E114:E229)</f>
        <v>136807235.81999999</v>
      </c>
      <c r="F230" s="49">
        <f t="shared" ref="F230:I230" si="12">SUM(F114:F229)</f>
        <v>154856636.14999998</v>
      </c>
      <c r="G230" s="49">
        <f t="shared" si="12"/>
        <v>154856636.14999998</v>
      </c>
      <c r="H230" s="49">
        <f t="shared" si="12"/>
        <v>154856636.14999998</v>
      </c>
      <c r="I230" s="49">
        <f t="shared" si="12"/>
        <v>154856636.14999998</v>
      </c>
      <c r="J230" s="1">
        <f t="shared" si="11"/>
        <v>756233780.41999996</v>
      </c>
    </row>
    <row r="231" spans="1:10" s="20" customFormat="1" x14ac:dyDescent="0.2">
      <c r="A231" s="76" t="s">
        <v>9</v>
      </c>
      <c r="B231" s="76"/>
      <c r="C231" s="76"/>
      <c r="D231" s="76"/>
      <c r="E231" s="55">
        <f>E230-E232-E233</f>
        <v>88017221.590000004</v>
      </c>
      <c r="F231" s="56">
        <f t="shared" ref="F231:J231" si="13">F230-F232-F233</f>
        <v>106066621.91999999</v>
      </c>
      <c r="G231" s="55">
        <f t="shared" si="13"/>
        <v>106066621.91999999</v>
      </c>
      <c r="H231" s="55">
        <f t="shared" si="13"/>
        <v>106066621.91999999</v>
      </c>
      <c r="I231" s="55">
        <f t="shared" si="13"/>
        <v>106066621.91999999</v>
      </c>
      <c r="J231" s="55">
        <f t="shared" si="13"/>
        <v>512283709.26999998</v>
      </c>
    </row>
    <row r="232" spans="1:10" s="20" customFormat="1" x14ac:dyDescent="0.2">
      <c r="A232" s="77" t="s">
        <v>238</v>
      </c>
      <c r="B232" s="78"/>
      <c r="C232" s="78"/>
      <c r="D232" s="79"/>
      <c r="E232" s="57">
        <f>E184</f>
        <v>48770014.229999997</v>
      </c>
      <c r="F232" s="57">
        <f t="shared" ref="F232:J232" si="14">F184</f>
        <v>48770014.229999997</v>
      </c>
      <c r="G232" s="57">
        <f t="shared" si="14"/>
        <v>48770014.229999997</v>
      </c>
      <c r="H232" s="57">
        <f t="shared" si="14"/>
        <v>48770014.229999997</v>
      </c>
      <c r="I232" s="57">
        <f t="shared" si="14"/>
        <v>48770014.229999997</v>
      </c>
      <c r="J232" s="57">
        <f t="shared" si="14"/>
        <v>243850071.14999998</v>
      </c>
    </row>
    <row r="233" spans="1:10" s="20" customFormat="1" x14ac:dyDescent="0.2">
      <c r="A233" s="80" t="s">
        <v>239</v>
      </c>
      <c r="B233" s="80"/>
      <c r="C233" s="80"/>
      <c r="D233" s="80"/>
      <c r="E233" s="67">
        <f>E114</f>
        <v>20000</v>
      </c>
      <c r="F233" s="67">
        <f t="shared" ref="F233:J233" si="15">F114</f>
        <v>20000</v>
      </c>
      <c r="G233" s="67">
        <f t="shared" si="15"/>
        <v>20000</v>
      </c>
      <c r="H233" s="67">
        <f t="shared" si="15"/>
        <v>20000</v>
      </c>
      <c r="I233" s="67">
        <f t="shared" si="15"/>
        <v>20000</v>
      </c>
      <c r="J233" s="67">
        <f t="shared" si="15"/>
        <v>100000</v>
      </c>
    </row>
    <row r="234" spans="1:10" s="20" customFormat="1" x14ac:dyDescent="0.2">
      <c r="A234" s="68"/>
      <c r="B234" s="68"/>
      <c r="C234" s="68"/>
      <c r="D234" s="68"/>
      <c r="E234" s="53"/>
      <c r="F234" s="53"/>
      <c r="G234" s="53"/>
      <c r="H234" s="53"/>
      <c r="I234" s="53"/>
      <c r="J234" s="53"/>
    </row>
    <row r="235" spans="1:10" s="20" customFormat="1" x14ac:dyDescent="0.2">
      <c r="A235" s="68"/>
      <c r="B235" s="68"/>
      <c r="C235" s="68"/>
      <c r="D235" s="68"/>
      <c r="E235" s="53"/>
      <c r="F235" s="53"/>
      <c r="G235" s="53"/>
      <c r="H235" s="53"/>
      <c r="I235" s="53"/>
      <c r="J235" s="53"/>
    </row>
    <row r="236" spans="1:10" s="20" customFormat="1" x14ac:dyDescent="0.2">
      <c r="A236" s="68"/>
      <c r="B236" s="68"/>
      <c r="C236" s="68"/>
      <c r="D236" s="68"/>
      <c r="E236" s="53"/>
      <c r="F236" s="53"/>
      <c r="G236" s="53"/>
      <c r="H236" s="53"/>
      <c r="I236" s="53"/>
      <c r="J236" s="53"/>
    </row>
    <row r="237" spans="1:10" x14ac:dyDescent="0.25">
      <c r="A237" s="72" t="s">
        <v>27</v>
      </c>
      <c r="B237" s="72"/>
      <c r="C237" s="72"/>
      <c r="D237" s="72"/>
      <c r="E237" s="72"/>
      <c r="F237" s="72"/>
      <c r="G237" s="72"/>
      <c r="H237" s="72"/>
      <c r="I237" s="72"/>
      <c r="J237" s="72"/>
    </row>
    <row r="238" spans="1:10" s="20" customFormat="1" ht="31.5" x14ac:dyDescent="0.2">
      <c r="A238" s="7">
        <v>1</v>
      </c>
      <c r="B238" s="19" t="s">
        <v>11</v>
      </c>
      <c r="C238" s="7" t="s">
        <v>9</v>
      </c>
      <c r="D238" s="8" t="s">
        <v>10</v>
      </c>
      <c r="E238" s="35">
        <v>1495048.98</v>
      </c>
      <c r="F238" s="36">
        <v>902540</v>
      </c>
      <c r="G238" s="36">
        <v>902540</v>
      </c>
      <c r="H238" s="36">
        <v>902540</v>
      </c>
      <c r="I238" s="36">
        <v>902540</v>
      </c>
      <c r="J238" s="2">
        <f t="shared" ref="J238:J249" si="16">SUM(E238:I238)</f>
        <v>5105208.9800000004</v>
      </c>
    </row>
    <row r="239" spans="1:10" s="20" customFormat="1" ht="31.5" x14ac:dyDescent="0.2">
      <c r="A239" s="7">
        <v>2</v>
      </c>
      <c r="B239" s="37" t="s">
        <v>12</v>
      </c>
      <c r="C239" s="7" t="s">
        <v>9</v>
      </c>
      <c r="D239" s="8" t="s">
        <v>10</v>
      </c>
      <c r="E239" s="3">
        <v>864939.44</v>
      </c>
      <c r="F239" s="3">
        <v>513830</v>
      </c>
      <c r="G239" s="3">
        <v>513830</v>
      </c>
      <c r="H239" s="3">
        <v>513830</v>
      </c>
      <c r="I239" s="3">
        <v>513830</v>
      </c>
      <c r="J239" s="2">
        <f t="shared" si="16"/>
        <v>2920259.44</v>
      </c>
    </row>
    <row r="240" spans="1:10" s="20" customFormat="1" ht="31.5" x14ac:dyDescent="0.2">
      <c r="A240" s="7">
        <v>3</v>
      </c>
      <c r="B240" s="19" t="s">
        <v>13</v>
      </c>
      <c r="C240" s="8" t="s">
        <v>9</v>
      </c>
      <c r="D240" s="8" t="s">
        <v>10</v>
      </c>
      <c r="E240" s="25">
        <v>54155</v>
      </c>
      <c r="F240" s="25">
        <v>14100</v>
      </c>
      <c r="G240" s="25">
        <v>14100</v>
      </c>
      <c r="H240" s="25">
        <v>14100</v>
      </c>
      <c r="I240" s="25">
        <v>14100</v>
      </c>
      <c r="J240" s="2">
        <f t="shared" si="16"/>
        <v>110555</v>
      </c>
    </row>
    <row r="241" spans="1:10" s="20" customFormat="1" ht="31.5" x14ac:dyDescent="0.2">
      <c r="A241" s="7">
        <v>4</v>
      </c>
      <c r="B241" s="19" t="s">
        <v>36</v>
      </c>
      <c r="C241" s="7" t="s">
        <v>9</v>
      </c>
      <c r="D241" s="63" t="s">
        <v>37</v>
      </c>
      <c r="E241" s="66">
        <v>2169600</v>
      </c>
      <c r="F241" s="66">
        <v>2170000</v>
      </c>
      <c r="G241" s="66">
        <v>2170000</v>
      </c>
      <c r="H241" s="66">
        <v>2170000</v>
      </c>
      <c r="I241" s="66">
        <v>2170000</v>
      </c>
      <c r="J241" s="64">
        <f t="shared" si="16"/>
        <v>10849600</v>
      </c>
    </row>
    <row r="242" spans="1:10" s="20" customFormat="1" ht="31.5" x14ac:dyDescent="0.2">
      <c r="A242" s="7">
        <v>5</v>
      </c>
      <c r="B242" s="19" t="s">
        <v>38</v>
      </c>
      <c r="C242" s="7" t="s">
        <v>9</v>
      </c>
      <c r="D242" s="8" t="s">
        <v>37</v>
      </c>
      <c r="E242" s="65">
        <v>66735</v>
      </c>
      <c r="F242" s="65">
        <v>27037</v>
      </c>
      <c r="G242" s="65">
        <v>27037</v>
      </c>
      <c r="H242" s="65">
        <v>27037</v>
      </c>
      <c r="I242" s="65">
        <v>27037</v>
      </c>
      <c r="J242" s="2">
        <f t="shared" si="16"/>
        <v>174883</v>
      </c>
    </row>
    <row r="243" spans="1:10" s="20" customFormat="1" ht="31.5" x14ac:dyDescent="0.2">
      <c r="A243" s="7">
        <v>6</v>
      </c>
      <c r="B243" s="19" t="s">
        <v>40</v>
      </c>
      <c r="C243" s="7" t="s">
        <v>9</v>
      </c>
      <c r="D243" s="8" t="s">
        <v>37</v>
      </c>
      <c r="E243" s="3">
        <v>23000</v>
      </c>
      <c r="F243" s="3">
        <v>20500</v>
      </c>
      <c r="G243" s="3">
        <v>20500</v>
      </c>
      <c r="H243" s="3">
        <v>20500</v>
      </c>
      <c r="I243" s="3">
        <v>20500</v>
      </c>
      <c r="J243" s="2">
        <f t="shared" si="16"/>
        <v>105000</v>
      </c>
    </row>
    <row r="244" spans="1:10" s="20" customFormat="1" ht="31.5" x14ac:dyDescent="0.2">
      <c r="A244" s="7">
        <v>7</v>
      </c>
      <c r="B244" s="12" t="s">
        <v>60</v>
      </c>
      <c r="C244" s="30" t="s">
        <v>9</v>
      </c>
      <c r="D244" s="30" t="s">
        <v>74</v>
      </c>
      <c r="E244" s="3">
        <v>4000</v>
      </c>
      <c r="F244" s="3">
        <v>4000</v>
      </c>
      <c r="G244" s="3">
        <v>4000</v>
      </c>
      <c r="H244" s="3">
        <v>4000</v>
      </c>
      <c r="I244" s="3">
        <v>4000</v>
      </c>
      <c r="J244" s="2">
        <f t="shared" si="16"/>
        <v>20000</v>
      </c>
    </row>
    <row r="245" spans="1:10" s="20" customFormat="1" ht="31.5" x14ac:dyDescent="0.2">
      <c r="A245" s="7">
        <v>8</v>
      </c>
      <c r="B245" s="19" t="s">
        <v>76</v>
      </c>
      <c r="C245" s="8" t="s">
        <v>9</v>
      </c>
      <c r="D245" s="8" t="s">
        <v>85</v>
      </c>
      <c r="E245" s="3">
        <v>3044220</v>
      </c>
      <c r="F245" s="3">
        <v>3069000</v>
      </c>
      <c r="G245" s="3">
        <v>3069000</v>
      </c>
      <c r="H245" s="3">
        <v>3069000</v>
      </c>
      <c r="I245" s="3">
        <v>3069000</v>
      </c>
      <c r="J245" s="2">
        <f t="shared" si="16"/>
        <v>15320220</v>
      </c>
    </row>
    <row r="246" spans="1:10" s="20" customFormat="1" ht="31.5" x14ac:dyDescent="0.2">
      <c r="A246" s="7">
        <v>9</v>
      </c>
      <c r="B246" s="19" t="s">
        <v>60</v>
      </c>
      <c r="C246" s="8" t="s">
        <v>9</v>
      </c>
      <c r="D246" s="8" t="s">
        <v>85</v>
      </c>
      <c r="E246" s="3">
        <v>6600</v>
      </c>
      <c r="F246" s="3">
        <v>6600</v>
      </c>
      <c r="G246" s="3">
        <v>6600</v>
      </c>
      <c r="H246" s="3">
        <v>6600</v>
      </c>
      <c r="I246" s="3">
        <v>6600</v>
      </c>
      <c r="J246" s="2">
        <f t="shared" si="16"/>
        <v>33000</v>
      </c>
    </row>
    <row r="247" spans="1:10" s="20" customFormat="1" ht="31.5" x14ac:dyDescent="0.2">
      <c r="A247" s="7">
        <v>10</v>
      </c>
      <c r="B247" s="19" t="s">
        <v>146</v>
      </c>
      <c r="C247" s="7" t="s">
        <v>9</v>
      </c>
      <c r="D247" s="8" t="s">
        <v>142</v>
      </c>
      <c r="E247" s="3">
        <v>1321247.1499999999</v>
      </c>
      <c r="F247" s="3">
        <v>1321247.1499999999</v>
      </c>
      <c r="G247" s="3">
        <v>1321247.1499999999</v>
      </c>
      <c r="H247" s="3">
        <v>1321247.1499999999</v>
      </c>
      <c r="I247" s="3">
        <v>1321247.1499999999</v>
      </c>
      <c r="J247" s="2">
        <f t="shared" si="16"/>
        <v>6606235.75</v>
      </c>
    </row>
    <row r="248" spans="1:10" s="20" customFormat="1" ht="31.5" x14ac:dyDescent="0.2">
      <c r="A248" s="7">
        <v>11</v>
      </c>
      <c r="B248" s="12" t="s">
        <v>236</v>
      </c>
      <c r="C248" s="7" t="s">
        <v>9</v>
      </c>
      <c r="D248" s="8" t="s">
        <v>148</v>
      </c>
      <c r="E248" s="3">
        <v>486580</v>
      </c>
      <c r="F248" s="3">
        <v>220000</v>
      </c>
      <c r="G248" s="3">
        <v>220000</v>
      </c>
      <c r="H248" s="3">
        <v>220000</v>
      </c>
      <c r="I248" s="3">
        <v>220000</v>
      </c>
      <c r="J248" s="2">
        <f t="shared" si="16"/>
        <v>1366580</v>
      </c>
    </row>
    <row r="249" spans="1:10" s="20" customFormat="1" ht="32.450000000000003" customHeight="1" x14ac:dyDescent="0.2">
      <c r="A249" s="7">
        <v>12</v>
      </c>
      <c r="B249" s="19" t="s">
        <v>221</v>
      </c>
      <c r="C249" s="7" t="s">
        <v>9</v>
      </c>
      <c r="D249" s="8" t="s">
        <v>222</v>
      </c>
      <c r="E249" s="3">
        <v>6500</v>
      </c>
      <c r="F249" s="3">
        <v>9000</v>
      </c>
      <c r="G249" s="3">
        <v>9000</v>
      </c>
      <c r="H249" s="3">
        <v>9000</v>
      </c>
      <c r="I249" s="3">
        <v>9000</v>
      </c>
      <c r="J249" s="2">
        <f t="shared" si="16"/>
        <v>42500</v>
      </c>
    </row>
    <row r="250" spans="1:10" s="20" customFormat="1" ht="32.450000000000003" customHeight="1" x14ac:dyDescent="0.2">
      <c r="A250" s="59"/>
      <c r="B250" s="60"/>
      <c r="C250" s="61"/>
      <c r="D250" s="62"/>
      <c r="E250" s="3">
        <f>SUM(E238:E249)</f>
        <v>9542625.5700000003</v>
      </c>
      <c r="F250" s="3">
        <f t="shared" ref="F250:J250" si="17">SUM(F238:F249)</f>
        <v>8277854.1500000004</v>
      </c>
      <c r="G250" s="3">
        <f t="shared" si="17"/>
        <v>8277854.1500000004</v>
      </c>
      <c r="H250" s="3">
        <f t="shared" si="17"/>
        <v>8277854.1500000004</v>
      </c>
      <c r="I250" s="3">
        <f t="shared" si="17"/>
        <v>8277854.1500000004</v>
      </c>
      <c r="J250" s="3">
        <f t="shared" si="17"/>
        <v>42654042.170000002</v>
      </c>
    </row>
    <row r="251" spans="1:10" s="20" customFormat="1" x14ac:dyDescent="0.2">
      <c r="A251" s="70" t="s">
        <v>8</v>
      </c>
      <c r="B251" s="70"/>
      <c r="C251" s="70"/>
      <c r="D251" s="70"/>
      <c r="E251" s="1">
        <f t="shared" ref="E251:J251" si="18">SUM(E238:E249)</f>
        <v>9542625.5700000003</v>
      </c>
      <c r="F251" s="47">
        <f t="shared" si="18"/>
        <v>8277854.1500000004</v>
      </c>
      <c r="G251" s="1">
        <f t="shared" si="18"/>
        <v>8277854.1500000004</v>
      </c>
      <c r="H251" s="1">
        <f t="shared" si="18"/>
        <v>8277854.1500000004</v>
      </c>
      <c r="I251" s="1">
        <f t="shared" si="18"/>
        <v>8277854.1500000004</v>
      </c>
      <c r="J251" s="1">
        <f t="shared" si="18"/>
        <v>42654042.170000002</v>
      </c>
    </row>
    <row r="252" spans="1:10" s="20" customFormat="1" x14ac:dyDescent="0.2">
      <c r="A252" s="68"/>
      <c r="B252" s="68"/>
      <c r="C252" s="68"/>
      <c r="D252" s="68"/>
      <c r="E252" s="53"/>
      <c r="F252" s="52"/>
      <c r="G252" s="53"/>
      <c r="H252" s="53"/>
      <c r="I252" s="53"/>
      <c r="J252" s="53"/>
    </row>
    <row r="253" spans="1:10" s="20" customFormat="1" x14ac:dyDescent="0.2">
      <c r="A253" s="68"/>
      <c r="B253" s="68"/>
      <c r="C253" s="68"/>
      <c r="D253" s="68"/>
      <c r="E253" s="53"/>
      <c r="F253" s="52"/>
      <c r="G253" s="53"/>
      <c r="H253" s="53"/>
      <c r="I253" s="53"/>
      <c r="J253" s="53"/>
    </row>
    <row r="254" spans="1:10" s="20" customFormat="1" x14ac:dyDescent="0.2">
      <c r="A254" s="76" t="s">
        <v>9</v>
      </c>
      <c r="B254" s="76"/>
      <c r="C254" s="76"/>
      <c r="D254" s="76"/>
      <c r="E254" s="55">
        <f t="shared" ref="E254:J254" si="19">E257-E256-E255+E251</f>
        <v>138032321.59</v>
      </c>
      <c r="F254" s="56">
        <f t="shared" si="19"/>
        <v>150414269.60999998</v>
      </c>
      <c r="G254" s="55">
        <f t="shared" si="19"/>
        <v>150789869.60999998</v>
      </c>
      <c r="H254" s="55">
        <f t="shared" si="19"/>
        <v>150789869.60999998</v>
      </c>
      <c r="I254" s="55">
        <f t="shared" si="19"/>
        <v>150789869.60999998</v>
      </c>
      <c r="J254" s="55">
        <f t="shared" si="19"/>
        <v>740816200.02999985</v>
      </c>
    </row>
    <row r="255" spans="1:10" s="20" customFormat="1" x14ac:dyDescent="0.2">
      <c r="A255" s="74" t="s">
        <v>238</v>
      </c>
      <c r="B255" s="74"/>
      <c r="C255" s="74"/>
      <c r="D255" s="74"/>
      <c r="E255" s="57">
        <f t="shared" ref="E255:J255" si="20">E19+E18+E20+E184</f>
        <v>51956114.229999997</v>
      </c>
      <c r="F255" s="57">
        <f t="shared" si="20"/>
        <v>51956114.229999997</v>
      </c>
      <c r="G255" s="57">
        <f t="shared" si="20"/>
        <v>51956114.229999997</v>
      </c>
      <c r="H255" s="57">
        <f t="shared" si="20"/>
        <v>51956114.229999997</v>
      </c>
      <c r="I255" s="57">
        <f t="shared" si="20"/>
        <v>51956114.229999997</v>
      </c>
      <c r="J255" s="57">
        <f t="shared" si="20"/>
        <v>259780571.14999998</v>
      </c>
    </row>
    <row r="256" spans="1:10" s="20" customFormat="1" x14ac:dyDescent="0.2">
      <c r="A256" s="75" t="s">
        <v>239</v>
      </c>
      <c r="B256" s="75"/>
      <c r="C256" s="75"/>
      <c r="D256" s="75"/>
      <c r="E256" s="58">
        <f t="shared" ref="E256:J256" si="21">E6+E7+E76+E77+E114</f>
        <v>222388</v>
      </c>
      <c r="F256" s="58">
        <f t="shared" si="21"/>
        <v>246100</v>
      </c>
      <c r="G256" s="58">
        <f t="shared" si="21"/>
        <v>246100</v>
      </c>
      <c r="H256" s="58">
        <f t="shared" si="21"/>
        <v>246100</v>
      </c>
      <c r="I256" s="58">
        <f t="shared" si="21"/>
        <v>246100</v>
      </c>
      <c r="J256" s="58">
        <f t="shared" si="21"/>
        <v>1206788</v>
      </c>
    </row>
    <row r="257" spans="1:10" s="20" customFormat="1" x14ac:dyDescent="0.2">
      <c r="A257" s="73" t="s">
        <v>24</v>
      </c>
      <c r="B257" s="73"/>
      <c r="C257" s="73"/>
      <c r="D257" s="73"/>
      <c r="E257" s="50">
        <f t="shared" ref="E257:J257" si="22">E57+E108+E230+E251</f>
        <v>180668198.25</v>
      </c>
      <c r="F257" s="50">
        <f t="shared" si="22"/>
        <v>194338629.68999997</v>
      </c>
      <c r="G257" s="50">
        <f t="shared" si="22"/>
        <v>194714229.68999997</v>
      </c>
      <c r="H257" s="50">
        <f t="shared" si="22"/>
        <v>194714229.68999997</v>
      </c>
      <c r="I257" s="50">
        <f t="shared" si="22"/>
        <v>194714229.68999997</v>
      </c>
      <c r="J257" s="50">
        <f t="shared" si="22"/>
        <v>959149517.00999987</v>
      </c>
    </row>
    <row r="258" spans="1:10" ht="94.15" customHeight="1" x14ac:dyDescent="0.25">
      <c r="A258" s="69" t="s">
        <v>237</v>
      </c>
      <c r="B258" s="69"/>
      <c r="C258" s="69"/>
      <c r="D258" s="69"/>
      <c r="E258" s="69"/>
      <c r="F258" s="69"/>
      <c r="G258" s="69"/>
      <c r="H258" s="69"/>
      <c r="I258" s="69"/>
      <c r="J258" s="69"/>
    </row>
  </sheetData>
  <mergeCells count="25">
    <mergeCell ref="A58:D58"/>
    <mergeCell ref="A59:D59"/>
    <mergeCell ref="A60:D60"/>
    <mergeCell ref="A73:J73"/>
    <mergeCell ref="A254:D254"/>
    <mergeCell ref="A109:D109"/>
    <mergeCell ref="A110:D110"/>
    <mergeCell ref="A111:D111"/>
    <mergeCell ref="A1:A2"/>
    <mergeCell ref="B1:D1"/>
    <mergeCell ref="E1:J1"/>
    <mergeCell ref="A3:J3"/>
    <mergeCell ref="A57:D57"/>
    <mergeCell ref="A258:J258"/>
    <mergeCell ref="A108:D108"/>
    <mergeCell ref="A113:J113"/>
    <mergeCell ref="A230:D230"/>
    <mergeCell ref="A237:J237"/>
    <mergeCell ref="A251:D251"/>
    <mergeCell ref="A257:D257"/>
    <mergeCell ref="A255:D255"/>
    <mergeCell ref="A256:D256"/>
    <mergeCell ref="A231:D231"/>
    <mergeCell ref="A232:D232"/>
    <mergeCell ref="A233:D233"/>
  </mergeCells>
  <pageMargins left="0.39370078740157483" right="0.19685039370078741" top="0.74803149606299213" bottom="0.15748031496062992" header="0.31496062992125984" footer="0.37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รวมหน่วยงาน</vt:lpstr>
      <vt:lpstr>รวมหน่วยงาน!Print_Titles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</dc:creator>
  <cp:lastModifiedBy>ASUS</cp:lastModifiedBy>
  <cp:lastPrinted>2024-08-13T16:08:10Z</cp:lastPrinted>
  <dcterms:created xsi:type="dcterms:W3CDTF">2024-04-23T03:40:47Z</dcterms:created>
  <dcterms:modified xsi:type="dcterms:W3CDTF">2024-08-14T04:41:55Z</dcterms:modified>
</cp:coreProperties>
</file>