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งานกลุ่มยุทธศาสตร์ ปี 2565\แผนผลการปฏิบัติงานของสำนักงาน ปี 2565\รายงานประจำเดือน\"/>
    </mc:Choice>
  </mc:AlternateContent>
  <xr:revisionPtr revIDLastSave="0" documentId="13_ncr:1_{3A533F0D-D91B-43EC-9D51-323F4DD12EAB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ปรับ" sheetId="3" r:id="rId1"/>
  </sheets>
  <externalReferences>
    <externalReference r:id="rId2"/>
  </externalReferences>
  <definedNames>
    <definedName name="____DAT2" localSheetId="0">'[1]ครุภัณฑ์ ลงนาม-เบิกจ่าย'!#REF!</definedName>
    <definedName name="____DAT2">'[1]ครุภัณฑ์ ลงนาม-เบิกจ่าย'!#REF!</definedName>
    <definedName name="____DAT3" localSheetId="0">'[1]ครุภัณฑ์ ลงนาม-เบิกจ่าย'!#REF!</definedName>
    <definedName name="____DAT3">'[1]ครุภัณฑ์ ลงนาม-เบิกจ่าย'!#REF!</definedName>
    <definedName name="___DAT2" localSheetId="0">'[1]ครุภัณฑ์ ลงนาม-เบิกจ่าย'!#REF!</definedName>
    <definedName name="___DAT2">'[1]ครุภัณฑ์ ลงนาม-เบิกจ่าย'!#REF!</definedName>
    <definedName name="___DAT3" localSheetId="0">'[1]ครุภัณฑ์ ลงนาม-เบิกจ่าย'!#REF!</definedName>
    <definedName name="___DAT3">'[1]ครุภัณฑ์ ลงนาม-เบิกจ่าย'!#REF!</definedName>
    <definedName name="__DAT2" localSheetId="0">'[1]ครุภัณฑ์ ลงนาม-เบิกจ่าย'!#REF!</definedName>
    <definedName name="__DAT2">'[1]ครุภัณฑ์ ลงนาม-เบิกจ่าย'!#REF!</definedName>
    <definedName name="__DAT3" localSheetId="0">'[1]ครุภัณฑ์ ลงนาม-เบิกจ่าย'!#REF!</definedName>
    <definedName name="__DAT3">'[1]ครุภัณฑ์ ลงนาม-เบิกจ่าย'!#REF!</definedName>
    <definedName name="_DAT2" localSheetId="0">'[1]ครุภัณฑ์ ลงนาม-เบิกจ่าย'!#REF!</definedName>
    <definedName name="_DAT2">'[1]ครุภัณฑ์ ลงนาม-เบิกจ่าย'!#REF!</definedName>
    <definedName name="_DAT3" localSheetId="0">'[1]ครุภัณฑ์ ลงนาม-เบิกจ่าย'!#REF!</definedName>
    <definedName name="_DAT3">'[1]ครุภัณฑ์ ลงนาม-เบิกจ่าย'!#REF!</definedName>
    <definedName name="A" localSheetId="0">#REF!</definedName>
    <definedName name="A">#REF!</definedName>
    <definedName name="D" localSheetId="0">#REF!</definedName>
    <definedName name="D">#REF!</definedName>
    <definedName name="_xlnm.Print_Area" localSheetId="0">ปรับ!$A$1:$AP$47</definedName>
    <definedName name="_xlnm.Print_Area">#REF!</definedName>
    <definedName name="PRINT_AREA_MI" localSheetId="0">#REF!</definedName>
    <definedName name="PRINT_AREA_MI">#REF!</definedName>
    <definedName name="_xlnm.Print_Titles" localSheetId="0">ปรับ!$1:$8</definedName>
    <definedName name="T01_" localSheetId="0">#REF!</definedName>
    <definedName name="T01_">#REF!</definedName>
    <definedName name="TEST2" localSheetId="0">'[1]ครุภัณฑ์ ลงนาม-เบิกจ่าย'!#REF!</definedName>
    <definedName name="TEST2">'[1]ครุภัณฑ์ ลงนาม-เบิกจ่าย'!#REF!</definedName>
    <definedName name="TEST3" localSheetId="0">'[1]ครุภัณฑ์ ลงนาม-เบิกจ่าย'!#REF!</definedName>
    <definedName name="TEST3">'[1]ครุภัณฑ์ ลงนาม-เบิกจ่าย'!#REF!</definedName>
    <definedName name="TEST4" localSheetId="0">'[1]ครุภัณฑ์ ลงนาม-เบิกจ่าย'!#REF!</definedName>
    <definedName name="TEST4">'[1]ครุภัณฑ์ ลงนาม-เบิกจ่าย'!#REF!</definedName>
    <definedName name="vg" localSheetId="0">#REF!</definedName>
    <definedName name="vg">#REF!</definedName>
    <definedName name="X" localSheetId="0">#REF!</definedName>
    <definedName name="X">#REF!</definedName>
    <definedName name="Z" localSheetId="0">#REF!</definedName>
    <definedName name="Z">#REF!</definedName>
    <definedName name="กก" localSheetId="0">#REF!</definedName>
    <definedName name="กก">#REF!</definedName>
    <definedName name="กนฟาว" localSheetId="0">#REF!</definedName>
    <definedName name="กนฟาว">#REF!</definedName>
    <definedName name="ก่าเวร" localSheetId="0">#REF!</definedName>
    <definedName name="ก่าเวร">#REF!</definedName>
    <definedName name="ด" localSheetId="0">#REF!</definedName>
    <definedName name="ด">#REF!</definedName>
    <definedName name="สตร." localSheetId="0">#REF!</definedName>
    <definedName name="สตร.">#REF!</definedName>
    <definedName name="สรำน" localSheetId="0">#REF!</definedName>
    <definedName name="สรำน">#REF!</definedName>
    <definedName name="สเรพ" localSheetId="0">#REF!</definedName>
    <definedName name="สเรพ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U25" i="3" l="1"/>
  <c r="U14" i="3"/>
  <c r="V46" i="3"/>
  <c r="V44" i="3"/>
  <c r="V36" i="3"/>
  <c r="V34" i="3"/>
  <c r="V32" i="3"/>
  <c r="V23" i="3"/>
  <c r="V21" i="3"/>
  <c r="V27" i="3"/>
  <c r="AN46" i="3"/>
  <c r="AM46" i="3"/>
  <c r="AN45" i="3"/>
  <c r="AM45" i="3"/>
  <c r="AN44" i="3"/>
  <c r="AM44" i="3"/>
  <c r="AN43" i="3"/>
  <c r="AM43" i="3"/>
  <c r="AN42" i="3"/>
  <c r="AM42" i="3"/>
  <c r="AN41" i="3"/>
  <c r="AM41" i="3"/>
  <c r="AN40" i="3"/>
  <c r="AM40" i="3"/>
  <c r="AN39" i="3"/>
  <c r="AM39" i="3"/>
  <c r="T38" i="3"/>
  <c r="R38" i="3"/>
  <c r="T37" i="3"/>
  <c r="R37" i="3"/>
  <c r="AN36" i="3"/>
  <c r="AM36" i="3"/>
  <c r="S36" i="3"/>
  <c r="Q36" i="3"/>
  <c r="R35" i="3" s="1"/>
  <c r="AN35" i="3"/>
  <c r="AM35" i="3"/>
  <c r="S35" i="3"/>
  <c r="T35" i="3" s="1"/>
  <c r="Q35" i="3"/>
  <c r="B35" i="3"/>
  <c r="AM34" i="3"/>
  <c r="S34" i="3"/>
  <c r="Q34" i="3"/>
  <c r="R33" i="3" s="1"/>
  <c r="AN33" i="3"/>
  <c r="AM33" i="3"/>
  <c r="T33" i="3"/>
  <c r="S33" i="3"/>
  <c r="Q33" i="3"/>
  <c r="B33" i="3"/>
  <c r="AN32" i="3"/>
  <c r="AM32" i="3"/>
  <c r="S32" i="3"/>
  <c r="T31" i="3" s="1"/>
  <c r="Q32" i="3"/>
  <c r="R31" i="3" s="1"/>
  <c r="AN31" i="3"/>
  <c r="AM31" i="3"/>
  <c r="S31" i="3"/>
  <c r="Q31" i="3"/>
  <c r="B31" i="3"/>
  <c r="AN30" i="3"/>
  <c r="AM30" i="3"/>
  <c r="AN29" i="3"/>
  <c r="AM29" i="3"/>
  <c r="B29" i="3"/>
  <c r="AN27" i="3"/>
  <c r="AM27" i="3"/>
  <c r="S27" i="3"/>
  <c r="T26" i="3" s="1"/>
  <c r="Q27" i="3"/>
  <c r="R26" i="3" s="1"/>
  <c r="AN26" i="3"/>
  <c r="AM26" i="3"/>
  <c r="S26" i="3"/>
  <c r="Q26" i="3"/>
  <c r="AN25" i="3"/>
  <c r="AM25" i="3"/>
  <c r="V25" i="3"/>
  <c r="AN24" i="3"/>
  <c r="AM24" i="3"/>
  <c r="AN23" i="3"/>
  <c r="AM23" i="3"/>
  <c r="AN22" i="3"/>
  <c r="AM22" i="3"/>
  <c r="AN21" i="3"/>
  <c r="AM21" i="3"/>
  <c r="AK21" i="3"/>
  <c r="AL20" i="3" s="1"/>
  <c r="AL19" i="3" s="1"/>
  <c r="AI21" i="3"/>
  <c r="AJ20" i="3" s="1"/>
  <c r="AJ19" i="3" s="1"/>
  <c r="AG21" i="3"/>
  <c r="AE21" i="3"/>
  <c r="AC21" i="3"/>
  <c r="AD20" i="3" s="1"/>
  <c r="AD19" i="3" s="1"/>
  <c r="AA21" i="3"/>
  <c r="Y21" i="3"/>
  <c r="W21" i="3"/>
  <c r="AN20" i="3"/>
  <c r="AM20" i="3"/>
  <c r="AK20" i="3"/>
  <c r="AI20" i="3"/>
  <c r="AG20" i="3"/>
  <c r="AE20" i="3"/>
  <c r="AF20" i="3" s="1"/>
  <c r="AF19" i="3" s="1"/>
  <c r="AC20" i="3"/>
  <c r="AA20" i="3"/>
  <c r="AB20" i="3" s="1"/>
  <c r="AB19" i="3" s="1"/>
  <c r="Y20" i="3"/>
  <c r="W20" i="3"/>
  <c r="AN18" i="3"/>
  <c r="AM18" i="3"/>
  <c r="AK18" i="3"/>
  <c r="AI18" i="3"/>
  <c r="AJ17" i="3" s="1"/>
  <c r="AG18" i="3"/>
  <c r="AH17" i="3" s="1"/>
  <c r="AE18" i="3"/>
  <c r="AF17" i="3" s="1"/>
  <c r="AC18" i="3"/>
  <c r="AA18" i="3"/>
  <c r="Y18" i="3"/>
  <c r="Z17" i="3" s="1"/>
  <c r="W18" i="3"/>
  <c r="X17" i="3" s="1"/>
  <c r="AN17" i="3"/>
  <c r="AM17" i="3"/>
  <c r="AK17" i="3"/>
  <c r="AI17" i="3"/>
  <c r="AG17" i="3"/>
  <c r="AE17" i="3"/>
  <c r="AC17" i="3"/>
  <c r="AD17" i="3" s="1"/>
  <c r="AA17" i="3"/>
  <c r="AB17" i="3" s="1"/>
  <c r="Y17" i="3"/>
  <c r="W17" i="3"/>
  <c r="AN16" i="3"/>
  <c r="AM16" i="3"/>
  <c r="AK16" i="3"/>
  <c r="AL15" i="3" s="1"/>
  <c r="AI16" i="3"/>
  <c r="AJ15" i="3" s="1"/>
  <c r="AG16" i="3"/>
  <c r="AE16" i="3"/>
  <c r="AC16" i="3"/>
  <c r="AA16" i="3"/>
  <c r="Y16" i="3"/>
  <c r="W16" i="3"/>
  <c r="AN15" i="3"/>
  <c r="AM15" i="3"/>
  <c r="AK15" i="3"/>
  <c r="AI15" i="3"/>
  <c r="AG15" i="3"/>
  <c r="AE15" i="3"/>
  <c r="AC15" i="3"/>
  <c r="AA15" i="3"/>
  <c r="AB15" i="3" s="1"/>
  <c r="Y15" i="3"/>
  <c r="W15" i="3"/>
  <c r="AN14" i="3"/>
  <c r="AM14" i="3"/>
  <c r="AK14" i="3"/>
  <c r="AL13" i="3" s="1"/>
  <c r="AN13" i="3"/>
  <c r="AM13" i="3"/>
  <c r="AK13" i="3"/>
  <c r="AN12" i="3"/>
  <c r="AM12" i="3"/>
  <c r="AK12" i="3"/>
  <c r="AL11" i="3" s="1"/>
  <c r="AI12" i="3"/>
  <c r="AJ11" i="3" s="1"/>
  <c r="AG12" i="3"/>
  <c r="AH11" i="3" s="1"/>
  <c r="AE12" i="3"/>
  <c r="AF11" i="3" s="1"/>
  <c r="AC12" i="3"/>
  <c r="AA12" i="3"/>
  <c r="Y12" i="3"/>
  <c r="Z11" i="3" s="1"/>
  <c r="W12" i="3"/>
  <c r="X11" i="3" s="1"/>
  <c r="S12" i="3"/>
  <c r="AN11" i="3"/>
  <c r="AM11" i="3"/>
  <c r="AK11" i="3"/>
  <c r="AI11" i="3"/>
  <c r="AG11" i="3"/>
  <c r="AE11" i="3"/>
  <c r="AC11" i="3"/>
  <c r="AB11" i="3"/>
  <c r="AA11" i="3"/>
  <c r="Y11" i="3"/>
  <c r="W11" i="3"/>
  <c r="S11" i="3"/>
  <c r="T11" i="3" s="1"/>
  <c r="AL17" i="3" l="1"/>
  <c r="AD15" i="3"/>
  <c r="X15" i="3"/>
  <c r="AF15" i="3"/>
  <c r="AD11" i="3"/>
  <c r="Z15" i="3"/>
  <c r="AH15" i="3"/>
  <c r="X20" i="3"/>
  <c r="X19" i="3" s="1"/>
  <c r="AH20" i="3"/>
  <c r="AH19" i="3" s="1"/>
  <c r="T28" i="3"/>
  <c r="Z20" i="3"/>
  <c r="Z19" i="3" s="1"/>
  <c r="T10" i="3"/>
  <c r="T9" i="3" s="1"/>
  <c r="R28" i="3"/>
  <c r="R10" i="3" s="1"/>
  <c r="R9" i="3" s="1"/>
</calcChain>
</file>

<file path=xl/sharedStrings.xml><?xml version="1.0" encoding="utf-8"?>
<sst xmlns="http://schemas.openxmlformats.org/spreadsheetml/2006/main" count="135" uniqueCount="68">
  <si>
    <t>แบบ M1</t>
  </si>
  <si>
    <t>โครงการ/กิจกรรม/ขั้นตอน</t>
  </si>
  <si>
    <t>เป้าหมายการดำเนินงาน</t>
  </si>
  <si>
    <t>แผน/ผลสะสม ถึงเดือน ต.ค. 62</t>
  </si>
  <si>
    <t>แผน/ผลสะสม ถึงเดือน พ.ย. 62</t>
  </si>
  <si>
    <t>แผน/ผลสะสม ถึงเดือน ม.ค. 63</t>
  </si>
  <si>
    <t>แผน/ผลสะสม ถึงเดือน ก.พ. 63</t>
  </si>
  <si>
    <t>แผน/ผลสะสม ถึงเดือน มี.ค. 63</t>
  </si>
  <si>
    <t>แผน/ผลสะสม ถึงเดือน เม.ย. 63</t>
  </si>
  <si>
    <t>แผน/ผลสะสม ถึงเดือน พ.ค. 63</t>
  </si>
  <si>
    <t>แผน/ผลสะสม ถึงเดือน มิ.ย. 63</t>
  </si>
  <si>
    <t>แผน/ผลสะสม ถึงเดือน ก.ค. 63</t>
  </si>
  <si>
    <t>แผน/ผลสะสม ถึงเดือน ..... 63</t>
  </si>
  <si>
    <t>แผน/ผลสะสม 12 เดือน</t>
  </si>
  <si>
    <t>เหตุผลการดำเนินงานที่ต่ำกว่าแผน</t>
  </si>
  <si>
    <t>ปริมาณงาน</t>
  </si>
  <si>
    <t>หน่วยนับ</t>
  </si>
  <si>
    <t>แผน/ผล</t>
  </si>
  <si>
    <t>ไตรมาส 1</t>
  </si>
  <si>
    <t>ไตรมาส 2</t>
  </si>
  <si>
    <t>ไตรมาส 3</t>
  </si>
  <si>
    <t>ไตรมาส 4</t>
  </si>
  <si>
    <t>ต.ค.</t>
  </si>
  <si>
    <t>พ.ย.</t>
  </si>
  <si>
    <t>ธ.ค.</t>
  </si>
  <si>
    <t>ม.ค.</t>
  </si>
  <si>
    <t>ก.พ.</t>
  </si>
  <si>
    <t>มี.ค.</t>
  </si>
  <si>
    <t>เม.ย.</t>
  </si>
  <si>
    <t>พ.ค.</t>
  </si>
  <si>
    <t>มิ.ย.</t>
  </si>
  <si>
    <t>ก.ค.</t>
  </si>
  <si>
    <t>ส.ค.</t>
  </si>
  <si>
    <t>ก.ย.</t>
  </si>
  <si>
    <t>งาน</t>
  </si>
  <si>
    <t>%</t>
  </si>
  <si>
    <t>กิจกรรม : การบูรณาการงานในส่วนภูมิภาค</t>
  </si>
  <si>
    <t>กิจกรรมย่อย :  การบูรณาการงานในส่วนภูมิภาค</t>
  </si>
  <si>
    <t>ครั้ง</t>
  </si>
  <si>
    <t>แผน</t>
  </si>
  <si>
    <t>ผล</t>
  </si>
  <si>
    <t>5. การบริหารจัดการศูนย์ข้อมูลด้านการเกษตรและสหกรณ์ของจังหวัด</t>
  </si>
  <si>
    <t xml:space="preserve">   5.1 การจัดการข้อมูลบนเว็บไซต์สำนักงานเกษตรและสหกรณ์จังหวัด</t>
  </si>
  <si>
    <t>(https://www.opsmoac.go.th/about-moac_province)</t>
  </si>
  <si>
    <t>6. การจัดทำฐานข้อมูลการบริหารจัดการสินค้าเกษตรที่สำคัญ</t>
  </si>
  <si>
    <t>7. การดำเนินงานของศูนย์ติดตามและแก้ไขปัญหาภัยพิบัติด้านการเกษตร</t>
  </si>
  <si>
    <t xml:space="preserve">   7.1 จัดทำแผนป้องกันและบรรเทาสาธารณภัยด้านการเกษตร (ภัยแล้ง,อุทกภัย)</t>
  </si>
  <si>
    <t xml:space="preserve">   7.3 สรุปผลการแจ้งเตือนภัย/ประชาสัมพันธ์ด้านการเกษตร</t>
  </si>
  <si>
    <t>สำนักงานเกษตรและสหกรณ์จังหวัด</t>
  </si>
  <si>
    <t xml:space="preserve">   5.2  การจัดทำข้อมูลพื้นฐานด้านการเกษตร ข้อมูลทั่วไปของจังหวัด</t>
  </si>
  <si>
    <t>1. ประชุมคณะอนุกรรมการพัฒนาการเกษตรและสหกรณ์ระดับจังหวัด</t>
  </si>
  <si>
    <t>(www.provinfo.opsmoac.go.th)</t>
  </si>
  <si>
    <t xml:space="preserve">   5.3 การจัดทำสรุปผลความพึงพอใจของผู้มารับบริการประจำปี ของศูนย์ข้อมูลด้านการเกษตรและสหกรณ์ของจังหวัด 
         ณ สนง.กษ.จว.</t>
  </si>
  <si>
    <t xml:space="preserve">   7.2 จัดประชุมศูนย์ติดตามและแก้ไขปัญหาภัยพิบัติด้านการเกษตรจังหวัดและสรุปรายงานการประชุมฯ 
         หรือเข้าร่วมเสนอแนะ/ความเห็นในการประชุมคณะกรรมการต่างๆในจังหวัด ที่เกี่ยวข้องกับภัยพิบัติ</t>
  </si>
  <si>
    <t xml:space="preserve">   7.4 รายงานสถานการณ์ภัยและการให้ความช่วยเหลือ</t>
  </si>
  <si>
    <t>แบบรายงานผลการดำเนินงานตามแผนการปฏิบัติงาน ประจำปีงบประมาณ พ.ศ. 2565</t>
  </si>
  <si>
    <t>2. จัดทำแผนพัฒนาการเกษตรและสหกรณ์ของจังหวัด/กลุ่มจังหวัด (ปี พ.ศ.2566 - 2570)</t>
  </si>
  <si>
    <t>4. ติดตามและจัดทำรายงานผลการดำเนินงานโครงการตามแผนปฏิบัติการด้านการเกษตรและสหกรณ์ของจังหวัด 
    ประจำปีงบประมาณ พ.ศ. 2565</t>
  </si>
  <si>
    <t>3. จัดทำแผนปฏิบัติการด้านการเกษตรและสหกรณ์ของจังหวัด ประจำปีงบประมาณ พ.ศ. 2565</t>
  </si>
  <si>
    <t>8. สนับสนุนการขับเคลื่อนงานด้านการเกษตรในจังหวัด</t>
  </si>
  <si>
    <t xml:space="preserve">   8.1 จัดประชุมคณะกรรมการ/คณะทำงานขับเคลื่อนงานด้านการเกษตร</t>
  </si>
  <si>
    <t xml:space="preserve">         - ระดับจังหวัด</t>
  </si>
  <si>
    <t xml:space="preserve">        - ระดับอำเภอ</t>
  </si>
  <si>
    <t xml:space="preserve">   8.2 ติดตามงานสำคัญในพื้นที่ของผู้บริหารกระทรวง และหน่วยงานในพื้นที่</t>
  </si>
  <si>
    <t xml:space="preserve">   8.3 รายงานผลการขับเคลื่อนงานด้านการเกษตรในพื้นที่</t>
  </si>
  <si>
    <t>-</t>
  </si>
  <si>
    <t>ข้อมูลตั้งแต่วันที่  1 ตุลาคม  2564  -  30 กันยายน 2565</t>
  </si>
  <si>
    <t>ผลงานเดือน ก.ย.65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</si>
</sst>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87" formatCode="#,##0;[Red]#,##0"/>
    <numFmt numFmtId="188" formatCode="_-* #,##0_-;\-* #,##0_-;_-* &quot;-&quot;??_-;_-@_-"/>
    <numFmt numFmtId="189" formatCode="#,##0_ ;\-#,##0\ "/>
  </numFmts>
  <fonts count="6" x14ac:knownFonts="1"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b/>
      <sz val="20"/>
      <name val="TH SarabunPSK"/>
      <family val="2"/>
    </font>
    <font>
      <sz val="20"/>
      <name val="TH SarabunPSK"/>
      <family val="2"/>
    </font>
    <font>
      <sz val="14"/>
      <name val="CordiaUPC"/>
      <family val="2"/>
      <charset val="222"/>
    </font>
    <font>
      <sz val="16"/>
      <name val="TH SarabunPSK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4" fillId="0" borderId="0"/>
  </cellStyleXfs>
  <cellXfs count="225">
    <xf numFmtId="0" fontId="0" fillId="0" borderId="0" xfId="0"/>
    <xf numFmtId="0" fontId="3" fillId="2" borderId="0" xfId="2" applyFont="1" applyFill="1" applyAlignment="1">
      <alignment vertical="top"/>
    </xf>
    <xf numFmtId="0" fontId="2" fillId="2" borderId="1" xfId="2" applyFont="1" applyFill="1" applyBorder="1" applyAlignment="1">
      <alignment horizontal="center" vertical="top"/>
    </xf>
    <xf numFmtId="0" fontId="2" fillId="2" borderId="1" xfId="2" applyFont="1" applyFill="1" applyBorder="1" applyAlignment="1">
      <alignment horizontal="right" vertical="top"/>
    </xf>
    <xf numFmtId="0" fontId="2" fillId="2" borderId="0" xfId="2" applyFont="1" applyFill="1" applyAlignment="1">
      <alignment vertical="top"/>
    </xf>
    <xf numFmtId="49" fontId="2" fillId="2" borderId="6" xfId="3" applyNumberFormat="1" applyFont="1" applyFill="1" applyBorder="1" applyAlignment="1">
      <alignment horizontal="center" vertical="top"/>
    </xf>
    <xf numFmtId="49" fontId="2" fillId="2" borderId="8" xfId="3" applyNumberFormat="1" applyFont="1" applyFill="1" applyBorder="1" applyAlignment="1">
      <alignment horizontal="center" vertical="top"/>
    </xf>
    <xf numFmtId="49" fontId="2" fillId="2" borderId="7" xfId="3" applyNumberFormat="1" applyFont="1" applyFill="1" applyBorder="1" applyAlignment="1">
      <alignment horizontal="center" vertical="top"/>
    </xf>
    <xf numFmtId="0" fontId="2" fillId="2" borderId="17" xfId="2" applyFont="1" applyFill="1" applyBorder="1" applyAlignment="1">
      <alignment horizontal="center" vertical="top"/>
    </xf>
    <xf numFmtId="0" fontId="2" fillId="2" borderId="18" xfId="3" applyFont="1" applyFill="1" applyBorder="1" applyAlignment="1">
      <alignment horizontal="left" vertical="top" wrapText="1"/>
    </xf>
    <xf numFmtId="3" fontId="2" fillId="2" borderId="18" xfId="3" applyNumberFormat="1" applyFont="1" applyFill="1" applyBorder="1" applyAlignment="1">
      <alignment horizontal="center" vertical="top" wrapText="1"/>
    </xf>
    <xf numFmtId="187" fontId="2" fillId="2" borderId="18" xfId="3" applyNumberFormat="1" applyFont="1" applyFill="1" applyBorder="1" applyAlignment="1">
      <alignment horizontal="right" vertical="top" wrapText="1"/>
    </xf>
    <xf numFmtId="187" fontId="2" fillId="2" borderId="19" xfId="3" applyNumberFormat="1" applyFont="1" applyFill="1" applyBorder="1" applyAlignment="1">
      <alignment horizontal="right" vertical="top" wrapText="1"/>
    </xf>
    <xf numFmtId="3" fontId="3" fillId="2" borderId="17" xfId="2" applyNumberFormat="1" applyFont="1" applyFill="1" applyBorder="1" applyAlignment="1">
      <alignment horizontal="right" vertical="top"/>
    </xf>
    <xf numFmtId="188" fontId="3" fillId="2" borderId="2" xfId="1" applyNumberFormat="1" applyFont="1" applyFill="1" applyBorder="1" applyAlignment="1">
      <alignment vertical="top"/>
    </xf>
    <xf numFmtId="3" fontId="5" fillId="2" borderId="2" xfId="2" applyNumberFormat="1" applyFont="1" applyFill="1" applyBorder="1" applyAlignment="1">
      <alignment horizontal="right" vertical="top"/>
    </xf>
    <xf numFmtId="188" fontId="5" fillId="2" borderId="2" xfId="1" applyNumberFormat="1" applyFont="1" applyFill="1" applyBorder="1" applyAlignment="1">
      <alignment vertical="top"/>
    </xf>
    <xf numFmtId="3" fontId="3" fillId="2" borderId="2" xfId="2" applyNumberFormat="1" applyFont="1" applyFill="1" applyBorder="1" applyAlignment="1">
      <alignment horizontal="right" vertical="top"/>
    </xf>
    <xf numFmtId="0" fontId="2" fillId="2" borderId="20" xfId="3" applyFont="1" applyFill="1" applyBorder="1" applyAlignment="1">
      <alignment horizontal="left" vertical="top" wrapText="1"/>
    </xf>
    <xf numFmtId="3" fontId="2" fillId="2" borderId="20" xfId="3" applyNumberFormat="1" applyFont="1" applyFill="1" applyBorder="1" applyAlignment="1">
      <alignment horizontal="center" vertical="top" wrapText="1"/>
    </xf>
    <xf numFmtId="187" fontId="2" fillId="2" borderId="20" xfId="3" applyNumberFormat="1" applyFont="1" applyFill="1" applyBorder="1" applyAlignment="1">
      <alignment horizontal="right" vertical="top" wrapText="1"/>
    </xf>
    <xf numFmtId="187" fontId="2" fillId="2" borderId="21" xfId="3" applyNumberFormat="1" applyFont="1" applyFill="1" applyBorder="1" applyAlignment="1">
      <alignment horizontal="right" vertical="top" wrapText="1"/>
    </xf>
    <xf numFmtId="0" fontId="3" fillId="3" borderId="20" xfId="3" applyFont="1" applyFill="1" applyBorder="1" applyAlignment="1">
      <alignment horizontal="center" vertical="top" wrapText="1"/>
    </xf>
    <xf numFmtId="188" fontId="3" fillId="3" borderId="9" xfId="2" applyNumberFormat="1" applyFont="1" applyFill="1" applyBorder="1" applyAlignment="1">
      <alignment horizontal="right" vertical="top"/>
    </xf>
    <xf numFmtId="2" fontId="3" fillId="3" borderId="2" xfId="2" applyNumberFormat="1" applyFont="1" applyFill="1" applyBorder="1" applyAlignment="1">
      <alignment horizontal="right" vertical="top"/>
    </xf>
    <xf numFmtId="2" fontId="5" fillId="3" borderId="2" xfId="2" applyNumberFormat="1" applyFont="1" applyFill="1" applyBorder="1" applyAlignment="1">
      <alignment horizontal="right" vertical="top"/>
    </xf>
    <xf numFmtId="188" fontId="3" fillId="3" borderId="2" xfId="2" applyNumberFormat="1" applyFont="1" applyFill="1" applyBorder="1" applyAlignment="1">
      <alignment horizontal="right" vertical="top"/>
    </xf>
    <xf numFmtId="188" fontId="3" fillId="3" borderId="17" xfId="2" applyNumberFormat="1" applyFont="1" applyFill="1" applyBorder="1" applyAlignment="1">
      <alignment horizontal="right" vertical="top"/>
    </xf>
    <xf numFmtId="0" fontId="3" fillId="3" borderId="2" xfId="3" applyFont="1" applyFill="1" applyBorder="1" applyAlignment="1">
      <alignment horizontal="right" vertical="top" wrapText="1"/>
    </xf>
    <xf numFmtId="0" fontId="3" fillId="2" borderId="20" xfId="3" applyFont="1" applyFill="1" applyBorder="1" applyAlignment="1">
      <alignment horizontal="center" vertical="top" wrapText="1"/>
    </xf>
    <xf numFmtId="0" fontId="3" fillId="2" borderId="20" xfId="2" applyFont="1" applyFill="1" applyBorder="1" applyAlignment="1">
      <alignment horizontal="center" vertical="top" wrapText="1"/>
    </xf>
    <xf numFmtId="0" fontId="3" fillId="2" borderId="25" xfId="2" applyFont="1" applyFill="1" applyBorder="1" applyAlignment="1">
      <alignment horizontal="center" vertical="top" wrapText="1"/>
    </xf>
    <xf numFmtId="0" fontId="3" fillId="3" borderId="20" xfId="2" applyFont="1" applyFill="1" applyBorder="1" applyAlignment="1">
      <alignment horizontal="center" vertical="top" wrapText="1"/>
    </xf>
    <xf numFmtId="0" fontId="3" fillId="3" borderId="25" xfId="2" applyFont="1" applyFill="1" applyBorder="1" applyAlignment="1">
      <alignment horizontal="center" vertical="top" wrapText="1"/>
    </xf>
    <xf numFmtId="0" fontId="3" fillId="3" borderId="2" xfId="2" applyFont="1" applyFill="1" applyBorder="1" applyAlignment="1">
      <alignment horizontal="right" vertical="top"/>
    </xf>
    <xf numFmtId="188" fontId="5" fillId="3" borderId="2" xfId="2" applyNumberFormat="1" applyFont="1" applyFill="1" applyBorder="1" applyAlignment="1">
      <alignment horizontal="right" vertical="top"/>
    </xf>
    <xf numFmtId="0" fontId="5" fillId="3" borderId="2" xfId="3" applyFont="1" applyFill="1" applyBorder="1" applyAlignment="1">
      <alignment horizontal="right" vertical="top" wrapText="1"/>
    </xf>
    <xf numFmtId="0" fontId="3" fillId="3" borderId="20" xfId="2" applyFont="1" applyFill="1" applyBorder="1" applyAlignment="1">
      <alignment vertical="top" wrapText="1"/>
    </xf>
    <xf numFmtId="0" fontId="3" fillId="3" borderId="17" xfId="2" applyFont="1" applyFill="1" applyBorder="1" applyAlignment="1">
      <alignment horizontal="right" vertical="top"/>
    </xf>
    <xf numFmtId="0" fontId="5" fillId="3" borderId="2" xfId="2" applyFont="1" applyFill="1" applyBorder="1" applyAlignment="1">
      <alignment horizontal="right" vertical="top"/>
    </xf>
    <xf numFmtId="0" fontId="3" fillId="3" borderId="20" xfId="2" applyFont="1" applyFill="1" applyBorder="1" applyAlignment="1">
      <alignment horizontal="center" vertical="top"/>
    </xf>
    <xf numFmtId="0" fontId="3" fillId="2" borderId="0" xfId="2" applyFont="1" applyFill="1" applyAlignment="1">
      <alignment horizontal="center" vertical="top"/>
    </xf>
    <xf numFmtId="0" fontId="3" fillId="2" borderId="0" xfId="2" applyFont="1" applyFill="1" applyAlignment="1">
      <alignment horizontal="right" vertical="top"/>
    </xf>
    <xf numFmtId="0" fontId="3" fillId="2" borderId="0" xfId="2" applyFont="1" applyFill="1" applyAlignment="1">
      <alignment horizontal="left" vertical="top"/>
    </xf>
    <xf numFmtId="3" fontId="3" fillId="2" borderId="18" xfId="2" applyNumberFormat="1" applyFont="1" applyFill="1" applyBorder="1" applyAlignment="1">
      <alignment horizontal="right" vertical="top"/>
    </xf>
    <xf numFmtId="188" fontId="3" fillId="2" borderId="18" xfId="1" applyNumberFormat="1" applyFont="1" applyFill="1" applyBorder="1" applyAlignment="1">
      <alignment vertical="top"/>
    </xf>
    <xf numFmtId="3" fontId="3" fillId="2" borderId="20" xfId="2" applyNumberFormat="1" applyFont="1" applyFill="1" applyBorder="1" applyAlignment="1">
      <alignment horizontal="right" vertical="top"/>
    </xf>
    <xf numFmtId="188" fontId="3" fillId="2" borderId="20" xfId="1" applyNumberFormat="1" applyFont="1" applyFill="1" applyBorder="1" applyAlignment="1">
      <alignment vertical="top"/>
    </xf>
    <xf numFmtId="2" fontId="3" fillId="3" borderId="20" xfId="2" applyNumberFormat="1" applyFont="1" applyFill="1" applyBorder="1" applyAlignment="1">
      <alignment horizontal="right" vertical="top"/>
    </xf>
    <xf numFmtId="0" fontId="3" fillId="3" borderId="20" xfId="2" applyFont="1" applyFill="1" applyBorder="1" applyAlignment="1">
      <alignment horizontal="right" vertical="top"/>
    </xf>
    <xf numFmtId="0" fontId="3" fillId="3" borderId="22" xfId="3" applyFont="1" applyFill="1" applyBorder="1" applyAlignment="1">
      <alignment vertical="top" wrapText="1"/>
    </xf>
    <xf numFmtId="0" fontId="3" fillId="2" borderId="20" xfId="2" applyFont="1" applyFill="1" applyBorder="1" applyAlignment="1">
      <alignment horizontal="center" vertical="top"/>
    </xf>
    <xf numFmtId="188" fontId="3" fillId="2" borderId="9" xfId="2" applyNumberFormat="1" applyFont="1" applyFill="1" applyBorder="1" applyAlignment="1">
      <alignment horizontal="right" vertical="top"/>
    </xf>
    <xf numFmtId="0" fontId="3" fillId="2" borderId="2" xfId="2" applyFont="1" applyFill="1" applyBorder="1" applyAlignment="1">
      <alignment horizontal="right" vertical="top"/>
    </xf>
    <xf numFmtId="188" fontId="5" fillId="2" borderId="2" xfId="2" applyNumberFormat="1" applyFont="1" applyFill="1" applyBorder="1" applyAlignment="1">
      <alignment horizontal="right" vertical="top"/>
    </xf>
    <xf numFmtId="2" fontId="5" fillId="2" borderId="2" xfId="2" applyNumberFormat="1" applyFont="1" applyFill="1" applyBorder="1" applyAlignment="1">
      <alignment horizontal="right" vertical="top"/>
    </xf>
    <xf numFmtId="2" fontId="3" fillId="2" borderId="20" xfId="2" applyNumberFormat="1" applyFont="1" applyFill="1" applyBorder="1" applyAlignment="1">
      <alignment horizontal="right" vertical="top"/>
    </xf>
    <xf numFmtId="188" fontId="3" fillId="2" borderId="2" xfId="2" applyNumberFormat="1" applyFont="1" applyFill="1" applyBorder="1" applyAlignment="1">
      <alignment horizontal="right" vertical="top"/>
    </xf>
    <xf numFmtId="2" fontId="3" fillId="2" borderId="2" xfId="2" applyNumberFormat="1" applyFont="1" applyFill="1" applyBorder="1" applyAlignment="1">
      <alignment horizontal="right" vertical="top"/>
    </xf>
    <xf numFmtId="0" fontId="3" fillId="2" borderId="23" xfId="2" applyFont="1" applyFill="1" applyBorder="1" applyAlignment="1">
      <alignment vertical="top" wrapText="1"/>
    </xf>
    <xf numFmtId="188" fontId="3" fillId="2" borderId="17" xfId="2" applyNumberFormat="1" applyFont="1" applyFill="1" applyBorder="1" applyAlignment="1">
      <alignment horizontal="right" vertical="top"/>
    </xf>
    <xf numFmtId="0" fontId="3" fillId="2" borderId="2" xfId="3" applyFont="1" applyFill="1" applyBorder="1" applyAlignment="1">
      <alignment horizontal="right" vertical="top" wrapText="1"/>
    </xf>
    <xf numFmtId="0" fontId="5" fillId="2" borderId="2" xfId="3" applyFont="1" applyFill="1" applyBorder="1" applyAlignment="1">
      <alignment horizontal="right" vertical="top" wrapText="1"/>
    </xf>
    <xf numFmtId="0" fontId="3" fillId="2" borderId="25" xfId="2" applyFont="1" applyFill="1" applyBorder="1" applyAlignment="1">
      <alignment horizontal="center" vertical="top"/>
    </xf>
    <xf numFmtId="0" fontId="3" fillId="2" borderId="26" xfId="3" applyFont="1" applyFill="1" applyBorder="1" applyAlignment="1">
      <alignment horizontal="left" vertical="top" wrapText="1"/>
    </xf>
    <xf numFmtId="0" fontId="3" fillId="2" borderId="26" xfId="3" applyFont="1" applyFill="1" applyBorder="1" applyAlignment="1">
      <alignment horizontal="left" vertical="top" wrapText="1" indent="3"/>
    </xf>
    <xf numFmtId="0" fontId="3" fillId="2" borderId="22" xfId="3" applyFont="1" applyFill="1" applyBorder="1" applyAlignment="1">
      <alignment vertical="top" wrapText="1"/>
    </xf>
    <xf numFmtId="0" fontId="3" fillId="2" borderId="23" xfId="3" applyFont="1" applyFill="1" applyBorder="1" applyAlignment="1">
      <alignment horizontal="left" vertical="top" wrapText="1" indent="3"/>
    </xf>
    <xf numFmtId="0" fontId="2" fillId="2" borderId="12" xfId="3" applyFont="1" applyFill="1" applyBorder="1" applyAlignment="1">
      <alignment vertical="top"/>
    </xf>
    <xf numFmtId="0" fontId="2" fillId="2" borderId="12" xfId="2" applyFont="1" applyFill="1" applyBorder="1" applyAlignment="1">
      <alignment vertical="top"/>
    </xf>
    <xf numFmtId="0" fontId="3" fillId="4" borderId="20" xfId="3" applyFont="1" applyFill="1" applyBorder="1" applyAlignment="1">
      <alignment horizontal="center" vertical="top" wrapText="1"/>
    </xf>
    <xf numFmtId="0" fontId="3" fillId="4" borderId="20" xfId="2" applyFont="1" applyFill="1" applyBorder="1" applyAlignment="1">
      <alignment horizontal="center" vertical="top" wrapText="1"/>
    </xf>
    <xf numFmtId="0" fontId="3" fillId="4" borderId="25" xfId="2" applyFont="1" applyFill="1" applyBorder="1" applyAlignment="1">
      <alignment horizontal="center" vertical="top" wrapText="1"/>
    </xf>
    <xf numFmtId="188" fontId="3" fillId="4" borderId="9" xfId="2" applyNumberFormat="1" applyFont="1" applyFill="1" applyBorder="1" applyAlignment="1">
      <alignment horizontal="right" vertical="top"/>
    </xf>
    <xf numFmtId="0" fontId="3" fillId="4" borderId="2" xfId="2" applyFont="1" applyFill="1" applyBorder="1" applyAlignment="1">
      <alignment horizontal="right" vertical="top"/>
    </xf>
    <xf numFmtId="188" fontId="5" fillId="4" borderId="2" xfId="2" applyNumberFormat="1" applyFont="1" applyFill="1" applyBorder="1" applyAlignment="1">
      <alignment horizontal="right" vertical="top"/>
    </xf>
    <xf numFmtId="2" fontId="5" fillId="4" borderId="2" xfId="2" applyNumberFormat="1" applyFont="1" applyFill="1" applyBorder="1" applyAlignment="1">
      <alignment horizontal="right" vertical="top"/>
    </xf>
    <xf numFmtId="188" fontId="3" fillId="4" borderId="2" xfId="2" applyNumberFormat="1" applyFont="1" applyFill="1" applyBorder="1" applyAlignment="1">
      <alignment horizontal="right" vertical="top"/>
    </xf>
    <xf numFmtId="2" fontId="3" fillId="4" borderId="2" xfId="2" applyNumberFormat="1" applyFont="1" applyFill="1" applyBorder="1" applyAlignment="1">
      <alignment horizontal="right" vertical="top"/>
    </xf>
    <xf numFmtId="188" fontId="3" fillId="4" borderId="17" xfId="2" applyNumberFormat="1" applyFont="1" applyFill="1" applyBorder="1" applyAlignment="1">
      <alignment horizontal="right" vertical="top"/>
    </xf>
    <xf numFmtId="0" fontId="3" fillId="4" borderId="2" xfId="3" applyFont="1" applyFill="1" applyBorder="1" applyAlignment="1">
      <alignment horizontal="right" vertical="top" wrapText="1"/>
    </xf>
    <xf numFmtId="0" fontId="5" fillId="4" borderId="2" xfId="3" applyFont="1" applyFill="1" applyBorder="1" applyAlignment="1">
      <alignment horizontal="right" vertical="top" wrapText="1"/>
    </xf>
    <xf numFmtId="1" fontId="3" fillId="3" borderId="20" xfId="1" applyNumberFormat="1" applyFont="1" applyFill="1" applyBorder="1" applyAlignment="1">
      <alignment horizontal="center" vertical="top" wrapText="1"/>
    </xf>
    <xf numFmtId="1" fontId="3" fillId="3" borderId="9" xfId="2" applyNumberFormat="1" applyFont="1" applyFill="1" applyBorder="1" applyAlignment="1">
      <alignment horizontal="center" vertical="top"/>
    </xf>
    <xf numFmtId="1" fontId="3" fillId="3" borderId="2" xfId="2" applyNumberFormat="1" applyFont="1" applyFill="1" applyBorder="1" applyAlignment="1">
      <alignment horizontal="center" vertical="top"/>
    </xf>
    <xf numFmtId="1" fontId="5" fillId="3" borderId="2" xfId="2" applyNumberFormat="1" applyFont="1" applyFill="1" applyBorder="1" applyAlignment="1">
      <alignment horizontal="center" vertical="top"/>
    </xf>
    <xf numFmtId="1" fontId="3" fillId="3" borderId="20" xfId="2" applyNumberFormat="1" applyFont="1" applyFill="1" applyBorder="1" applyAlignment="1">
      <alignment horizontal="center" vertical="top"/>
    </xf>
    <xf numFmtId="1" fontId="3" fillId="3" borderId="24" xfId="1" applyNumberFormat="1" applyFont="1" applyFill="1" applyBorder="1" applyAlignment="1">
      <alignment horizontal="center" vertical="top" wrapText="1"/>
    </xf>
    <xf numFmtId="189" fontId="3" fillId="4" borderId="20" xfId="2" applyNumberFormat="1" applyFont="1" applyFill="1" applyBorder="1" applyAlignment="1">
      <alignment horizontal="center" vertical="top"/>
    </xf>
    <xf numFmtId="1" fontId="3" fillId="3" borderId="17" xfId="2" applyNumberFormat="1" applyFont="1" applyFill="1" applyBorder="1" applyAlignment="1">
      <alignment horizontal="center" vertical="top"/>
    </xf>
    <xf numFmtId="1" fontId="3" fillId="3" borderId="2" xfId="3" applyNumberFormat="1" applyFont="1" applyFill="1" applyBorder="1" applyAlignment="1">
      <alignment horizontal="center" vertical="top" wrapText="1"/>
    </xf>
    <xf numFmtId="1" fontId="5" fillId="3" borderId="2" xfId="3" applyNumberFormat="1" applyFont="1" applyFill="1" applyBorder="1" applyAlignment="1">
      <alignment horizontal="center" vertical="top" wrapText="1"/>
    </xf>
    <xf numFmtId="1" fontId="3" fillId="3" borderId="20" xfId="3" applyNumberFormat="1" applyFont="1" applyFill="1" applyBorder="1" applyAlignment="1">
      <alignment horizontal="center" vertical="top" wrapText="1"/>
    </xf>
    <xf numFmtId="189" fontId="3" fillId="3" borderId="20" xfId="2" applyNumberFormat="1" applyFont="1" applyFill="1" applyBorder="1" applyAlignment="1">
      <alignment horizontal="center" vertical="top"/>
    </xf>
    <xf numFmtId="1" fontId="3" fillId="4" borderId="20" xfId="2" applyNumberFormat="1" applyFont="1" applyFill="1" applyBorder="1" applyAlignment="1">
      <alignment horizontal="center" vertical="top"/>
    </xf>
    <xf numFmtId="1" fontId="3" fillId="4" borderId="2" xfId="2" applyNumberFormat="1" applyFont="1" applyFill="1" applyBorder="1" applyAlignment="1">
      <alignment horizontal="center" vertical="top"/>
    </xf>
    <xf numFmtId="1" fontId="3" fillId="4" borderId="20" xfId="3" applyNumberFormat="1" applyFont="1" applyFill="1" applyBorder="1" applyAlignment="1">
      <alignment horizontal="center" vertical="top" wrapText="1"/>
    </xf>
    <xf numFmtId="1" fontId="3" fillId="4" borderId="2" xfId="3" applyNumberFormat="1" applyFont="1" applyFill="1" applyBorder="1" applyAlignment="1">
      <alignment horizontal="center" vertical="top" wrapText="1"/>
    </xf>
    <xf numFmtId="1" fontId="3" fillId="2" borderId="2" xfId="3" applyNumberFormat="1" applyFont="1" applyFill="1" applyBorder="1" applyAlignment="1">
      <alignment horizontal="right" vertical="top" wrapText="1"/>
    </xf>
    <xf numFmtId="1" fontId="3" fillId="2" borderId="20" xfId="2" applyNumberFormat="1" applyFont="1" applyFill="1" applyBorder="1" applyAlignment="1">
      <alignment horizontal="center" vertical="top"/>
    </xf>
    <xf numFmtId="1" fontId="3" fillId="2" borderId="2" xfId="2" applyNumberFormat="1" applyFont="1" applyFill="1" applyBorder="1" applyAlignment="1">
      <alignment horizontal="center" vertical="top"/>
    </xf>
    <xf numFmtId="1" fontId="3" fillId="2" borderId="2" xfId="3" applyNumberFormat="1" applyFont="1" applyFill="1" applyBorder="1" applyAlignment="1">
      <alignment horizontal="center" vertical="top" wrapText="1"/>
    </xf>
    <xf numFmtId="0" fontId="3" fillId="2" borderId="17" xfId="2" applyFont="1" applyFill="1" applyBorder="1" applyAlignment="1">
      <alignment horizontal="right" vertical="top"/>
    </xf>
    <xf numFmtId="0" fontId="5" fillId="2" borderId="2" xfId="2" applyFont="1" applyFill="1" applyBorder="1" applyAlignment="1">
      <alignment horizontal="right" vertical="top"/>
    </xf>
    <xf numFmtId="0" fontId="3" fillId="2" borderId="20" xfId="2" applyFont="1" applyFill="1" applyBorder="1" applyAlignment="1">
      <alignment horizontal="right" vertical="top"/>
    </xf>
    <xf numFmtId="189" fontId="3" fillId="2" borderId="20" xfId="2" applyNumberFormat="1" applyFont="1" applyFill="1" applyBorder="1" applyAlignment="1">
      <alignment horizontal="center" vertical="top"/>
    </xf>
    <xf numFmtId="1" fontId="3" fillId="2" borderId="20" xfId="2" applyNumberFormat="1" applyFont="1" applyFill="1" applyBorder="1" applyAlignment="1">
      <alignment horizontal="center" vertical="top" wrapText="1"/>
    </xf>
    <xf numFmtId="1" fontId="3" fillId="2" borderId="25" xfId="2" applyNumberFormat="1" applyFont="1" applyFill="1" applyBorder="1" applyAlignment="1">
      <alignment horizontal="center" vertical="top" wrapText="1"/>
    </xf>
    <xf numFmtId="1" fontId="3" fillId="2" borderId="17" xfId="2" applyNumberFormat="1" applyFont="1" applyFill="1" applyBorder="1" applyAlignment="1">
      <alignment horizontal="right" vertical="top"/>
    </xf>
    <xf numFmtId="1" fontId="5" fillId="2" borderId="2" xfId="2" applyNumberFormat="1" applyFont="1" applyFill="1" applyBorder="1" applyAlignment="1">
      <alignment horizontal="right" vertical="top"/>
    </xf>
    <xf numFmtId="1" fontId="5" fillId="2" borderId="2" xfId="3" applyNumberFormat="1" applyFont="1" applyFill="1" applyBorder="1" applyAlignment="1">
      <alignment horizontal="right" vertical="top" wrapText="1"/>
    </xf>
    <xf numFmtId="0" fontId="3" fillId="2" borderId="29" xfId="3" applyFont="1" applyFill="1" applyBorder="1" applyAlignment="1">
      <alignment horizontal="center" vertical="top" wrapText="1"/>
    </xf>
    <xf numFmtId="0" fontId="3" fillId="2" borderId="29" xfId="2" applyFont="1" applyFill="1" applyBorder="1" applyAlignment="1">
      <alignment horizontal="center" vertical="top"/>
    </xf>
    <xf numFmtId="0" fontId="3" fillId="2" borderId="29" xfId="2" applyFont="1" applyFill="1" applyBorder="1" applyAlignment="1">
      <alignment horizontal="center" vertical="top" wrapText="1"/>
    </xf>
    <xf numFmtId="0" fontId="3" fillId="2" borderId="30" xfId="2" applyFont="1" applyFill="1" applyBorder="1" applyAlignment="1">
      <alignment horizontal="center" vertical="top"/>
    </xf>
    <xf numFmtId="1" fontId="3" fillId="2" borderId="29" xfId="2" applyNumberFormat="1" applyFont="1" applyFill="1" applyBorder="1" applyAlignment="1">
      <alignment horizontal="center" vertical="top"/>
    </xf>
    <xf numFmtId="189" fontId="3" fillId="2" borderId="29" xfId="2" applyNumberFormat="1" applyFont="1" applyFill="1" applyBorder="1" applyAlignment="1">
      <alignment horizontal="center" vertical="top"/>
    </xf>
    <xf numFmtId="3" fontId="3" fillId="2" borderId="20" xfId="2" applyNumberFormat="1" applyFont="1" applyFill="1" applyBorder="1" applyAlignment="1">
      <alignment horizontal="center" vertical="top"/>
    </xf>
    <xf numFmtId="2" fontId="3" fillId="4" borderId="20" xfId="2" applyNumberFormat="1" applyFont="1" applyFill="1" applyBorder="1" applyAlignment="1">
      <alignment horizontal="center" vertical="top"/>
    </xf>
    <xf numFmtId="2" fontId="3" fillId="2" borderId="32" xfId="2" applyNumberFormat="1" applyFont="1" applyFill="1" applyBorder="1" applyAlignment="1">
      <alignment horizontal="right" vertical="top"/>
    </xf>
    <xf numFmtId="2" fontId="3" fillId="2" borderId="0" xfId="2" applyNumberFormat="1" applyFont="1" applyFill="1" applyAlignment="1">
      <alignment horizontal="right" vertical="top"/>
    </xf>
    <xf numFmtId="2" fontId="3" fillId="2" borderId="20" xfId="2" applyNumberFormat="1" applyFont="1" applyFill="1" applyBorder="1" applyAlignment="1">
      <alignment horizontal="center" vertical="top"/>
    </xf>
    <xf numFmtId="2" fontId="3" fillId="2" borderId="29" xfId="2" applyNumberFormat="1" applyFont="1" applyFill="1" applyBorder="1" applyAlignment="1">
      <alignment horizontal="center" vertical="top"/>
    </xf>
    <xf numFmtId="0" fontId="3" fillId="4" borderId="26" xfId="3" applyFont="1" applyFill="1" applyBorder="1" applyAlignment="1">
      <alignment vertical="top" wrapText="1"/>
    </xf>
    <xf numFmtId="0" fontId="3" fillId="4" borderId="26" xfId="2" applyFont="1" applyFill="1" applyBorder="1" applyAlignment="1">
      <alignment horizontal="center" vertical="top" wrapText="1"/>
    </xf>
    <xf numFmtId="0" fontId="3" fillId="4" borderId="26" xfId="2" applyFont="1" applyFill="1" applyBorder="1" applyAlignment="1">
      <alignment horizontal="center" vertical="top"/>
    </xf>
    <xf numFmtId="0" fontId="3" fillId="4" borderId="23" xfId="2" applyFont="1" applyFill="1" applyBorder="1" applyAlignment="1">
      <alignment horizontal="center" vertical="top"/>
    </xf>
    <xf numFmtId="0" fontId="3" fillId="4" borderId="24" xfId="2" applyFont="1" applyFill="1" applyBorder="1" applyAlignment="1">
      <alignment horizontal="center" vertical="top" wrapText="1"/>
    </xf>
    <xf numFmtId="0" fontId="3" fillId="4" borderId="33" xfId="2" applyFont="1" applyFill="1" applyBorder="1" applyAlignment="1">
      <alignment horizontal="right" vertical="top"/>
    </xf>
    <xf numFmtId="2" fontId="3" fillId="4" borderId="12" xfId="2" applyNumberFormat="1" applyFont="1" applyFill="1" applyBorder="1" applyAlignment="1">
      <alignment horizontal="right" vertical="top"/>
    </xf>
    <xf numFmtId="0" fontId="5" fillId="4" borderId="12" xfId="2" applyFont="1" applyFill="1" applyBorder="1" applyAlignment="1">
      <alignment horizontal="right" vertical="top"/>
    </xf>
    <xf numFmtId="2" fontId="5" fillId="4" borderId="12" xfId="2" applyNumberFormat="1" applyFont="1" applyFill="1" applyBorder="1" applyAlignment="1">
      <alignment horizontal="right" vertical="top"/>
    </xf>
    <xf numFmtId="1" fontId="3" fillId="4" borderId="23" xfId="2" applyNumberFormat="1" applyFont="1" applyFill="1" applyBorder="1" applyAlignment="1">
      <alignment horizontal="center" vertical="top"/>
    </xf>
    <xf numFmtId="2" fontId="3" fillId="4" borderId="23" xfId="2" applyNumberFormat="1" applyFont="1" applyFill="1" applyBorder="1" applyAlignment="1">
      <alignment horizontal="right" vertical="top"/>
    </xf>
    <xf numFmtId="0" fontId="3" fillId="4" borderId="12" xfId="2" applyFont="1" applyFill="1" applyBorder="1" applyAlignment="1">
      <alignment horizontal="right" vertical="top"/>
    </xf>
    <xf numFmtId="0" fontId="3" fillId="4" borderId="23" xfId="2" applyFont="1" applyFill="1" applyBorder="1" applyAlignment="1">
      <alignment horizontal="right" vertical="top"/>
    </xf>
    <xf numFmtId="0" fontId="3" fillId="2" borderId="12" xfId="2" applyFont="1" applyFill="1" applyBorder="1" applyAlignment="1">
      <alignment vertical="top" wrapText="1"/>
    </xf>
    <xf numFmtId="0" fontId="3" fillId="2" borderId="30" xfId="2" applyFont="1" applyFill="1" applyBorder="1" applyAlignment="1">
      <alignment horizontal="center" vertical="top" wrapText="1"/>
    </xf>
    <xf numFmtId="0" fontId="3" fillId="2" borderId="18" xfId="3" applyFont="1" applyFill="1" applyBorder="1" applyAlignment="1">
      <alignment horizontal="center" vertical="top" wrapText="1"/>
    </xf>
    <xf numFmtId="0" fontId="3" fillId="2" borderId="18" xfId="2" applyFont="1" applyFill="1" applyBorder="1" applyAlignment="1">
      <alignment horizontal="center" vertical="top"/>
    </xf>
    <xf numFmtId="188" fontId="3" fillId="2" borderId="5" xfId="2" applyNumberFormat="1" applyFont="1" applyFill="1" applyBorder="1" applyAlignment="1">
      <alignment horizontal="right" vertical="top"/>
    </xf>
    <xf numFmtId="1" fontId="3" fillId="2" borderId="18" xfId="2" applyNumberFormat="1" applyFont="1" applyFill="1" applyBorder="1" applyAlignment="1">
      <alignment horizontal="center" vertical="top"/>
    </xf>
    <xf numFmtId="189" fontId="3" fillId="2" borderId="18" xfId="2" applyNumberFormat="1" applyFont="1" applyFill="1" applyBorder="1" applyAlignment="1">
      <alignment horizontal="center" vertical="top"/>
    </xf>
    <xf numFmtId="0" fontId="3" fillId="2" borderId="22" xfId="2" applyFont="1" applyFill="1" applyBorder="1" applyAlignment="1">
      <alignment horizontal="center" vertical="top"/>
    </xf>
    <xf numFmtId="0" fontId="3" fillId="2" borderId="22" xfId="2" applyFont="1" applyFill="1" applyBorder="1" applyAlignment="1">
      <alignment horizontal="center" vertical="top" wrapText="1"/>
    </xf>
    <xf numFmtId="0" fontId="3" fillId="4" borderId="23" xfId="2" applyFont="1" applyFill="1" applyBorder="1" applyAlignment="1">
      <alignment horizontal="center" vertical="top" wrapText="1"/>
    </xf>
    <xf numFmtId="0" fontId="3" fillId="2" borderId="26" xfId="2" applyFont="1" applyFill="1" applyBorder="1" applyAlignment="1">
      <alignment horizontal="center" vertical="top" wrapText="1"/>
    </xf>
    <xf numFmtId="0" fontId="3" fillId="3" borderId="22" xfId="2" applyFont="1" applyFill="1" applyBorder="1" applyAlignment="1">
      <alignment horizontal="center" vertical="top" wrapText="1"/>
    </xf>
    <xf numFmtId="0" fontId="3" fillId="4" borderId="23" xfId="3" applyFont="1" applyFill="1" applyBorder="1" applyAlignment="1">
      <alignment horizontal="center" vertical="top" wrapText="1"/>
    </xf>
    <xf numFmtId="0" fontId="2" fillId="2" borderId="2" xfId="2" applyFont="1" applyFill="1" applyBorder="1" applyAlignment="1">
      <alignment horizontal="center" vertical="top"/>
    </xf>
    <xf numFmtId="0" fontId="3" fillId="3" borderId="22" xfId="2" applyFont="1" applyFill="1" applyBorder="1" applyAlignment="1">
      <alignment horizontal="center" vertical="top"/>
    </xf>
    <xf numFmtId="0" fontId="2" fillId="2" borderId="0" xfId="2" applyFont="1" applyFill="1" applyAlignment="1">
      <alignment horizontal="center" vertical="top"/>
    </xf>
    <xf numFmtId="0" fontId="2" fillId="2" borderId="2" xfId="3" applyFont="1" applyFill="1" applyBorder="1" applyAlignment="1">
      <alignment horizontal="center" vertical="center"/>
    </xf>
    <xf numFmtId="0" fontId="2" fillId="2" borderId="3" xfId="2" applyFont="1" applyFill="1" applyBorder="1" applyAlignment="1">
      <alignment horizontal="center" vertical="top"/>
    </xf>
    <xf numFmtId="0" fontId="2" fillId="2" borderId="4" xfId="2" applyFont="1" applyFill="1" applyBorder="1" applyAlignment="1">
      <alignment horizontal="center" vertical="top"/>
    </xf>
    <xf numFmtId="0" fontId="3" fillId="2" borderId="5" xfId="2" applyFont="1" applyFill="1" applyBorder="1" applyAlignment="1">
      <alignment horizontal="center" vertical="top" wrapText="1"/>
    </xf>
    <xf numFmtId="0" fontId="3" fillId="2" borderId="6" xfId="2" applyFont="1" applyFill="1" applyBorder="1" applyAlignment="1">
      <alignment horizontal="center" vertical="top" wrapText="1"/>
    </xf>
    <xf numFmtId="0" fontId="3" fillId="2" borderId="9" xfId="2" applyFont="1" applyFill="1" applyBorder="1" applyAlignment="1">
      <alignment horizontal="center" vertical="top" wrapText="1"/>
    </xf>
    <xf numFmtId="0" fontId="3" fillId="2" borderId="10" xfId="2" applyFont="1" applyFill="1" applyBorder="1" applyAlignment="1">
      <alignment horizontal="center" vertical="top" wrapText="1"/>
    </xf>
    <xf numFmtId="0" fontId="3" fillId="2" borderId="14" xfId="2" applyFont="1" applyFill="1" applyBorder="1" applyAlignment="1">
      <alignment horizontal="center" vertical="top" wrapText="1"/>
    </xf>
    <xf numFmtId="0" fontId="3" fillId="2" borderId="15" xfId="2" applyFont="1" applyFill="1" applyBorder="1" applyAlignment="1">
      <alignment horizontal="center" vertical="top" wrapText="1"/>
    </xf>
    <xf numFmtId="0" fontId="3" fillId="2" borderId="7" xfId="2" applyFont="1" applyFill="1" applyBorder="1" applyAlignment="1">
      <alignment horizontal="center" vertical="top" wrapText="1"/>
    </xf>
    <xf numFmtId="0" fontId="3" fillId="2" borderId="11" xfId="2" applyFont="1" applyFill="1" applyBorder="1" applyAlignment="1">
      <alignment horizontal="center" vertical="top" wrapText="1"/>
    </xf>
    <xf numFmtId="0" fontId="3" fillId="2" borderId="16" xfId="2" applyFont="1" applyFill="1" applyBorder="1" applyAlignment="1">
      <alignment horizontal="center" vertical="top" wrapText="1"/>
    </xf>
    <xf numFmtId="0" fontId="2" fillId="2" borderId="7" xfId="2" applyFont="1" applyFill="1" applyBorder="1" applyAlignment="1">
      <alignment horizontal="center" vertical="top" wrapText="1"/>
    </xf>
    <xf numFmtId="0" fontId="2" fillId="2" borderId="6" xfId="2" applyFont="1" applyFill="1" applyBorder="1" applyAlignment="1">
      <alignment horizontal="center" vertical="top" wrapText="1"/>
    </xf>
    <xf numFmtId="0" fontId="2" fillId="2" borderId="11" xfId="2" applyFont="1" applyFill="1" applyBorder="1" applyAlignment="1">
      <alignment horizontal="center" vertical="top" wrapText="1"/>
    </xf>
    <xf numFmtId="0" fontId="2" fillId="2" borderId="10" xfId="2" applyFont="1" applyFill="1" applyBorder="1" applyAlignment="1">
      <alignment horizontal="center" vertical="top" wrapText="1"/>
    </xf>
    <xf numFmtId="0" fontId="2" fillId="2" borderId="16" xfId="2" applyFont="1" applyFill="1" applyBorder="1" applyAlignment="1">
      <alignment horizontal="center" vertical="top" wrapText="1"/>
    </xf>
    <xf numFmtId="0" fontId="2" fillId="2" borderId="15" xfId="2" applyFont="1" applyFill="1" applyBorder="1" applyAlignment="1">
      <alignment horizontal="center" vertical="top" wrapText="1"/>
    </xf>
    <xf numFmtId="0" fontId="2" fillId="2" borderId="2" xfId="2" applyFont="1" applyFill="1" applyBorder="1" applyAlignment="1">
      <alignment horizontal="center" vertical="top"/>
    </xf>
    <xf numFmtId="3" fontId="3" fillId="2" borderId="19" xfId="2" applyNumberFormat="1" applyFont="1" applyFill="1" applyBorder="1" applyAlignment="1">
      <alignment horizontal="right" vertical="top"/>
    </xf>
    <xf numFmtId="3" fontId="3" fillId="2" borderId="27" xfId="2" applyNumberFormat="1" applyFont="1" applyFill="1" applyBorder="1" applyAlignment="1">
      <alignment horizontal="right" vertical="top"/>
    </xf>
    <xf numFmtId="3" fontId="3" fillId="2" borderId="25" xfId="2" applyNumberFormat="1" applyFont="1" applyFill="1" applyBorder="1" applyAlignment="1">
      <alignment horizontal="right" vertical="top"/>
    </xf>
    <xf numFmtId="3" fontId="3" fillId="2" borderId="28" xfId="2" applyNumberFormat="1" applyFont="1" applyFill="1" applyBorder="1" applyAlignment="1">
      <alignment horizontal="right" vertical="top"/>
    </xf>
    <xf numFmtId="0" fontId="3" fillId="3" borderId="22" xfId="3" applyFont="1" applyFill="1" applyBorder="1" applyAlignment="1">
      <alignment horizontal="left" vertical="top" wrapText="1"/>
    </xf>
    <xf numFmtId="0" fontId="3" fillId="3" borderId="23" xfId="3" applyFont="1" applyFill="1" applyBorder="1" applyAlignment="1">
      <alignment horizontal="left" vertical="top" wrapText="1"/>
    </xf>
    <xf numFmtId="0" fontId="3" fillId="3" borderId="22" xfId="2" applyFont="1" applyFill="1" applyBorder="1" applyAlignment="1">
      <alignment horizontal="center" vertical="top" wrapText="1"/>
    </xf>
    <xf numFmtId="0" fontId="3" fillId="3" borderId="23" xfId="2" applyFont="1" applyFill="1" applyBorder="1" applyAlignment="1">
      <alignment horizontal="center" vertical="top" wrapText="1"/>
    </xf>
    <xf numFmtId="0" fontId="3" fillId="3" borderId="22" xfId="3" applyFont="1" applyFill="1" applyBorder="1" applyAlignment="1">
      <alignment horizontal="center" vertical="top" wrapText="1"/>
    </xf>
    <xf numFmtId="0" fontId="3" fillId="3" borderId="23" xfId="3" applyFont="1" applyFill="1" applyBorder="1" applyAlignment="1">
      <alignment horizontal="center" vertical="top" wrapText="1"/>
    </xf>
    <xf numFmtId="0" fontId="3" fillId="3" borderId="25" xfId="2" applyFont="1" applyFill="1" applyBorder="1" applyAlignment="1">
      <alignment vertical="top"/>
    </xf>
    <xf numFmtId="0" fontId="3" fillId="3" borderId="28" xfId="2" applyFont="1" applyFill="1" applyBorder="1" applyAlignment="1">
      <alignment vertical="top"/>
    </xf>
    <xf numFmtId="0" fontId="2" fillId="2" borderId="7" xfId="2" applyFont="1" applyFill="1" applyBorder="1" applyAlignment="1">
      <alignment horizontal="center" vertical="center" wrapText="1"/>
    </xf>
    <xf numFmtId="0" fontId="2" fillId="2" borderId="6" xfId="2" applyFont="1" applyFill="1" applyBorder="1" applyAlignment="1">
      <alignment horizontal="center" vertical="center" wrapText="1"/>
    </xf>
    <xf numFmtId="0" fontId="2" fillId="2" borderId="11" xfId="2" applyFont="1" applyFill="1" applyBorder="1" applyAlignment="1">
      <alignment horizontal="center" vertical="center" wrapText="1"/>
    </xf>
    <xf numFmtId="0" fontId="2" fillId="2" borderId="10" xfId="2" applyFont="1" applyFill="1" applyBorder="1" applyAlignment="1">
      <alignment horizontal="center" vertical="center" wrapText="1"/>
    </xf>
    <xf numFmtId="0" fontId="2" fillId="2" borderId="16" xfId="2" applyFont="1" applyFill="1" applyBorder="1" applyAlignment="1">
      <alignment horizontal="center" vertical="center" wrapText="1"/>
    </xf>
    <xf numFmtId="0" fontId="2" fillId="2" borderId="15" xfId="2" applyFont="1" applyFill="1" applyBorder="1" applyAlignment="1">
      <alignment horizontal="center" vertical="center" wrapText="1"/>
    </xf>
    <xf numFmtId="0" fontId="2" fillId="2" borderId="8" xfId="3" applyFont="1" applyFill="1" applyBorder="1" applyAlignment="1">
      <alignment horizontal="center" vertical="top" wrapText="1"/>
    </xf>
    <xf numFmtId="0" fontId="2" fillId="2" borderId="26" xfId="3" applyFont="1" applyFill="1" applyBorder="1" applyAlignment="1">
      <alignment horizontal="center" vertical="top" wrapText="1"/>
    </xf>
    <xf numFmtId="0" fontId="2" fillId="2" borderId="8" xfId="2" applyFont="1" applyFill="1" applyBorder="1" applyAlignment="1">
      <alignment horizontal="center" vertical="top"/>
    </xf>
    <xf numFmtId="0" fontId="2" fillId="2" borderId="26" xfId="2" applyFont="1" applyFill="1" applyBorder="1" applyAlignment="1">
      <alignment horizontal="center" vertical="top"/>
    </xf>
    <xf numFmtId="0" fontId="2" fillId="2" borderId="13" xfId="2" applyFont="1" applyFill="1" applyBorder="1" applyAlignment="1">
      <alignment horizontal="center" vertical="top"/>
    </xf>
    <xf numFmtId="0" fontId="3" fillId="4" borderId="22" xfId="3" applyFont="1" applyFill="1" applyBorder="1" applyAlignment="1">
      <alignment horizontal="left" vertical="top" wrapText="1"/>
    </xf>
    <xf numFmtId="0" fontId="3" fillId="4" borderId="23" xfId="3" applyFont="1" applyFill="1" applyBorder="1" applyAlignment="1">
      <alignment horizontal="left" vertical="top" wrapText="1"/>
    </xf>
    <xf numFmtId="0" fontId="3" fillId="4" borderId="22" xfId="2" applyFont="1" applyFill="1" applyBorder="1" applyAlignment="1">
      <alignment horizontal="center" vertical="top" wrapText="1"/>
    </xf>
    <xf numFmtId="0" fontId="3" fillId="4" borderId="23" xfId="2" applyFont="1" applyFill="1" applyBorder="1" applyAlignment="1">
      <alignment horizontal="center" vertical="top" wrapText="1"/>
    </xf>
    <xf numFmtId="0" fontId="3" fillId="4" borderId="22" xfId="3" applyFont="1" applyFill="1" applyBorder="1" applyAlignment="1">
      <alignment horizontal="center" vertical="top" wrapText="1"/>
    </xf>
    <xf numFmtId="0" fontId="3" fillId="4" borderId="23" xfId="3" applyFont="1" applyFill="1" applyBorder="1" applyAlignment="1">
      <alignment horizontal="center" vertical="top" wrapText="1"/>
    </xf>
    <xf numFmtId="0" fontId="3" fillId="4" borderId="25" xfId="2" applyFont="1" applyFill="1" applyBorder="1" applyAlignment="1">
      <alignment horizontal="right" vertical="top"/>
    </xf>
    <xf numFmtId="0" fontId="3" fillId="4" borderId="28" xfId="2" applyFont="1" applyFill="1" applyBorder="1" applyAlignment="1">
      <alignment horizontal="right" vertical="top"/>
    </xf>
    <xf numFmtId="0" fontId="3" fillId="3" borderId="25" xfId="2" applyFont="1" applyFill="1" applyBorder="1" applyAlignment="1">
      <alignment horizontal="right" vertical="top"/>
    </xf>
    <xf numFmtId="0" fontId="3" fillId="3" borderId="28" xfId="2" applyFont="1" applyFill="1" applyBorder="1" applyAlignment="1">
      <alignment horizontal="right" vertical="top"/>
    </xf>
    <xf numFmtId="0" fontId="3" fillId="2" borderId="22" xfId="2" applyFont="1" applyFill="1" applyBorder="1" applyAlignment="1">
      <alignment horizontal="center" vertical="top" wrapText="1"/>
    </xf>
    <xf numFmtId="0" fontId="3" fillId="2" borderId="26" xfId="2" applyFont="1" applyFill="1" applyBorder="1" applyAlignment="1">
      <alignment horizontal="center" vertical="top" wrapText="1"/>
    </xf>
    <xf numFmtId="0" fontId="3" fillId="2" borderId="25" xfId="2" applyFont="1" applyFill="1" applyBorder="1" applyAlignment="1">
      <alignment horizontal="right" vertical="top"/>
    </xf>
    <xf numFmtId="0" fontId="3" fillId="2" borderId="28" xfId="2" applyFont="1" applyFill="1" applyBorder="1" applyAlignment="1">
      <alignment horizontal="right" vertical="top"/>
    </xf>
    <xf numFmtId="0" fontId="3" fillId="2" borderId="23" xfId="2" applyFont="1" applyFill="1" applyBorder="1" applyAlignment="1">
      <alignment horizontal="center" vertical="top" wrapText="1"/>
    </xf>
    <xf numFmtId="0" fontId="3" fillId="2" borderId="22" xfId="3" applyFont="1" applyFill="1" applyBorder="1" applyAlignment="1">
      <alignment horizontal="left" vertical="top" wrapText="1"/>
    </xf>
    <xf numFmtId="0" fontId="3" fillId="2" borderId="23" xfId="3" applyFont="1" applyFill="1" applyBorder="1" applyAlignment="1">
      <alignment horizontal="left" vertical="top" wrapText="1"/>
    </xf>
    <xf numFmtId="0" fontId="3" fillId="2" borderId="22" xfId="2" applyFont="1" applyFill="1" applyBorder="1" applyAlignment="1">
      <alignment horizontal="center" vertical="top"/>
    </xf>
    <xf numFmtId="0" fontId="3" fillId="2" borderId="23" xfId="2" applyFont="1" applyFill="1" applyBorder="1" applyAlignment="1">
      <alignment horizontal="center" vertical="top"/>
    </xf>
    <xf numFmtId="0" fontId="3" fillId="4" borderId="24" xfId="2" applyFont="1" applyFill="1" applyBorder="1" applyAlignment="1">
      <alignment horizontal="right" vertical="top"/>
    </xf>
    <xf numFmtId="0" fontId="3" fillId="4" borderId="34" xfId="2" applyFont="1" applyFill="1" applyBorder="1" applyAlignment="1">
      <alignment horizontal="right" vertical="top"/>
    </xf>
    <xf numFmtId="0" fontId="3" fillId="2" borderId="12" xfId="3" applyFont="1" applyFill="1" applyBorder="1" applyAlignment="1">
      <alignment horizontal="left" vertical="top" wrapText="1"/>
    </xf>
    <xf numFmtId="0" fontId="3" fillId="2" borderId="12" xfId="2" applyFont="1" applyFill="1" applyBorder="1" applyAlignment="1">
      <alignment horizontal="center" vertical="top" wrapText="1"/>
    </xf>
    <xf numFmtId="0" fontId="3" fillId="2" borderId="12" xfId="2" applyFont="1" applyFill="1" applyBorder="1" applyAlignment="1">
      <alignment horizontal="center" vertical="top"/>
    </xf>
    <xf numFmtId="0" fontId="3" fillId="2" borderId="30" xfId="2" applyFont="1" applyFill="1" applyBorder="1" applyAlignment="1">
      <alignment horizontal="right" vertical="top"/>
    </xf>
    <xf numFmtId="0" fontId="3" fillId="2" borderId="31" xfId="2" applyFont="1" applyFill="1" applyBorder="1" applyAlignment="1">
      <alignment horizontal="right" vertical="top"/>
    </xf>
    <xf numFmtId="0" fontId="3" fillId="2" borderId="8" xfId="3" applyFont="1" applyFill="1" applyBorder="1" applyAlignment="1">
      <alignment horizontal="left" vertical="top" wrapText="1"/>
    </xf>
    <xf numFmtId="0" fontId="3" fillId="2" borderId="8" xfId="2" applyFont="1" applyFill="1" applyBorder="1" applyAlignment="1">
      <alignment horizontal="center" vertical="top" wrapText="1"/>
    </xf>
    <xf numFmtId="0" fontId="3" fillId="2" borderId="8" xfId="2" applyFont="1" applyFill="1" applyBorder="1" applyAlignment="1">
      <alignment horizontal="center" vertical="top"/>
    </xf>
    <xf numFmtId="0" fontId="3" fillId="2" borderId="19" xfId="2" applyFont="1" applyFill="1" applyBorder="1" applyAlignment="1">
      <alignment horizontal="right" vertical="top"/>
    </xf>
    <xf numFmtId="0" fontId="3" fillId="2" borderId="27" xfId="2" applyFont="1" applyFill="1" applyBorder="1" applyAlignment="1">
      <alignment horizontal="right" vertical="top"/>
    </xf>
  </cellXfs>
  <cellStyles count="4">
    <cellStyle name="จุลภาค" xfId="1" builtinId="3"/>
    <cellStyle name="ปกติ" xfId="0" builtinId="0"/>
    <cellStyle name="ปกติ 3 2" xfId="2" xr:uid="{00000000-0005-0000-0000-000002000000}"/>
    <cellStyle name="ปกติ_F-แผนปฏิบัติ45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4client112\&#3591;&#3634;&#3609;&#3611;&#3637;%2051\GFMIS\&#3585;.&#3588;.51\GFMIS%20&#3585;.&#3588;.%2051%20(&#3591;&#3623;&#3604;%2010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ปก"/>
      <sheetName val="สารบัญ"/>
      <sheetName val="PART"/>
      <sheetName val="สรุป"/>
      <sheetName val="ฝน"/>
      <sheetName val="บิน"/>
      <sheetName val="18.โอนเบิกแทน"/>
      <sheetName val="summery"/>
      <sheetName val="ศูนย์ต้นทุน (ผูกพัน)"/>
      <sheetName val="กอง สุทธิ"/>
      <sheetName val="กิจกรรมสุทธิ"/>
      <sheetName val="อปป1"/>
      <sheetName val="อปป2"/>
      <sheetName val="1.รายกิจกรรม"/>
      <sheetName val="2.แผน-ผล รายกิจกรรม"/>
      <sheetName val="3.ลักษณะเศรษฐกิจ"/>
      <sheetName val="4.รายกอง"/>
      <sheetName val="5.แผน-ผล รายกอง"/>
      <sheetName val="6.งบบุคลากร"/>
      <sheetName val="7.งบดำเนินงาน"/>
      <sheetName val="8.ลงทุนกิจกรรม"/>
      <sheetName val="9.ลงทุนกอง"/>
      <sheetName val="10.1 ลงทุน (พรบ.)"/>
      <sheetName val="46"/>
      <sheetName val="e-auction"/>
      <sheetName val="สรุป กรกฎาคม"/>
      <sheetName val="สรุปรวม"/>
      <sheetName val="10.2 ลงทุน โอนเปลี่ยนแปลง"/>
      <sheetName val="พิพิธ"/>
      <sheetName val="ศูนย์ต้นทุน"/>
      <sheetName val="47"/>
      <sheetName val="11.อุดหนุน"/>
      <sheetName val="12.รายจ่ายอื่น"/>
      <sheetName val="13.สรุปเงินสำรองฯ"/>
      <sheetName val="14.รายละเอียดการใช้เงินสำรองฯ"/>
      <sheetName val="15.สรุปโอนเปลี่ยนแปลง"/>
      <sheetName val="17.โอนเปลี่ยนแปลง แยกงบ"/>
      <sheetName val="16.โอนเปลี่ยนแปลง แยกกอง"/>
      <sheetName val="โอนเปลี่ยนแปลง แยกอำนาจ"/>
      <sheetName val="รับเบิกแทน"/>
      <sheetName val="โอนให้เบิกแทน"/>
      <sheetName val="18.1โอนเบิกแทน(ความก้าวหน้า)"/>
      <sheetName val="โครงการความร่วมมือระหว่างประเทศ"/>
      <sheetName val="ครุภัณฑ์ ลงนาม-เบิกจ่าย"/>
      <sheetName val="ประเภทครุภัณฑ์"/>
      <sheetName val="บัญชีถือจ่ายข้าราชการ"/>
      <sheetName val="สำรองส่วนกลาง10%"/>
      <sheetName val="รถประจำตำแหน่ง"/>
      <sheetName val="รับโอนเบิกแทน"/>
      <sheetName val="บัญชีถือจ่ายพนง.ราชการ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C90A0-25FB-474F-ABC1-43DBB48B39B2}">
  <sheetPr>
    <tabColor rgb="FFFF0000"/>
  </sheetPr>
  <dimension ref="A1:AP50"/>
  <sheetViews>
    <sheetView tabSelected="1" topLeftCell="A7" zoomScale="60" zoomScaleNormal="60" zoomScaleSheetLayoutView="55" workbookViewId="0">
      <pane ySplit="2" topLeftCell="A33" activePane="bottomLeft" state="frozen"/>
      <selection activeCell="A7" sqref="A7"/>
      <selection pane="bottomLeft" activeCell="K50" sqref="K50"/>
    </sheetView>
  </sheetViews>
  <sheetFormatPr defaultColWidth="11.375" defaultRowHeight="26.25" x14ac:dyDescent="0.2"/>
  <cols>
    <col min="1" max="1" width="108.875" style="1" customWidth="1"/>
    <col min="2" max="2" width="9" style="41" customWidth="1"/>
    <col min="3" max="3" width="7.125" style="41" customWidth="1"/>
    <col min="4" max="4" width="8.875" style="41" customWidth="1"/>
    <col min="5" max="16" width="7.25" style="41" customWidth="1"/>
    <col min="17" max="17" width="6.75" style="1" hidden="1" customWidth="1"/>
    <col min="18" max="18" width="6.75" style="43" hidden="1" customWidth="1"/>
    <col min="19" max="19" width="6.75" style="1" hidden="1" customWidth="1"/>
    <col min="20" max="20" width="6.75" style="43" hidden="1" customWidth="1"/>
    <col min="21" max="21" width="6.75" style="1" customWidth="1"/>
    <col min="22" max="22" width="8.375" style="43" bestFit="1" customWidth="1"/>
    <col min="23" max="23" width="6.75" style="1" hidden="1" customWidth="1"/>
    <col min="24" max="24" width="6.75" style="43" hidden="1" customWidth="1"/>
    <col min="25" max="25" width="6.75" style="1" hidden="1" customWidth="1"/>
    <col min="26" max="26" width="6.75" style="43" hidden="1" customWidth="1"/>
    <col min="27" max="27" width="6.75" style="1" hidden="1" customWidth="1"/>
    <col min="28" max="28" width="6.75" style="43" hidden="1" customWidth="1"/>
    <col min="29" max="29" width="6.75" style="1" hidden="1" customWidth="1"/>
    <col min="30" max="30" width="6.75" style="43" hidden="1" customWidth="1"/>
    <col min="31" max="31" width="6.75" style="1" hidden="1" customWidth="1"/>
    <col min="32" max="32" width="6.75" style="43" hidden="1" customWidth="1"/>
    <col min="33" max="33" width="6.75" style="1" hidden="1" customWidth="1"/>
    <col min="34" max="34" width="6.75" style="43" hidden="1" customWidth="1"/>
    <col min="35" max="35" width="6.75" style="1" hidden="1" customWidth="1"/>
    <col min="36" max="36" width="6.75" style="43" hidden="1" customWidth="1"/>
    <col min="37" max="37" width="6.75" style="1" hidden="1" customWidth="1"/>
    <col min="38" max="38" width="6.75" style="43" hidden="1" customWidth="1"/>
    <col min="39" max="39" width="6.75" style="1" customWidth="1"/>
    <col min="40" max="40" width="9.125" style="43" bestFit="1" customWidth="1"/>
    <col min="41" max="41" width="16.625" style="1" customWidth="1"/>
    <col min="42" max="42" width="19.875" style="43" customWidth="1"/>
    <col min="43" max="248" width="8" style="1" customWidth="1"/>
    <col min="249" max="249" width="11.375" style="1" bestFit="1" customWidth="1"/>
    <col min="250" max="16384" width="11.375" style="1"/>
  </cols>
  <sheetData>
    <row r="1" spans="1:42" ht="22.5" customHeight="1" x14ac:dyDescent="0.2">
      <c r="A1" s="151" t="s">
        <v>55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  <c r="Q1" s="151"/>
      <c r="R1" s="151"/>
      <c r="S1" s="151"/>
      <c r="T1" s="151"/>
      <c r="U1" s="151"/>
      <c r="V1" s="151"/>
      <c r="W1" s="151"/>
      <c r="X1" s="151"/>
      <c r="Y1" s="151"/>
      <c r="Z1" s="151"/>
      <c r="AA1" s="151"/>
      <c r="AB1" s="151"/>
      <c r="AC1" s="151"/>
      <c r="AD1" s="151"/>
      <c r="AE1" s="151"/>
      <c r="AF1" s="151"/>
      <c r="AG1" s="151"/>
      <c r="AH1" s="151"/>
      <c r="AI1" s="151"/>
      <c r="AJ1" s="151"/>
      <c r="AK1" s="151"/>
      <c r="AL1" s="151"/>
      <c r="AM1" s="151"/>
      <c r="AN1" s="151"/>
      <c r="AO1" s="151"/>
      <c r="AP1" s="151"/>
    </row>
    <row r="2" spans="1:42" x14ac:dyDescent="0.2">
      <c r="A2" s="151" t="s">
        <v>48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1"/>
      <c r="T2" s="151"/>
      <c r="U2" s="151"/>
      <c r="V2" s="151"/>
      <c r="W2" s="151"/>
      <c r="X2" s="151"/>
      <c r="Y2" s="151"/>
      <c r="Z2" s="151"/>
      <c r="AA2" s="151"/>
      <c r="AB2" s="151"/>
      <c r="AC2" s="151"/>
      <c r="AD2" s="151"/>
      <c r="AE2" s="151"/>
      <c r="AF2" s="151"/>
      <c r="AG2" s="151"/>
      <c r="AH2" s="151"/>
      <c r="AI2" s="151"/>
      <c r="AJ2" s="151"/>
      <c r="AK2" s="151"/>
      <c r="AL2" s="151"/>
      <c r="AM2" s="151"/>
      <c r="AN2" s="151"/>
      <c r="AO2" s="151"/>
      <c r="AP2" s="151"/>
    </row>
    <row r="3" spans="1:42" x14ac:dyDescent="0.2">
      <c r="A3" s="151" t="s">
        <v>66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1"/>
      <c r="P3" s="151"/>
      <c r="Q3" s="151"/>
      <c r="R3" s="151"/>
      <c r="S3" s="151"/>
      <c r="T3" s="151"/>
      <c r="U3" s="151"/>
      <c r="V3" s="151"/>
      <c r="W3" s="151"/>
      <c r="X3" s="151"/>
      <c r="Y3" s="151"/>
      <c r="Z3" s="151"/>
      <c r="AA3" s="151"/>
      <c r="AB3" s="151"/>
      <c r="AC3" s="151"/>
      <c r="AD3" s="151"/>
      <c r="AE3" s="151"/>
      <c r="AF3" s="151"/>
      <c r="AG3" s="151"/>
      <c r="AH3" s="151"/>
      <c r="AI3" s="151"/>
      <c r="AJ3" s="151"/>
      <c r="AK3" s="151"/>
      <c r="AL3" s="151"/>
      <c r="AM3" s="151"/>
      <c r="AN3" s="151"/>
      <c r="AO3" s="151"/>
      <c r="AP3" s="151"/>
    </row>
    <row r="4" spans="1:42" x14ac:dyDescent="0.2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3" t="s">
        <v>0</v>
      </c>
    </row>
    <row r="5" spans="1:42" s="4" customFormat="1" x14ac:dyDescent="0.2">
      <c r="A5" s="152" t="s">
        <v>1</v>
      </c>
      <c r="B5" s="153" t="s">
        <v>2</v>
      </c>
      <c r="C5" s="154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154"/>
      <c r="Q5" s="155" t="s">
        <v>3</v>
      </c>
      <c r="R5" s="156"/>
      <c r="S5" s="161" t="s">
        <v>4</v>
      </c>
      <c r="T5" s="156"/>
      <c r="U5" s="164" t="s">
        <v>67</v>
      </c>
      <c r="V5" s="165"/>
      <c r="W5" s="164" t="s">
        <v>5</v>
      </c>
      <c r="X5" s="165"/>
      <c r="Y5" s="164" t="s">
        <v>6</v>
      </c>
      <c r="Z5" s="165"/>
      <c r="AA5" s="164" t="s">
        <v>7</v>
      </c>
      <c r="AB5" s="165"/>
      <c r="AC5" s="164" t="s">
        <v>8</v>
      </c>
      <c r="AD5" s="165"/>
      <c r="AE5" s="164" t="s">
        <v>9</v>
      </c>
      <c r="AF5" s="165"/>
      <c r="AG5" s="164" t="s">
        <v>10</v>
      </c>
      <c r="AH5" s="165"/>
      <c r="AI5" s="164" t="s">
        <v>11</v>
      </c>
      <c r="AJ5" s="165"/>
      <c r="AK5" s="164" t="s">
        <v>12</v>
      </c>
      <c r="AL5" s="165"/>
      <c r="AM5" s="164" t="s">
        <v>13</v>
      </c>
      <c r="AN5" s="165"/>
      <c r="AO5" s="183" t="s">
        <v>14</v>
      </c>
      <c r="AP5" s="184"/>
    </row>
    <row r="6" spans="1:42" s="4" customFormat="1" x14ac:dyDescent="0.2">
      <c r="A6" s="152"/>
      <c r="B6" s="189" t="s">
        <v>15</v>
      </c>
      <c r="C6" s="189" t="s">
        <v>16</v>
      </c>
      <c r="D6" s="191" t="s">
        <v>17</v>
      </c>
      <c r="E6" s="170">
        <v>2564</v>
      </c>
      <c r="F6" s="170"/>
      <c r="G6" s="170"/>
      <c r="H6" s="170">
        <v>2565</v>
      </c>
      <c r="I6" s="170"/>
      <c r="J6" s="170"/>
      <c r="K6" s="170"/>
      <c r="L6" s="170"/>
      <c r="M6" s="170"/>
      <c r="N6" s="170"/>
      <c r="O6" s="170"/>
      <c r="P6" s="153"/>
      <c r="Q6" s="157"/>
      <c r="R6" s="158"/>
      <c r="S6" s="162"/>
      <c r="T6" s="158"/>
      <c r="U6" s="166"/>
      <c r="V6" s="167"/>
      <c r="W6" s="166"/>
      <c r="X6" s="167"/>
      <c r="Y6" s="166"/>
      <c r="Z6" s="167"/>
      <c r="AA6" s="166"/>
      <c r="AB6" s="167"/>
      <c r="AC6" s="166"/>
      <c r="AD6" s="167"/>
      <c r="AE6" s="166"/>
      <c r="AF6" s="167"/>
      <c r="AG6" s="166"/>
      <c r="AH6" s="167"/>
      <c r="AI6" s="166"/>
      <c r="AJ6" s="167"/>
      <c r="AK6" s="166"/>
      <c r="AL6" s="167"/>
      <c r="AM6" s="166"/>
      <c r="AN6" s="167"/>
      <c r="AO6" s="185"/>
      <c r="AP6" s="186"/>
    </row>
    <row r="7" spans="1:42" s="4" customFormat="1" x14ac:dyDescent="0.2">
      <c r="A7" s="152"/>
      <c r="B7" s="190"/>
      <c r="C7" s="190"/>
      <c r="D7" s="192"/>
      <c r="E7" s="170" t="s">
        <v>18</v>
      </c>
      <c r="F7" s="170"/>
      <c r="G7" s="170"/>
      <c r="H7" s="153" t="s">
        <v>19</v>
      </c>
      <c r="I7" s="154"/>
      <c r="J7" s="193"/>
      <c r="K7" s="170" t="s">
        <v>20</v>
      </c>
      <c r="L7" s="170"/>
      <c r="M7" s="170"/>
      <c r="N7" s="170" t="s">
        <v>21</v>
      </c>
      <c r="O7" s="170"/>
      <c r="P7" s="153"/>
      <c r="Q7" s="159"/>
      <c r="R7" s="160"/>
      <c r="S7" s="163"/>
      <c r="T7" s="160"/>
      <c r="U7" s="168"/>
      <c r="V7" s="169"/>
      <c r="W7" s="168"/>
      <c r="X7" s="169"/>
      <c r="Y7" s="168"/>
      <c r="Z7" s="169"/>
      <c r="AA7" s="168"/>
      <c r="AB7" s="169"/>
      <c r="AC7" s="168"/>
      <c r="AD7" s="169"/>
      <c r="AE7" s="168"/>
      <c r="AF7" s="169"/>
      <c r="AG7" s="168"/>
      <c r="AH7" s="169"/>
      <c r="AI7" s="168"/>
      <c r="AJ7" s="169"/>
      <c r="AK7" s="168"/>
      <c r="AL7" s="169"/>
      <c r="AM7" s="168"/>
      <c r="AN7" s="169"/>
      <c r="AO7" s="185"/>
      <c r="AP7" s="186"/>
    </row>
    <row r="8" spans="1:42" s="4" customFormat="1" x14ac:dyDescent="0.2">
      <c r="A8" s="152"/>
      <c r="B8" s="68"/>
      <c r="C8" s="68"/>
      <c r="D8" s="69"/>
      <c r="E8" s="5" t="s">
        <v>22</v>
      </c>
      <c r="F8" s="6" t="s">
        <v>23</v>
      </c>
      <c r="G8" s="6" t="s">
        <v>24</v>
      </c>
      <c r="H8" s="6" t="s">
        <v>25</v>
      </c>
      <c r="I8" s="6" t="s">
        <v>26</v>
      </c>
      <c r="J8" s="6" t="s">
        <v>27</v>
      </c>
      <c r="K8" s="6" t="s">
        <v>28</v>
      </c>
      <c r="L8" s="6" t="s">
        <v>29</v>
      </c>
      <c r="M8" s="6" t="s">
        <v>30</v>
      </c>
      <c r="N8" s="6" t="s">
        <v>31</v>
      </c>
      <c r="O8" s="6" t="s">
        <v>32</v>
      </c>
      <c r="P8" s="7" t="s">
        <v>33</v>
      </c>
      <c r="Q8" s="8" t="s">
        <v>34</v>
      </c>
      <c r="R8" s="149" t="s">
        <v>35</v>
      </c>
      <c r="S8" s="149" t="s">
        <v>34</v>
      </c>
      <c r="T8" s="149" t="s">
        <v>35</v>
      </c>
      <c r="U8" s="149" t="s">
        <v>34</v>
      </c>
      <c r="V8" s="149" t="s">
        <v>35</v>
      </c>
      <c r="W8" s="149" t="s">
        <v>34</v>
      </c>
      <c r="X8" s="149" t="s">
        <v>35</v>
      </c>
      <c r="Y8" s="149" t="s">
        <v>34</v>
      </c>
      <c r="Z8" s="149" t="s">
        <v>35</v>
      </c>
      <c r="AA8" s="149" t="s">
        <v>34</v>
      </c>
      <c r="AB8" s="149" t="s">
        <v>35</v>
      </c>
      <c r="AC8" s="149" t="s">
        <v>34</v>
      </c>
      <c r="AD8" s="149" t="s">
        <v>35</v>
      </c>
      <c r="AE8" s="149" t="s">
        <v>34</v>
      </c>
      <c r="AF8" s="149" t="s">
        <v>35</v>
      </c>
      <c r="AG8" s="149" t="s">
        <v>34</v>
      </c>
      <c r="AH8" s="149" t="s">
        <v>35</v>
      </c>
      <c r="AI8" s="149" t="s">
        <v>34</v>
      </c>
      <c r="AJ8" s="149" t="s">
        <v>35</v>
      </c>
      <c r="AK8" s="149" t="s">
        <v>34</v>
      </c>
      <c r="AL8" s="149" t="s">
        <v>35</v>
      </c>
      <c r="AM8" s="149" t="s">
        <v>34</v>
      </c>
      <c r="AN8" s="149" t="s">
        <v>35</v>
      </c>
      <c r="AO8" s="187"/>
      <c r="AP8" s="188"/>
    </row>
    <row r="9" spans="1:42" s="4" customFormat="1" x14ac:dyDescent="0.2">
      <c r="A9" s="9" t="s">
        <v>36</v>
      </c>
      <c r="B9" s="10"/>
      <c r="C9" s="10"/>
      <c r="D9" s="10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2"/>
      <c r="Q9" s="13"/>
      <c r="R9" s="14" t="e">
        <f>R10</f>
        <v>#REF!</v>
      </c>
      <c r="S9" s="15"/>
      <c r="T9" s="16" t="e">
        <f>T10</f>
        <v>#DIV/0!</v>
      </c>
      <c r="U9" s="44"/>
      <c r="V9" s="45"/>
      <c r="W9" s="17"/>
      <c r="X9" s="14"/>
      <c r="Y9" s="17"/>
      <c r="Z9" s="14"/>
      <c r="AA9" s="17"/>
      <c r="AB9" s="14"/>
      <c r="AC9" s="17"/>
      <c r="AD9" s="14"/>
      <c r="AE9" s="17"/>
      <c r="AF9" s="14"/>
      <c r="AG9" s="17"/>
      <c r="AH9" s="14"/>
      <c r="AI9" s="17"/>
      <c r="AJ9" s="14"/>
      <c r="AK9" s="17"/>
      <c r="AL9" s="14"/>
      <c r="AM9" s="44"/>
      <c r="AN9" s="45"/>
      <c r="AO9" s="171"/>
      <c r="AP9" s="172"/>
    </row>
    <row r="10" spans="1:42" x14ac:dyDescent="0.2">
      <c r="A10" s="18" t="s">
        <v>37</v>
      </c>
      <c r="B10" s="19"/>
      <c r="C10" s="19"/>
      <c r="D10" s="19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1"/>
      <c r="Q10" s="13"/>
      <c r="R10" s="14" t="e">
        <f>(#REF!+R26+R28)/3</f>
        <v>#REF!</v>
      </c>
      <c r="S10" s="15"/>
      <c r="T10" s="16" t="e">
        <f>(T11+#REF!+T26+T28)/4</f>
        <v>#DIV/0!</v>
      </c>
      <c r="U10" s="46"/>
      <c r="V10" s="47"/>
      <c r="W10" s="17"/>
      <c r="X10" s="14"/>
      <c r="Y10" s="17"/>
      <c r="Z10" s="14"/>
      <c r="AA10" s="17"/>
      <c r="AB10" s="14"/>
      <c r="AC10" s="17"/>
      <c r="AD10" s="14"/>
      <c r="AE10" s="17"/>
      <c r="AF10" s="14"/>
      <c r="AG10" s="17"/>
      <c r="AH10" s="14"/>
      <c r="AI10" s="17"/>
      <c r="AJ10" s="14"/>
      <c r="AK10" s="17"/>
      <c r="AL10" s="14"/>
      <c r="AM10" s="46"/>
      <c r="AN10" s="47"/>
      <c r="AO10" s="173"/>
      <c r="AP10" s="174"/>
    </row>
    <row r="11" spans="1:42" x14ac:dyDescent="0.2">
      <c r="A11" s="175" t="s">
        <v>50</v>
      </c>
      <c r="B11" s="177">
        <v>3</v>
      </c>
      <c r="C11" s="179" t="s">
        <v>38</v>
      </c>
      <c r="D11" s="22" t="s">
        <v>39</v>
      </c>
      <c r="E11" s="82"/>
      <c r="F11" s="82"/>
      <c r="G11" s="82">
        <v>1</v>
      </c>
      <c r="H11" s="82"/>
      <c r="I11" s="82"/>
      <c r="J11" s="82">
        <v>1</v>
      </c>
      <c r="K11" s="82"/>
      <c r="L11" s="82"/>
      <c r="M11" s="82"/>
      <c r="N11" s="82"/>
      <c r="O11" s="82">
        <v>1</v>
      </c>
      <c r="P11" s="82"/>
      <c r="Q11" s="83"/>
      <c r="R11" s="84"/>
      <c r="S11" s="85">
        <f>SUM(E11:F11)</f>
        <v>0</v>
      </c>
      <c r="T11" s="85" t="e">
        <f>IF((S12/S11)*100&gt;100,100,(S12/S11)*100)</f>
        <v>#DIV/0!</v>
      </c>
      <c r="U11" s="86"/>
      <c r="V11" s="86"/>
      <c r="W11" s="84">
        <f>SUM(E11:H11)</f>
        <v>1</v>
      </c>
      <c r="X11" s="84">
        <f>IF((W12/W11)*100&gt;100,100,(W12/W11)*100)</f>
        <v>100</v>
      </c>
      <c r="Y11" s="84">
        <f>SUM(E11:I11)</f>
        <v>1</v>
      </c>
      <c r="Z11" s="84">
        <f>IF((Y12/Y11)*100&gt;100,100,(Y12/Y11)*100)</f>
        <v>100</v>
      </c>
      <c r="AA11" s="84">
        <f>SUM(E11:J11)</f>
        <v>2</v>
      </c>
      <c r="AB11" s="84">
        <f>IF((AA12/AA11)*100&gt;100,100,(AA12/AA11)*100)</f>
        <v>50</v>
      </c>
      <c r="AC11" s="84">
        <f>SUM(E11:K11)</f>
        <v>2</v>
      </c>
      <c r="AD11" s="84">
        <f>IF((AC12/AC11)*100&gt;100,100,(AC12/AC11)*100)</f>
        <v>50</v>
      </c>
      <c r="AE11" s="84">
        <f>SUM(E11:L11)</f>
        <v>2</v>
      </c>
      <c r="AF11" s="84">
        <f>IF((AE12/AE11)*100&gt;100,100,(AE12/AE11)*100)</f>
        <v>100</v>
      </c>
      <c r="AG11" s="84">
        <f>SUM(E11:M11)</f>
        <v>2</v>
      </c>
      <c r="AH11" s="84">
        <f>IF((AG12/AG11)*100&gt;100,100,(AG12/AG11)*100)</f>
        <v>100</v>
      </c>
      <c r="AI11" s="84">
        <f>SUM(E11:N11)</f>
        <v>2</v>
      </c>
      <c r="AJ11" s="84">
        <f>IF((AI12/AI11)*100&gt;100,100,(AI12/AI11)*100)</f>
        <v>100</v>
      </c>
      <c r="AK11" s="84">
        <f t="shared" ref="AK11:AK16" si="0">SUM(E11:O11)</f>
        <v>3</v>
      </c>
      <c r="AL11" s="84">
        <f>IF((AK12/AK11)*100&gt;100,100,(AK12/AK11)*100)</f>
        <v>100</v>
      </c>
      <c r="AM11" s="86">
        <f t="shared" ref="AM11:AM16" si="1">SUM(E11:P11)</f>
        <v>3</v>
      </c>
      <c r="AN11" s="86">
        <f>SUM(E11:P11)*100/3</f>
        <v>100</v>
      </c>
      <c r="AO11" s="181"/>
      <c r="AP11" s="182"/>
    </row>
    <row r="12" spans="1:42" x14ac:dyDescent="0.2">
      <c r="A12" s="176"/>
      <c r="B12" s="178"/>
      <c r="C12" s="180"/>
      <c r="D12" s="22" t="s">
        <v>40</v>
      </c>
      <c r="E12" s="82">
        <v>0</v>
      </c>
      <c r="F12" s="82">
        <v>0</v>
      </c>
      <c r="G12" s="82">
        <v>0</v>
      </c>
      <c r="H12" s="82">
        <v>1</v>
      </c>
      <c r="I12" s="82">
        <v>0</v>
      </c>
      <c r="J12" s="82" t="s">
        <v>65</v>
      </c>
      <c r="K12" s="82">
        <v>0</v>
      </c>
      <c r="L12" s="82">
        <v>1</v>
      </c>
      <c r="M12" s="82">
        <v>0</v>
      </c>
      <c r="N12" s="82">
        <v>0</v>
      </c>
      <c r="O12" s="82">
        <v>1</v>
      </c>
      <c r="P12" s="87">
        <v>0</v>
      </c>
      <c r="Q12" s="89"/>
      <c r="R12" s="90"/>
      <c r="S12" s="85">
        <f>SUM(E12:F12)</f>
        <v>0</v>
      </c>
      <c r="T12" s="91"/>
      <c r="U12" s="86">
        <v>0</v>
      </c>
      <c r="V12" s="86">
        <v>0</v>
      </c>
      <c r="W12" s="84">
        <f>SUM(E12:H12)</f>
        <v>1</v>
      </c>
      <c r="X12" s="90"/>
      <c r="Y12" s="84">
        <f>SUM(E12:I12)</f>
        <v>1</v>
      </c>
      <c r="Z12" s="90"/>
      <c r="AA12" s="84">
        <f>SUM(E12:J12)</f>
        <v>1</v>
      </c>
      <c r="AB12" s="90"/>
      <c r="AC12" s="84">
        <f>SUM(E12:K12)</f>
        <v>1</v>
      </c>
      <c r="AD12" s="90"/>
      <c r="AE12" s="84">
        <f>SUM(E12:L12)</f>
        <v>2</v>
      </c>
      <c r="AF12" s="90"/>
      <c r="AG12" s="84">
        <f>SUM(E12:M12)</f>
        <v>2</v>
      </c>
      <c r="AH12" s="90"/>
      <c r="AI12" s="84">
        <f>SUM(E12:N12)</f>
        <v>2</v>
      </c>
      <c r="AJ12" s="90"/>
      <c r="AK12" s="84">
        <f t="shared" si="0"/>
        <v>3</v>
      </c>
      <c r="AL12" s="90"/>
      <c r="AM12" s="86">
        <f t="shared" si="1"/>
        <v>3</v>
      </c>
      <c r="AN12" s="86">
        <f>SUM(E12:P12)*100/3</f>
        <v>100</v>
      </c>
      <c r="AO12" s="181"/>
      <c r="AP12" s="182"/>
    </row>
    <row r="13" spans="1:42" x14ac:dyDescent="0.2">
      <c r="A13" s="194" t="s">
        <v>56</v>
      </c>
      <c r="B13" s="196">
        <v>1</v>
      </c>
      <c r="C13" s="198" t="s">
        <v>39</v>
      </c>
      <c r="D13" s="70" t="s">
        <v>39</v>
      </c>
      <c r="E13" s="71"/>
      <c r="F13" s="71"/>
      <c r="G13" s="71"/>
      <c r="H13" s="71"/>
      <c r="I13" s="71"/>
      <c r="J13" s="71"/>
      <c r="K13" s="71"/>
      <c r="L13" s="71"/>
      <c r="M13" s="71"/>
      <c r="N13" s="71"/>
      <c r="O13" s="71">
        <v>1</v>
      </c>
      <c r="P13" s="72"/>
      <c r="Q13" s="73"/>
      <c r="R13" s="74"/>
      <c r="S13" s="75"/>
      <c r="T13" s="76"/>
      <c r="U13" s="88"/>
      <c r="V13" s="94"/>
      <c r="W13" s="77"/>
      <c r="X13" s="78"/>
      <c r="Y13" s="77"/>
      <c r="Z13" s="78"/>
      <c r="AA13" s="77"/>
      <c r="AB13" s="78"/>
      <c r="AC13" s="77"/>
      <c r="AD13" s="78"/>
      <c r="AE13" s="77"/>
      <c r="AF13" s="78"/>
      <c r="AG13" s="77"/>
      <c r="AH13" s="78"/>
      <c r="AI13" s="77"/>
      <c r="AJ13" s="78"/>
      <c r="AK13" s="77">
        <f t="shared" si="0"/>
        <v>1</v>
      </c>
      <c r="AL13" s="78">
        <f>IF((AK14/AK13)*100&gt;100,100,(AK14/AK13)*100)</f>
        <v>100</v>
      </c>
      <c r="AM13" s="88">
        <f t="shared" si="1"/>
        <v>1</v>
      </c>
      <c r="AN13" s="94">
        <f>SUM(E13:P13)*100/1</f>
        <v>100</v>
      </c>
      <c r="AO13" s="200"/>
      <c r="AP13" s="201"/>
    </row>
    <row r="14" spans="1:42" x14ac:dyDescent="0.2">
      <c r="A14" s="195"/>
      <c r="B14" s="197"/>
      <c r="C14" s="199"/>
      <c r="D14" s="70" t="s">
        <v>40</v>
      </c>
      <c r="E14" s="71">
        <v>0</v>
      </c>
      <c r="F14" s="71">
        <v>0</v>
      </c>
      <c r="G14" s="71">
        <v>0</v>
      </c>
      <c r="H14" s="71">
        <v>0</v>
      </c>
      <c r="I14" s="71">
        <v>0</v>
      </c>
      <c r="J14" s="71">
        <v>0</v>
      </c>
      <c r="K14" s="71">
        <v>0</v>
      </c>
      <c r="L14" s="71">
        <v>0</v>
      </c>
      <c r="M14" s="71">
        <v>0</v>
      </c>
      <c r="N14" s="71">
        <v>0</v>
      </c>
      <c r="O14" s="71">
        <v>1</v>
      </c>
      <c r="P14" s="72">
        <v>0</v>
      </c>
      <c r="Q14" s="79"/>
      <c r="R14" s="80"/>
      <c r="S14" s="75"/>
      <c r="T14" s="81"/>
      <c r="U14" s="88">
        <f>SUM(E14:P14)</f>
        <v>1</v>
      </c>
      <c r="V14" s="96">
        <v>0</v>
      </c>
      <c r="W14" s="77"/>
      <c r="X14" s="80"/>
      <c r="Y14" s="77"/>
      <c r="Z14" s="80"/>
      <c r="AA14" s="77"/>
      <c r="AB14" s="80"/>
      <c r="AC14" s="77"/>
      <c r="AD14" s="80"/>
      <c r="AE14" s="77"/>
      <c r="AF14" s="80"/>
      <c r="AG14" s="77"/>
      <c r="AH14" s="80"/>
      <c r="AI14" s="77"/>
      <c r="AJ14" s="80"/>
      <c r="AK14" s="77">
        <f t="shared" si="0"/>
        <v>1</v>
      </c>
      <c r="AL14" s="80"/>
      <c r="AM14" s="88">
        <f t="shared" si="1"/>
        <v>1</v>
      </c>
      <c r="AN14" s="94">
        <f>SUM(E14:P14)*100/1</f>
        <v>100</v>
      </c>
      <c r="AO14" s="200"/>
      <c r="AP14" s="201"/>
    </row>
    <row r="15" spans="1:42" x14ac:dyDescent="0.2">
      <c r="A15" s="175" t="s">
        <v>58</v>
      </c>
      <c r="B15" s="177">
        <v>1</v>
      </c>
      <c r="C15" s="177" t="s">
        <v>38</v>
      </c>
      <c r="D15" s="22" t="s">
        <v>39</v>
      </c>
      <c r="E15" s="32"/>
      <c r="F15" s="32"/>
      <c r="G15" s="32"/>
      <c r="H15" s="32">
        <v>1</v>
      </c>
      <c r="I15" s="32"/>
      <c r="J15" s="32"/>
      <c r="K15" s="32"/>
      <c r="L15" s="32"/>
      <c r="M15" s="32"/>
      <c r="N15" s="32"/>
      <c r="O15" s="32"/>
      <c r="P15" s="33"/>
      <c r="Q15" s="23"/>
      <c r="R15" s="34"/>
      <c r="S15" s="35"/>
      <c r="T15" s="25"/>
      <c r="U15" s="93"/>
      <c r="V15" s="86"/>
      <c r="W15" s="26">
        <f>SUM(E15:H15)</f>
        <v>1</v>
      </c>
      <c r="X15" s="24">
        <f>IF((W16/W15)*100&gt;100,100,(W16/W15)*100)</f>
        <v>100</v>
      </c>
      <c r="Y15" s="26">
        <f>SUM(E15:I15)</f>
        <v>1</v>
      </c>
      <c r="Z15" s="24">
        <f>IF((Y16/Y15)*100&gt;100,100,(Y16/Y15)*100)</f>
        <v>100</v>
      </c>
      <c r="AA15" s="26">
        <f>SUM(E15:J15)</f>
        <v>1</v>
      </c>
      <c r="AB15" s="24">
        <f>IF((AA16/AA15)*100&gt;100,100,(AA16/AA15)*100)</f>
        <v>100</v>
      </c>
      <c r="AC15" s="26">
        <f>SUM(E15:K15)</f>
        <v>1</v>
      </c>
      <c r="AD15" s="24">
        <f>IF((AC16/AC15)*100&gt;100,100,(AC16/AC15)*100)</f>
        <v>100</v>
      </c>
      <c r="AE15" s="26">
        <f>SUM(E15:L15)</f>
        <v>1</v>
      </c>
      <c r="AF15" s="24">
        <f>IF((AE16/AE15)*100&gt;100,100,(AE16/AE15)*100)</f>
        <v>100</v>
      </c>
      <c r="AG15" s="26">
        <f>SUM(E15:M15)</f>
        <v>1</v>
      </c>
      <c r="AH15" s="24">
        <f>IF((AG16/AG15)*100&gt;100,100,(AG16/AG15)*100)</f>
        <v>100</v>
      </c>
      <c r="AI15" s="26">
        <f>SUM(E15:N15)</f>
        <v>1</v>
      </c>
      <c r="AJ15" s="24">
        <f>IF((AI16/AI15)*100&gt;100,100,(AI16/AI15)*100)</f>
        <v>100</v>
      </c>
      <c r="AK15" s="26">
        <f t="shared" si="0"/>
        <v>1</v>
      </c>
      <c r="AL15" s="24">
        <f>IF((AK16/AK15)*100&gt;100,100,(AK16/AK15)*100)</f>
        <v>100</v>
      </c>
      <c r="AM15" s="93">
        <f t="shared" si="1"/>
        <v>1</v>
      </c>
      <c r="AN15" s="86">
        <f>SUM(E15:P15)*100/1</f>
        <v>100</v>
      </c>
      <c r="AO15" s="202"/>
      <c r="AP15" s="203"/>
    </row>
    <row r="16" spans="1:42" x14ac:dyDescent="0.2">
      <c r="A16" s="176"/>
      <c r="B16" s="178"/>
      <c r="C16" s="178"/>
      <c r="D16" s="22" t="s">
        <v>40</v>
      </c>
      <c r="E16" s="32">
        <v>0</v>
      </c>
      <c r="F16" s="32">
        <v>0</v>
      </c>
      <c r="G16" s="32">
        <v>0</v>
      </c>
      <c r="H16" s="32">
        <v>1</v>
      </c>
      <c r="I16" s="32">
        <v>0</v>
      </c>
      <c r="J16" s="32">
        <v>0</v>
      </c>
      <c r="K16" s="32">
        <v>0</v>
      </c>
      <c r="L16" s="32">
        <v>0</v>
      </c>
      <c r="M16" s="32">
        <v>0</v>
      </c>
      <c r="N16" s="32">
        <v>0</v>
      </c>
      <c r="O16" s="32">
        <v>0</v>
      </c>
      <c r="P16" s="33">
        <v>0</v>
      </c>
      <c r="Q16" s="27"/>
      <c r="R16" s="28"/>
      <c r="S16" s="35"/>
      <c r="T16" s="36"/>
      <c r="U16" s="93">
        <v>0</v>
      </c>
      <c r="V16" s="92">
        <v>0</v>
      </c>
      <c r="W16" s="26">
        <f>SUM(E16:H16)</f>
        <v>1</v>
      </c>
      <c r="X16" s="28"/>
      <c r="Y16" s="26">
        <f>SUM(E16:I16)</f>
        <v>1</v>
      </c>
      <c r="Z16" s="28"/>
      <c r="AA16" s="26">
        <f>SUM(E16:J16)</f>
        <v>1</v>
      </c>
      <c r="AB16" s="28"/>
      <c r="AC16" s="26">
        <f>SUM(E16:K16)</f>
        <v>1</v>
      </c>
      <c r="AD16" s="28"/>
      <c r="AE16" s="26">
        <f>SUM(E16:L16)</f>
        <v>1</v>
      </c>
      <c r="AF16" s="28"/>
      <c r="AG16" s="26">
        <f>SUM(E16:M16)</f>
        <v>1</v>
      </c>
      <c r="AH16" s="28"/>
      <c r="AI16" s="26">
        <f>SUM(E16:N16)</f>
        <v>1</v>
      </c>
      <c r="AJ16" s="28"/>
      <c r="AK16" s="26">
        <f t="shared" si="0"/>
        <v>1</v>
      </c>
      <c r="AL16" s="28"/>
      <c r="AM16" s="93">
        <f t="shared" si="1"/>
        <v>1</v>
      </c>
      <c r="AN16" s="86">
        <f>SUM(E16:P16)*100/1</f>
        <v>100</v>
      </c>
      <c r="AO16" s="202"/>
      <c r="AP16" s="203"/>
    </row>
    <row r="17" spans="1:42" x14ac:dyDescent="0.2">
      <c r="A17" s="194" t="s">
        <v>57</v>
      </c>
      <c r="B17" s="196">
        <v>4</v>
      </c>
      <c r="C17" s="196" t="s">
        <v>38</v>
      </c>
      <c r="D17" s="70" t="s">
        <v>39</v>
      </c>
      <c r="E17" s="71">
        <v>1</v>
      </c>
      <c r="F17" s="71"/>
      <c r="G17" s="71"/>
      <c r="H17" s="71">
        <v>1</v>
      </c>
      <c r="I17" s="71"/>
      <c r="J17" s="71"/>
      <c r="K17" s="71">
        <v>1</v>
      </c>
      <c r="L17" s="71"/>
      <c r="M17" s="71"/>
      <c r="N17" s="71">
        <v>1</v>
      </c>
      <c r="O17" s="71"/>
      <c r="P17" s="72"/>
      <c r="Q17" s="73"/>
      <c r="R17" s="74"/>
      <c r="S17" s="75"/>
      <c r="T17" s="76"/>
      <c r="U17" s="94"/>
      <c r="V17" s="94"/>
      <c r="W17" s="95">
        <f>SUM(E17:H17)</f>
        <v>2</v>
      </c>
      <c r="X17" s="95">
        <f>IF((W18/W17)*100&gt;100,100,(W18/W17)*100)</f>
        <v>100</v>
      </c>
      <c r="Y17" s="95">
        <f>SUM(E17:I17)</f>
        <v>2</v>
      </c>
      <c r="Z17" s="95">
        <f>IF((Y18/Y17)*100&gt;100,100,(Y18/Y17)*100)</f>
        <v>100</v>
      </c>
      <c r="AA17" s="95">
        <f>SUM(E17:J17)</f>
        <v>2</v>
      </c>
      <c r="AB17" s="95">
        <f>IF((AA18/AA17)*100&gt;100,100,(AA18/AA17)*100)</f>
        <v>100</v>
      </c>
      <c r="AC17" s="95">
        <f>SUM(E17:K17)</f>
        <v>3</v>
      </c>
      <c r="AD17" s="95">
        <f>IF((AC18/AC17)*100&gt;100,100,(AC18/AC17)*100)</f>
        <v>100</v>
      </c>
      <c r="AE17" s="95">
        <f>SUM(E17:L17)</f>
        <v>3</v>
      </c>
      <c r="AF17" s="95">
        <f>IF((AE18/AE17)*100&gt;100,100,(AE18/AE17)*100)</f>
        <v>100</v>
      </c>
      <c r="AG17" s="95">
        <f>SUM(E17:M17)</f>
        <v>3</v>
      </c>
      <c r="AH17" s="95">
        <f>IF((AG18/AG17)*100&gt;100,100,(AG18/AG17)*100)</f>
        <v>100</v>
      </c>
      <c r="AI17" s="95">
        <f>SUM(E17:N17)</f>
        <v>4</v>
      </c>
      <c r="AJ17" s="95">
        <f>IF((AI18/AI17)*100&gt;100,100,(AI18/AI17)*100)</f>
        <v>100</v>
      </c>
      <c r="AK17" s="95">
        <f>SUM(E17:O17)</f>
        <v>4</v>
      </c>
      <c r="AL17" s="95">
        <f>IF((AK18/AK17)*100&gt;100,100,(AK18/AK17)*100)</f>
        <v>100</v>
      </c>
      <c r="AM17" s="94">
        <f>SUM(E17:P17)</f>
        <v>4</v>
      </c>
      <c r="AN17" s="94">
        <f>SUM(E17:P17)*100/4</f>
        <v>100</v>
      </c>
      <c r="AO17" s="200"/>
      <c r="AP17" s="201"/>
    </row>
    <row r="18" spans="1:42" x14ac:dyDescent="0.2">
      <c r="A18" s="195"/>
      <c r="B18" s="197"/>
      <c r="C18" s="197"/>
      <c r="D18" s="70" t="s">
        <v>40</v>
      </c>
      <c r="E18" s="71">
        <v>1</v>
      </c>
      <c r="F18" s="71">
        <v>0</v>
      </c>
      <c r="G18" s="71">
        <v>0</v>
      </c>
      <c r="H18" s="71">
        <v>1</v>
      </c>
      <c r="I18" s="71">
        <v>0</v>
      </c>
      <c r="J18" s="71">
        <v>0</v>
      </c>
      <c r="K18" s="71">
        <v>1</v>
      </c>
      <c r="L18" s="71">
        <v>0</v>
      </c>
      <c r="M18" s="71">
        <v>0</v>
      </c>
      <c r="N18" s="71">
        <v>1</v>
      </c>
      <c r="O18" s="71">
        <v>0</v>
      </c>
      <c r="P18" s="72">
        <v>0</v>
      </c>
      <c r="Q18" s="79"/>
      <c r="R18" s="80"/>
      <c r="S18" s="75"/>
      <c r="T18" s="81"/>
      <c r="U18" s="94">
        <v>0</v>
      </c>
      <c r="V18" s="94">
        <v>0</v>
      </c>
      <c r="W18" s="95">
        <f>SUM(E18:H18)</f>
        <v>2</v>
      </c>
      <c r="X18" s="97"/>
      <c r="Y18" s="95">
        <f>SUM(E18:I18)</f>
        <v>2</v>
      </c>
      <c r="Z18" s="97"/>
      <c r="AA18" s="95">
        <f>SUM(E18:J18)</f>
        <v>2</v>
      </c>
      <c r="AB18" s="97"/>
      <c r="AC18" s="95">
        <f>SUM(E18:K18)</f>
        <v>3</v>
      </c>
      <c r="AD18" s="97"/>
      <c r="AE18" s="95">
        <f>SUM(E18:L18)</f>
        <v>3</v>
      </c>
      <c r="AF18" s="97"/>
      <c r="AG18" s="95">
        <f>SUM(E18:M18)</f>
        <v>3</v>
      </c>
      <c r="AH18" s="97"/>
      <c r="AI18" s="95">
        <f>SUM(E18:N18)</f>
        <v>4</v>
      </c>
      <c r="AJ18" s="97"/>
      <c r="AK18" s="95">
        <f>SUM(E18:O18)</f>
        <v>4</v>
      </c>
      <c r="AL18" s="97"/>
      <c r="AM18" s="94">
        <f>SUM(E18:P18)</f>
        <v>4</v>
      </c>
      <c r="AN18" s="94">
        <f>SUM(E18:P18)*100/4</f>
        <v>100</v>
      </c>
      <c r="AO18" s="200"/>
      <c r="AP18" s="201"/>
    </row>
    <row r="19" spans="1:42" x14ac:dyDescent="0.2">
      <c r="A19" s="37" t="s">
        <v>41</v>
      </c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3"/>
      <c r="Q19" s="38"/>
      <c r="R19" s="24"/>
      <c r="S19" s="39"/>
      <c r="T19" s="25"/>
      <c r="U19" s="49"/>
      <c r="V19" s="48"/>
      <c r="W19" s="34"/>
      <c r="X19" s="24">
        <f>X20</f>
        <v>100</v>
      </c>
      <c r="Y19" s="34"/>
      <c r="Z19" s="24">
        <f>(Z20+Z22)/2</f>
        <v>50</v>
      </c>
      <c r="AA19" s="34"/>
      <c r="AB19" s="24">
        <f>(AB20+AB22)/2</f>
        <v>50</v>
      </c>
      <c r="AC19" s="34"/>
      <c r="AD19" s="24">
        <f>(AD22+AD20)/2</f>
        <v>50</v>
      </c>
      <c r="AE19" s="34"/>
      <c r="AF19" s="24">
        <f>(AF22+AF20)/2</f>
        <v>50</v>
      </c>
      <c r="AG19" s="34"/>
      <c r="AH19" s="24">
        <f>(AH22+AH20)/2</f>
        <v>50</v>
      </c>
      <c r="AI19" s="34"/>
      <c r="AJ19" s="24">
        <f>(AJ22+AJ20)/2</f>
        <v>50</v>
      </c>
      <c r="AK19" s="34"/>
      <c r="AL19" s="24">
        <f>(AL22+AL20)/2</f>
        <v>50</v>
      </c>
      <c r="AM19" s="49"/>
      <c r="AN19" s="48"/>
      <c r="AO19" s="202"/>
      <c r="AP19" s="203"/>
    </row>
    <row r="20" spans="1:42" x14ac:dyDescent="0.2">
      <c r="A20" s="64" t="s">
        <v>42</v>
      </c>
      <c r="B20" s="146">
        <v>11</v>
      </c>
      <c r="C20" s="204" t="s">
        <v>38</v>
      </c>
      <c r="D20" s="29" t="s">
        <v>39</v>
      </c>
      <c r="E20" s="51"/>
      <c r="F20" s="51">
        <v>1</v>
      </c>
      <c r="G20" s="51">
        <v>1</v>
      </c>
      <c r="H20" s="51">
        <v>1</v>
      </c>
      <c r="I20" s="51">
        <v>1</v>
      </c>
      <c r="J20" s="30">
        <v>1</v>
      </c>
      <c r="K20" s="51">
        <v>1</v>
      </c>
      <c r="L20" s="51">
        <v>1</v>
      </c>
      <c r="M20" s="51">
        <v>1</v>
      </c>
      <c r="N20" s="51">
        <v>1</v>
      </c>
      <c r="O20" s="51">
        <v>1</v>
      </c>
      <c r="P20" s="31">
        <v>1</v>
      </c>
      <c r="Q20" s="52"/>
      <c r="R20" s="58"/>
      <c r="S20" s="54"/>
      <c r="T20" s="55"/>
      <c r="U20" s="99"/>
      <c r="V20" s="99"/>
      <c r="W20" s="100">
        <f>SUM(E20:H20)</f>
        <v>3</v>
      </c>
      <c r="X20" s="100">
        <f>IF((W21/W20)*100&gt;100,100,(W21/W20)*100)</f>
        <v>100</v>
      </c>
      <c r="Y20" s="100">
        <f t="shared" ref="Y20:Y21" si="2">SUM(E20:I20)</f>
        <v>4</v>
      </c>
      <c r="Z20" s="100">
        <f>IF((Y21/Y20)*100&gt;100,100,(Y21/Y20)*100)</f>
        <v>100</v>
      </c>
      <c r="AA20" s="100">
        <f t="shared" ref="AA20:AA21" si="3">SUM(E20:J20)</f>
        <v>5</v>
      </c>
      <c r="AB20" s="100">
        <f>IF((AA21/AA20)*100&gt;100,100,(AA21/AA20)*100)</f>
        <v>100</v>
      </c>
      <c r="AC20" s="100">
        <f t="shared" ref="AC20:AC21" si="4">SUM(E20:K20)</f>
        <v>6</v>
      </c>
      <c r="AD20" s="100">
        <f>IF((AC21/AC20)*100&gt;100,100,(AC21/AC20)*100)</f>
        <v>100</v>
      </c>
      <c r="AE20" s="100">
        <f t="shared" ref="AE20:AE21" si="5">SUM(E20:L20)</f>
        <v>7</v>
      </c>
      <c r="AF20" s="100">
        <f>IF((AE21/AE20)*100&gt;100,100,(AE21/AE20)*100)</f>
        <v>100</v>
      </c>
      <c r="AG20" s="100">
        <f t="shared" ref="AG20:AG21" si="6">SUM(E20:M20)</f>
        <v>8</v>
      </c>
      <c r="AH20" s="100">
        <f>IF((AG21/AG20)*100&gt;100,100,(AG21/AG20)*100)</f>
        <v>100</v>
      </c>
      <c r="AI20" s="100">
        <f t="shared" ref="AI20:AI21" si="7">SUM(E20:N20)</f>
        <v>9</v>
      </c>
      <c r="AJ20" s="100">
        <f>IF((AI21/AI20)*100&gt;100,100,(AI21/AI20)*100)</f>
        <v>100</v>
      </c>
      <c r="AK20" s="100">
        <f t="shared" ref="AK20:AK21" si="8">SUM(E20:O20)</f>
        <v>10</v>
      </c>
      <c r="AL20" s="100">
        <f>IF((AK21/AK20)*100&gt;100,100,(AK21/AK20)*100)</f>
        <v>100</v>
      </c>
      <c r="AM20" s="99">
        <f t="shared" ref="AM20:AM27" si="9">SUM(E20:P20)</f>
        <v>11</v>
      </c>
      <c r="AN20" s="99">
        <f>SUM(E20:P20)*100/11</f>
        <v>100</v>
      </c>
      <c r="AO20" s="206"/>
      <c r="AP20" s="207"/>
    </row>
    <row r="21" spans="1:42" x14ac:dyDescent="0.2">
      <c r="A21" s="65" t="s">
        <v>43</v>
      </c>
      <c r="B21" s="146"/>
      <c r="C21" s="205"/>
      <c r="D21" s="29" t="s">
        <v>40</v>
      </c>
      <c r="E21" s="51">
        <v>1</v>
      </c>
      <c r="F21" s="51">
        <v>1</v>
      </c>
      <c r="G21" s="51">
        <v>1</v>
      </c>
      <c r="H21" s="51">
        <v>1</v>
      </c>
      <c r="I21" s="51">
        <v>1</v>
      </c>
      <c r="J21" s="30">
        <v>1</v>
      </c>
      <c r="K21" s="51">
        <v>1</v>
      </c>
      <c r="L21" s="51">
        <v>1</v>
      </c>
      <c r="M21" s="51">
        <v>1</v>
      </c>
      <c r="N21" s="51">
        <v>1</v>
      </c>
      <c r="O21" s="51">
        <v>1</v>
      </c>
      <c r="P21" s="31">
        <v>1</v>
      </c>
      <c r="Q21" s="60"/>
      <c r="R21" s="61"/>
      <c r="S21" s="54"/>
      <c r="T21" s="62"/>
      <c r="U21" s="99">
        <v>1</v>
      </c>
      <c r="V21" s="121">
        <f>SUM(U21*100)/AM20</f>
        <v>9.0909090909090917</v>
      </c>
      <c r="W21" s="100">
        <f>SUM(E21:H21)</f>
        <v>4</v>
      </c>
      <c r="X21" s="101"/>
      <c r="Y21" s="100">
        <f t="shared" si="2"/>
        <v>5</v>
      </c>
      <c r="Z21" s="101"/>
      <c r="AA21" s="100">
        <f t="shared" si="3"/>
        <v>6</v>
      </c>
      <c r="AB21" s="101"/>
      <c r="AC21" s="100">
        <f t="shared" si="4"/>
        <v>7</v>
      </c>
      <c r="AD21" s="101"/>
      <c r="AE21" s="100">
        <f t="shared" si="5"/>
        <v>8</v>
      </c>
      <c r="AF21" s="101"/>
      <c r="AG21" s="100">
        <f t="shared" si="6"/>
        <v>9</v>
      </c>
      <c r="AH21" s="101"/>
      <c r="AI21" s="100">
        <f t="shared" si="7"/>
        <v>10</v>
      </c>
      <c r="AJ21" s="101"/>
      <c r="AK21" s="100">
        <f t="shared" si="8"/>
        <v>11</v>
      </c>
      <c r="AL21" s="101"/>
      <c r="AM21" s="99">
        <f t="shared" si="9"/>
        <v>12</v>
      </c>
      <c r="AN21" s="99">
        <f>SUM(E21:P21)*100/11</f>
        <v>109.09090909090909</v>
      </c>
      <c r="AO21" s="206"/>
      <c r="AP21" s="207"/>
    </row>
    <row r="22" spans="1:42" ht="26.25" customHeight="1" x14ac:dyDescent="0.2">
      <c r="A22" s="66" t="s">
        <v>49</v>
      </c>
      <c r="B22" s="204">
        <v>11</v>
      </c>
      <c r="C22" s="204" t="s">
        <v>38</v>
      </c>
      <c r="D22" s="29" t="s">
        <v>39</v>
      </c>
      <c r="E22" s="51"/>
      <c r="F22" s="51">
        <v>1</v>
      </c>
      <c r="G22" s="30">
        <v>1</v>
      </c>
      <c r="H22" s="51">
        <v>1</v>
      </c>
      <c r="I22" s="51">
        <v>1</v>
      </c>
      <c r="J22" s="51">
        <v>1</v>
      </c>
      <c r="K22" s="51">
        <v>1</v>
      </c>
      <c r="L22" s="51">
        <v>1</v>
      </c>
      <c r="M22" s="30">
        <v>1</v>
      </c>
      <c r="N22" s="51">
        <v>1</v>
      </c>
      <c r="O22" s="51">
        <v>1</v>
      </c>
      <c r="P22" s="63">
        <v>1</v>
      </c>
      <c r="Q22" s="52"/>
      <c r="R22" s="53"/>
      <c r="S22" s="54"/>
      <c r="T22" s="55"/>
      <c r="U22" s="105"/>
      <c r="V22" s="117"/>
      <c r="W22" s="57"/>
      <c r="X22" s="58"/>
      <c r="Y22" s="57"/>
      <c r="Z22" s="58"/>
      <c r="AA22" s="57"/>
      <c r="AB22" s="58"/>
      <c r="AC22" s="57"/>
      <c r="AD22" s="58"/>
      <c r="AE22" s="57"/>
      <c r="AF22" s="58"/>
      <c r="AG22" s="57"/>
      <c r="AH22" s="58"/>
      <c r="AI22" s="57"/>
      <c r="AJ22" s="58"/>
      <c r="AK22" s="57"/>
      <c r="AL22" s="58"/>
      <c r="AM22" s="99">
        <f t="shared" si="9"/>
        <v>11</v>
      </c>
      <c r="AN22" s="99">
        <f>SUM(E22:P22)*100/11</f>
        <v>100</v>
      </c>
      <c r="AO22" s="206"/>
      <c r="AP22" s="207"/>
    </row>
    <row r="23" spans="1:42" x14ac:dyDescent="0.2">
      <c r="A23" s="67" t="s">
        <v>51</v>
      </c>
      <c r="B23" s="208"/>
      <c r="C23" s="208"/>
      <c r="D23" s="29" t="s">
        <v>40</v>
      </c>
      <c r="E23" s="51">
        <v>1</v>
      </c>
      <c r="F23" s="51">
        <v>1</v>
      </c>
      <c r="G23" s="30">
        <v>1</v>
      </c>
      <c r="H23" s="51">
        <v>1</v>
      </c>
      <c r="I23" s="51">
        <v>1</v>
      </c>
      <c r="J23" s="51">
        <v>1</v>
      </c>
      <c r="K23" s="51">
        <v>1</v>
      </c>
      <c r="L23" s="51">
        <v>1</v>
      </c>
      <c r="M23" s="30">
        <v>1</v>
      </c>
      <c r="N23" s="51">
        <v>1</v>
      </c>
      <c r="O23" s="51">
        <v>1</v>
      </c>
      <c r="P23" s="63">
        <v>1</v>
      </c>
      <c r="Q23" s="60"/>
      <c r="R23" s="61"/>
      <c r="S23" s="54"/>
      <c r="T23" s="62"/>
      <c r="U23" s="99">
        <v>1</v>
      </c>
      <c r="V23" s="121">
        <f>SUM(U23*100)/AM22</f>
        <v>9.0909090909090917</v>
      </c>
      <c r="W23" s="100"/>
      <c r="X23" s="101"/>
      <c r="Y23" s="100"/>
      <c r="Z23" s="101"/>
      <c r="AA23" s="100"/>
      <c r="AB23" s="101"/>
      <c r="AC23" s="100"/>
      <c r="AD23" s="101"/>
      <c r="AE23" s="100"/>
      <c r="AF23" s="101"/>
      <c r="AG23" s="100"/>
      <c r="AH23" s="101"/>
      <c r="AI23" s="100"/>
      <c r="AJ23" s="101"/>
      <c r="AK23" s="100"/>
      <c r="AL23" s="101"/>
      <c r="AM23" s="99">
        <f t="shared" si="9"/>
        <v>12</v>
      </c>
      <c r="AN23" s="99">
        <f t="shared" ref="AN23" si="10">SUM(E23:P23)*100/11</f>
        <v>109.09090909090909</v>
      </c>
      <c r="AO23" s="206"/>
      <c r="AP23" s="207"/>
    </row>
    <row r="24" spans="1:42" x14ac:dyDescent="0.2">
      <c r="A24" s="209" t="s">
        <v>52</v>
      </c>
      <c r="B24" s="204">
        <v>1</v>
      </c>
      <c r="C24" s="204" t="s">
        <v>38</v>
      </c>
      <c r="D24" s="29" t="s">
        <v>39</v>
      </c>
      <c r="E24" s="51"/>
      <c r="F24" s="51"/>
      <c r="G24" s="51"/>
      <c r="H24" s="51"/>
      <c r="I24" s="51"/>
      <c r="J24" s="30"/>
      <c r="K24" s="51"/>
      <c r="L24" s="51"/>
      <c r="M24" s="51"/>
      <c r="N24" s="51"/>
      <c r="O24" s="51"/>
      <c r="P24" s="31">
        <v>1</v>
      </c>
      <c r="Q24" s="52"/>
      <c r="R24" s="53"/>
      <c r="S24" s="54"/>
      <c r="T24" s="55"/>
      <c r="U24" s="105"/>
      <c r="V24" s="117"/>
      <c r="W24" s="57"/>
      <c r="X24" s="58"/>
      <c r="Y24" s="57"/>
      <c r="Z24" s="58"/>
      <c r="AA24" s="57"/>
      <c r="AB24" s="58"/>
      <c r="AC24" s="57"/>
      <c r="AD24" s="58"/>
      <c r="AE24" s="57"/>
      <c r="AF24" s="58"/>
      <c r="AG24" s="57"/>
      <c r="AH24" s="58"/>
      <c r="AI24" s="57"/>
      <c r="AJ24" s="58"/>
      <c r="AK24" s="57"/>
      <c r="AL24" s="58"/>
      <c r="AM24" s="99">
        <f t="shared" si="9"/>
        <v>1</v>
      </c>
      <c r="AN24" s="99">
        <f>SUM(E24:P24)*100/1</f>
        <v>100</v>
      </c>
      <c r="AO24" s="206"/>
      <c r="AP24" s="207"/>
    </row>
    <row r="25" spans="1:42" x14ac:dyDescent="0.2">
      <c r="A25" s="210"/>
      <c r="B25" s="208"/>
      <c r="C25" s="208"/>
      <c r="D25" s="29" t="s">
        <v>40</v>
      </c>
      <c r="E25" s="51">
        <v>0</v>
      </c>
      <c r="F25" s="51">
        <v>0</v>
      </c>
      <c r="G25" s="51">
        <v>0</v>
      </c>
      <c r="H25" s="51">
        <v>0</v>
      </c>
      <c r="I25" s="51">
        <v>0</v>
      </c>
      <c r="J25" s="30">
        <v>0</v>
      </c>
      <c r="K25" s="51">
        <v>0</v>
      </c>
      <c r="L25" s="51">
        <v>0</v>
      </c>
      <c r="M25" s="51">
        <v>0</v>
      </c>
      <c r="N25" s="51">
        <v>0</v>
      </c>
      <c r="O25" s="51">
        <v>0</v>
      </c>
      <c r="P25" s="31">
        <v>1</v>
      </c>
      <c r="Q25" s="60"/>
      <c r="R25" s="61"/>
      <c r="S25" s="54"/>
      <c r="T25" s="62"/>
      <c r="U25" s="105">
        <f>SUM(E25:P25)</f>
        <v>1</v>
      </c>
      <c r="V25" s="117">
        <f t="shared" ref="V25" si="11">SUM(E25:G25)*100/2</f>
        <v>0</v>
      </c>
      <c r="W25" s="57"/>
      <c r="X25" s="61"/>
      <c r="Y25" s="57"/>
      <c r="Z25" s="61"/>
      <c r="AA25" s="57"/>
      <c r="AB25" s="61"/>
      <c r="AC25" s="57"/>
      <c r="AD25" s="61"/>
      <c r="AE25" s="57"/>
      <c r="AF25" s="61"/>
      <c r="AG25" s="57"/>
      <c r="AH25" s="61"/>
      <c r="AI25" s="57"/>
      <c r="AJ25" s="61"/>
      <c r="AK25" s="57"/>
      <c r="AL25" s="61"/>
      <c r="AM25" s="99">
        <f t="shared" si="9"/>
        <v>1</v>
      </c>
      <c r="AN25" s="99">
        <f>SUM(E25:P25)*100/1</f>
        <v>100</v>
      </c>
      <c r="AO25" s="206"/>
      <c r="AP25" s="207"/>
    </row>
    <row r="26" spans="1:42" x14ac:dyDescent="0.2">
      <c r="A26" s="194" t="s">
        <v>44</v>
      </c>
      <c r="B26" s="196">
        <v>12</v>
      </c>
      <c r="C26" s="196" t="s">
        <v>38</v>
      </c>
      <c r="D26" s="70" t="s">
        <v>39</v>
      </c>
      <c r="E26" s="71">
        <v>1</v>
      </c>
      <c r="F26" s="71">
        <v>1</v>
      </c>
      <c r="G26" s="71">
        <v>1</v>
      </c>
      <c r="H26" s="71">
        <v>1</v>
      </c>
      <c r="I26" s="71">
        <v>1</v>
      </c>
      <c r="J26" s="71">
        <v>1</v>
      </c>
      <c r="K26" s="71">
        <v>1</v>
      </c>
      <c r="L26" s="71">
        <v>1</v>
      </c>
      <c r="M26" s="71">
        <v>1</v>
      </c>
      <c r="N26" s="71">
        <v>1</v>
      </c>
      <c r="O26" s="71">
        <v>1</v>
      </c>
      <c r="P26" s="72">
        <v>1</v>
      </c>
      <c r="Q26" s="73">
        <f>SUM(E26)</f>
        <v>1</v>
      </c>
      <c r="R26" s="78">
        <f>IF((Q27/Q26)*100&gt;100,100,(Q27/Q26)*100)</f>
        <v>100</v>
      </c>
      <c r="S26" s="75">
        <f>SUM(E26:F26)</f>
        <v>2</v>
      </c>
      <c r="T26" s="76">
        <f>IF((S27/S26)*100&gt;100,100,(S27/S26)*100)</f>
        <v>100</v>
      </c>
      <c r="U26" s="88"/>
      <c r="V26" s="94"/>
      <c r="W26" s="77"/>
      <c r="X26" s="78"/>
      <c r="Y26" s="77"/>
      <c r="Z26" s="78"/>
      <c r="AA26" s="77"/>
      <c r="AB26" s="78"/>
      <c r="AC26" s="77"/>
      <c r="AD26" s="78"/>
      <c r="AE26" s="77"/>
      <c r="AF26" s="78"/>
      <c r="AG26" s="77"/>
      <c r="AH26" s="78"/>
      <c r="AI26" s="77"/>
      <c r="AJ26" s="78"/>
      <c r="AK26" s="77"/>
      <c r="AL26" s="78"/>
      <c r="AM26" s="94">
        <f t="shared" si="9"/>
        <v>12</v>
      </c>
      <c r="AN26" s="94">
        <f>SUM(E26:P26)*100/12</f>
        <v>100</v>
      </c>
      <c r="AO26" s="200"/>
      <c r="AP26" s="201"/>
    </row>
    <row r="27" spans="1:42" x14ac:dyDescent="0.2">
      <c r="A27" s="195"/>
      <c r="B27" s="197"/>
      <c r="C27" s="197"/>
      <c r="D27" s="70" t="s">
        <v>40</v>
      </c>
      <c r="E27" s="71">
        <v>1</v>
      </c>
      <c r="F27" s="71">
        <v>1</v>
      </c>
      <c r="G27" s="71">
        <v>1</v>
      </c>
      <c r="H27" s="71">
        <v>1</v>
      </c>
      <c r="I27" s="71">
        <v>1</v>
      </c>
      <c r="J27" s="71">
        <v>1</v>
      </c>
      <c r="K27" s="71">
        <v>1</v>
      </c>
      <c r="L27" s="71">
        <v>1</v>
      </c>
      <c r="M27" s="71">
        <v>1</v>
      </c>
      <c r="N27" s="71">
        <v>1</v>
      </c>
      <c r="O27" s="71">
        <v>1</v>
      </c>
      <c r="P27" s="72">
        <v>1</v>
      </c>
      <c r="Q27" s="79">
        <f>SUM(E27)</f>
        <v>1</v>
      </c>
      <c r="R27" s="80"/>
      <c r="S27" s="75">
        <f>SUM(E27:F27)</f>
        <v>2</v>
      </c>
      <c r="T27" s="81"/>
      <c r="U27" s="88">
        <v>1</v>
      </c>
      <c r="V27" s="118">
        <f>SUM(U27*100)/AM26</f>
        <v>8.3333333333333339</v>
      </c>
      <c r="W27" s="77"/>
      <c r="X27" s="80"/>
      <c r="Y27" s="77"/>
      <c r="Z27" s="80"/>
      <c r="AA27" s="77"/>
      <c r="AB27" s="80"/>
      <c r="AC27" s="77"/>
      <c r="AD27" s="80"/>
      <c r="AE27" s="77"/>
      <c r="AF27" s="80"/>
      <c r="AG27" s="77"/>
      <c r="AH27" s="80"/>
      <c r="AI27" s="77"/>
      <c r="AJ27" s="80"/>
      <c r="AK27" s="77"/>
      <c r="AL27" s="80"/>
      <c r="AM27" s="94">
        <f t="shared" si="9"/>
        <v>12</v>
      </c>
      <c r="AN27" s="94">
        <f>SUM(E27:P27)*100/12</f>
        <v>100</v>
      </c>
      <c r="AO27" s="200"/>
      <c r="AP27" s="201"/>
    </row>
    <row r="28" spans="1:42" x14ac:dyDescent="0.2">
      <c r="A28" s="50" t="s">
        <v>45</v>
      </c>
      <c r="B28" s="147"/>
      <c r="C28" s="150"/>
      <c r="D28" s="22"/>
      <c r="E28" s="40"/>
      <c r="F28" s="40"/>
      <c r="G28" s="40"/>
      <c r="H28" s="40"/>
      <c r="I28" s="32"/>
      <c r="J28" s="40"/>
      <c r="K28" s="40"/>
      <c r="L28" s="40"/>
      <c r="M28" s="40"/>
      <c r="N28" s="40"/>
      <c r="O28" s="40"/>
      <c r="P28" s="33"/>
      <c r="Q28" s="38"/>
      <c r="R28" s="24">
        <f>(R31+R33+R35)/3</f>
        <v>100</v>
      </c>
      <c r="S28" s="39"/>
      <c r="T28" s="25">
        <f>(T31+T33+T35)/3</f>
        <v>100</v>
      </c>
      <c r="U28" s="49"/>
      <c r="V28" s="48"/>
      <c r="W28" s="34"/>
      <c r="X28" s="24"/>
      <c r="Y28" s="34"/>
      <c r="Z28" s="24"/>
      <c r="AA28" s="34"/>
      <c r="AB28" s="24"/>
      <c r="AC28" s="34"/>
      <c r="AD28" s="24"/>
      <c r="AE28" s="34"/>
      <c r="AF28" s="24"/>
      <c r="AG28" s="34"/>
      <c r="AH28" s="24"/>
      <c r="AI28" s="34"/>
      <c r="AJ28" s="24"/>
      <c r="AK28" s="34"/>
      <c r="AL28" s="24"/>
      <c r="AM28" s="49"/>
      <c r="AN28" s="48"/>
      <c r="AO28" s="202"/>
      <c r="AP28" s="203"/>
    </row>
    <row r="29" spans="1:42" x14ac:dyDescent="0.2">
      <c r="A29" s="209" t="s">
        <v>46</v>
      </c>
      <c r="B29" s="144">
        <f>SUM(E29:P29)</f>
        <v>2</v>
      </c>
      <c r="C29" s="211" t="s">
        <v>39</v>
      </c>
      <c r="D29" s="29" t="s">
        <v>39</v>
      </c>
      <c r="E29" s="51"/>
      <c r="F29" s="51"/>
      <c r="G29" s="51">
        <v>1</v>
      </c>
      <c r="H29" s="51"/>
      <c r="I29" s="30"/>
      <c r="J29" s="51"/>
      <c r="K29" s="51"/>
      <c r="L29" s="51"/>
      <c r="M29" s="51"/>
      <c r="N29" s="51">
        <v>1</v>
      </c>
      <c r="O29" s="51"/>
      <c r="P29" s="31"/>
      <c r="Q29" s="52"/>
      <c r="R29" s="53"/>
      <c r="S29" s="54"/>
      <c r="T29" s="55"/>
      <c r="U29" s="105"/>
      <c r="V29" s="99"/>
      <c r="W29" s="57"/>
      <c r="X29" s="58"/>
      <c r="Y29" s="57"/>
      <c r="Z29" s="58"/>
      <c r="AA29" s="57"/>
      <c r="AB29" s="58"/>
      <c r="AC29" s="57"/>
      <c r="AD29" s="58"/>
      <c r="AE29" s="57"/>
      <c r="AF29" s="58"/>
      <c r="AG29" s="57"/>
      <c r="AH29" s="58"/>
      <c r="AI29" s="57"/>
      <c r="AJ29" s="58"/>
      <c r="AK29" s="57"/>
      <c r="AL29" s="58"/>
      <c r="AM29" s="99">
        <f t="shared" ref="AM29:AM36" si="12">SUM(E29:P29)</f>
        <v>2</v>
      </c>
      <c r="AN29" s="99">
        <f>SUM(E29:P29)*100/2</f>
        <v>100</v>
      </c>
      <c r="AO29" s="206"/>
      <c r="AP29" s="207"/>
    </row>
    <row r="30" spans="1:42" x14ac:dyDescent="0.2">
      <c r="A30" s="210"/>
      <c r="B30" s="59"/>
      <c r="C30" s="212"/>
      <c r="D30" s="29" t="s">
        <v>40</v>
      </c>
      <c r="E30" s="51">
        <v>0</v>
      </c>
      <c r="F30" s="51">
        <v>0</v>
      </c>
      <c r="G30" s="51">
        <v>1</v>
      </c>
      <c r="H30" s="51">
        <v>0</v>
      </c>
      <c r="I30" s="30">
        <v>0</v>
      </c>
      <c r="J30" s="51">
        <v>0</v>
      </c>
      <c r="K30" s="51">
        <v>0</v>
      </c>
      <c r="L30" s="51">
        <v>0</v>
      </c>
      <c r="M30" s="51">
        <v>1</v>
      </c>
      <c r="N30" s="51">
        <v>0</v>
      </c>
      <c r="O30" s="51">
        <v>0</v>
      </c>
      <c r="P30" s="31">
        <v>0</v>
      </c>
      <c r="Q30" s="60"/>
      <c r="R30" s="61"/>
      <c r="S30" s="54"/>
      <c r="T30" s="62"/>
      <c r="U30" s="105">
        <v>0</v>
      </c>
      <c r="V30" s="99">
        <v>0</v>
      </c>
      <c r="W30" s="57"/>
      <c r="X30" s="61"/>
      <c r="Y30" s="57"/>
      <c r="Z30" s="61"/>
      <c r="AA30" s="57"/>
      <c r="AB30" s="61"/>
      <c r="AC30" s="57"/>
      <c r="AD30" s="61"/>
      <c r="AE30" s="57"/>
      <c r="AF30" s="61"/>
      <c r="AG30" s="57"/>
      <c r="AH30" s="61"/>
      <c r="AI30" s="57"/>
      <c r="AJ30" s="61"/>
      <c r="AK30" s="57"/>
      <c r="AL30" s="61"/>
      <c r="AM30" s="99">
        <f t="shared" si="12"/>
        <v>2</v>
      </c>
      <c r="AN30" s="99">
        <f>SUM(E30:P30)*100/2</f>
        <v>100</v>
      </c>
      <c r="AO30" s="206"/>
      <c r="AP30" s="207"/>
    </row>
    <row r="31" spans="1:42" x14ac:dyDescent="0.2">
      <c r="A31" s="209" t="s">
        <v>53</v>
      </c>
      <c r="B31" s="204">
        <f>SUM(E31:P31)</f>
        <v>12</v>
      </c>
      <c r="C31" s="211" t="s">
        <v>38</v>
      </c>
      <c r="D31" s="29" t="s">
        <v>39</v>
      </c>
      <c r="E31" s="51">
        <v>1</v>
      </c>
      <c r="F31" s="51">
        <v>1</v>
      </c>
      <c r="G31" s="51">
        <v>1</v>
      </c>
      <c r="H31" s="51">
        <v>1</v>
      </c>
      <c r="I31" s="51">
        <v>1</v>
      </c>
      <c r="J31" s="51">
        <v>1</v>
      </c>
      <c r="K31" s="51">
        <v>1</v>
      </c>
      <c r="L31" s="51">
        <v>1</v>
      </c>
      <c r="M31" s="51">
        <v>1</v>
      </c>
      <c r="N31" s="51">
        <v>1</v>
      </c>
      <c r="O31" s="51">
        <v>1</v>
      </c>
      <c r="P31" s="51">
        <v>1</v>
      </c>
      <c r="Q31" s="52">
        <f t="shared" ref="Q31:Q36" si="13">SUM(E31)</f>
        <v>1</v>
      </c>
      <c r="R31" s="58">
        <f>IF((Q32/Q31)*100&gt;100,100,(Q32/Q31)*100)</f>
        <v>100</v>
      </c>
      <c r="S31" s="54">
        <f t="shared" ref="S31:S36" si="14">SUM(E31:F31)</f>
        <v>2</v>
      </c>
      <c r="T31" s="55">
        <f>IF((S32/S31)*100&gt;100,100,(S32/S31)*100)</f>
        <v>100</v>
      </c>
      <c r="U31" s="105"/>
      <c r="V31" s="99"/>
      <c r="W31" s="57"/>
      <c r="X31" s="58"/>
      <c r="Y31" s="57"/>
      <c r="Z31" s="58"/>
      <c r="AA31" s="57"/>
      <c r="AB31" s="58"/>
      <c r="AC31" s="57"/>
      <c r="AD31" s="58"/>
      <c r="AE31" s="57"/>
      <c r="AF31" s="58"/>
      <c r="AG31" s="57"/>
      <c r="AH31" s="58"/>
      <c r="AI31" s="57"/>
      <c r="AJ31" s="58"/>
      <c r="AK31" s="57"/>
      <c r="AL31" s="58"/>
      <c r="AM31" s="99">
        <f t="shared" si="12"/>
        <v>12</v>
      </c>
      <c r="AN31" s="99">
        <f>SUM(E31:P31)*100/12</f>
        <v>100</v>
      </c>
      <c r="AO31" s="206"/>
      <c r="AP31" s="207"/>
    </row>
    <row r="32" spans="1:42" x14ac:dyDescent="0.2">
      <c r="A32" s="210"/>
      <c r="B32" s="208"/>
      <c r="C32" s="212"/>
      <c r="D32" s="29" t="s">
        <v>40</v>
      </c>
      <c r="E32" s="99">
        <v>1</v>
      </c>
      <c r="F32" s="99">
        <v>1</v>
      </c>
      <c r="G32" s="106">
        <v>1</v>
      </c>
      <c r="H32" s="99">
        <v>4</v>
      </c>
      <c r="I32" s="99">
        <v>1</v>
      </c>
      <c r="J32" s="106">
        <v>2</v>
      </c>
      <c r="K32" s="99">
        <v>2</v>
      </c>
      <c r="L32" s="99">
        <v>1</v>
      </c>
      <c r="M32" s="106">
        <v>1</v>
      </c>
      <c r="N32" s="99">
        <v>1</v>
      </c>
      <c r="O32" s="99">
        <v>3</v>
      </c>
      <c r="P32" s="107">
        <v>1</v>
      </c>
      <c r="Q32" s="108">
        <f t="shared" si="13"/>
        <v>1</v>
      </c>
      <c r="R32" s="98"/>
      <c r="S32" s="109">
        <f t="shared" si="14"/>
        <v>2</v>
      </c>
      <c r="T32" s="110"/>
      <c r="U32" s="99">
        <v>1</v>
      </c>
      <c r="V32" s="121">
        <f>SUM(U32*100)/AM31</f>
        <v>8.3333333333333339</v>
      </c>
      <c r="W32" s="57"/>
      <c r="X32" s="61"/>
      <c r="Y32" s="57"/>
      <c r="Z32" s="61"/>
      <c r="AA32" s="57"/>
      <c r="AB32" s="61"/>
      <c r="AC32" s="57"/>
      <c r="AD32" s="61"/>
      <c r="AE32" s="57"/>
      <c r="AF32" s="61"/>
      <c r="AG32" s="57"/>
      <c r="AH32" s="61"/>
      <c r="AI32" s="57"/>
      <c r="AJ32" s="61"/>
      <c r="AK32" s="57"/>
      <c r="AL32" s="61"/>
      <c r="AM32" s="99">
        <f t="shared" si="12"/>
        <v>19</v>
      </c>
      <c r="AN32" s="99">
        <f>SUM(E32:P32)*100/12</f>
        <v>158.33333333333334</v>
      </c>
      <c r="AO32" s="206"/>
      <c r="AP32" s="207"/>
    </row>
    <row r="33" spans="1:42" x14ac:dyDescent="0.2">
      <c r="A33" s="209" t="s">
        <v>47</v>
      </c>
      <c r="B33" s="204">
        <f>SUM(E33:P33)</f>
        <v>12</v>
      </c>
      <c r="C33" s="211" t="s">
        <v>38</v>
      </c>
      <c r="D33" s="29" t="s">
        <v>39</v>
      </c>
      <c r="E33" s="51">
        <v>1</v>
      </c>
      <c r="F33" s="51">
        <v>1</v>
      </c>
      <c r="G33" s="51">
        <v>1</v>
      </c>
      <c r="H33" s="51">
        <v>1</v>
      </c>
      <c r="I33" s="51">
        <v>1</v>
      </c>
      <c r="J33" s="51">
        <v>1</v>
      </c>
      <c r="K33" s="51">
        <v>1</v>
      </c>
      <c r="L33" s="51">
        <v>1</v>
      </c>
      <c r="M33" s="51">
        <v>1</v>
      </c>
      <c r="N33" s="51">
        <v>1</v>
      </c>
      <c r="O33" s="51">
        <v>1</v>
      </c>
      <c r="P33" s="51">
        <v>1</v>
      </c>
      <c r="Q33" s="52">
        <f t="shared" si="13"/>
        <v>1</v>
      </c>
      <c r="R33" s="58">
        <f>IF((Q34/Q33)*100&gt;100,100,(Q34/Q33)*100)</f>
        <v>100</v>
      </c>
      <c r="S33" s="54">
        <f t="shared" si="14"/>
        <v>2</v>
      </c>
      <c r="T33" s="55">
        <f>IF((S34/S33)*100&gt;100,100,(S34/S33)*100)</f>
        <v>100</v>
      </c>
      <c r="U33" s="99"/>
      <c r="V33" s="99"/>
      <c r="W33" s="57"/>
      <c r="X33" s="58"/>
      <c r="Y33" s="57"/>
      <c r="Z33" s="58"/>
      <c r="AA33" s="57"/>
      <c r="AB33" s="58"/>
      <c r="AC33" s="57"/>
      <c r="AD33" s="58"/>
      <c r="AE33" s="57"/>
      <c r="AF33" s="58"/>
      <c r="AG33" s="57"/>
      <c r="AH33" s="58"/>
      <c r="AI33" s="57"/>
      <c r="AJ33" s="58"/>
      <c r="AK33" s="57"/>
      <c r="AL33" s="58"/>
      <c r="AM33" s="99">
        <f t="shared" si="12"/>
        <v>12</v>
      </c>
      <c r="AN33" s="99">
        <f>SUM(E33:P33)*100/12</f>
        <v>100</v>
      </c>
      <c r="AO33" s="206"/>
      <c r="AP33" s="207"/>
    </row>
    <row r="34" spans="1:42" x14ac:dyDescent="0.2">
      <c r="A34" s="210"/>
      <c r="B34" s="208"/>
      <c r="C34" s="212"/>
      <c r="D34" s="29" t="s">
        <v>40</v>
      </c>
      <c r="E34" s="51">
        <v>30</v>
      </c>
      <c r="F34" s="51">
        <v>22</v>
      </c>
      <c r="G34" s="30">
        <v>18</v>
      </c>
      <c r="H34" s="51">
        <v>25</v>
      </c>
      <c r="I34" s="30">
        <v>22</v>
      </c>
      <c r="J34" s="51">
        <v>27</v>
      </c>
      <c r="K34" s="51">
        <v>24</v>
      </c>
      <c r="L34" s="30">
        <v>25</v>
      </c>
      <c r="M34" s="30">
        <v>22</v>
      </c>
      <c r="N34" s="30">
        <v>26</v>
      </c>
      <c r="O34" s="51">
        <v>30</v>
      </c>
      <c r="P34" s="63">
        <v>30</v>
      </c>
      <c r="Q34" s="60">
        <f t="shared" si="13"/>
        <v>30</v>
      </c>
      <c r="R34" s="61"/>
      <c r="S34" s="54">
        <f t="shared" si="14"/>
        <v>52</v>
      </c>
      <c r="T34" s="62"/>
      <c r="U34" s="99">
        <v>25</v>
      </c>
      <c r="V34" s="121">
        <f>SUM(U34*100)/AM33</f>
        <v>208.33333333333334</v>
      </c>
      <c r="W34" s="57"/>
      <c r="X34" s="61"/>
      <c r="Y34" s="57"/>
      <c r="Z34" s="61"/>
      <c r="AA34" s="57"/>
      <c r="AB34" s="61"/>
      <c r="AC34" s="57"/>
      <c r="AD34" s="61"/>
      <c r="AE34" s="57"/>
      <c r="AF34" s="61"/>
      <c r="AG34" s="57"/>
      <c r="AH34" s="61"/>
      <c r="AI34" s="57"/>
      <c r="AJ34" s="61"/>
      <c r="AK34" s="57"/>
      <c r="AL34" s="61"/>
      <c r="AM34" s="99">
        <f t="shared" si="12"/>
        <v>301</v>
      </c>
      <c r="AN34" s="99">
        <v>1400</v>
      </c>
      <c r="AO34" s="206"/>
      <c r="AP34" s="207"/>
    </row>
    <row r="35" spans="1:42" x14ac:dyDescent="0.2">
      <c r="A35" s="209" t="s">
        <v>54</v>
      </c>
      <c r="B35" s="204">
        <f>SUM(E35:P35)</f>
        <v>12</v>
      </c>
      <c r="C35" s="211" t="s">
        <v>38</v>
      </c>
      <c r="D35" s="29" t="s">
        <v>39</v>
      </c>
      <c r="E35" s="51">
        <v>1</v>
      </c>
      <c r="F35" s="51">
        <v>1</v>
      </c>
      <c r="G35" s="51">
        <v>1</v>
      </c>
      <c r="H35" s="51">
        <v>1</v>
      </c>
      <c r="I35" s="51">
        <v>1</v>
      </c>
      <c r="J35" s="51">
        <v>1</v>
      </c>
      <c r="K35" s="51">
        <v>1</v>
      </c>
      <c r="L35" s="51">
        <v>1</v>
      </c>
      <c r="M35" s="51">
        <v>1</v>
      </c>
      <c r="N35" s="51">
        <v>1</v>
      </c>
      <c r="O35" s="51">
        <v>1</v>
      </c>
      <c r="P35" s="51">
        <v>1</v>
      </c>
      <c r="Q35" s="52">
        <f t="shared" si="13"/>
        <v>1</v>
      </c>
      <c r="R35" s="58">
        <f>IF((Q36/Q35)*100&gt;100,100,(Q36/Q35)*100)</f>
        <v>100</v>
      </c>
      <c r="S35" s="54">
        <f t="shared" si="14"/>
        <v>2</v>
      </c>
      <c r="T35" s="55">
        <f>IF((S36/S35)*100&gt;100,100,(S36/S35)*100)</f>
        <v>100</v>
      </c>
      <c r="U35" s="99"/>
      <c r="V35" s="99"/>
      <c r="W35" s="57"/>
      <c r="X35" s="58"/>
      <c r="Y35" s="57"/>
      <c r="Z35" s="58"/>
      <c r="AA35" s="57"/>
      <c r="AB35" s="58"/>
      <c r="AC35" s="57"/>
      <c r="AD35" s="58"/>
      <c r="AE35" s="57"/>
      <c r="AF35" s="58"/>
      <c r="AG35" s="57"/>
      <c r="AH35" s="58"/>
      <c r="AI35" s="57"/>
      <c r="AJ35" s="58"/>
      <c r="AK35" s="57"/>
      <c r="AL35" s="58"/>
      <c r="AM35" s="99">
        <f t="shared" si="12"/>
        <v>12</v>
      </c>
      <c r="AN35" s="99">
        <f>SUM(E35:P35)*100/12</f>
        <v>100</v>
      </c>
      <c r="AO35" s="206"/>
      <c r="AP35" s="207"/>
    </row>
    <row r="36" spans="1:42" x14ac:dyDescent="0.2">
      <c r="A36" s="215"/>
      <c r="B36" s="216"/>
      <c r="C36" s="217"/>
      <c r="D36" s="111" t="s">
        <v>40</v>
      </c>
      <c r="E36" s="112">
        <v>4</v>
      </c>
      <c r="F36" s="112">
        <v>5</v>
      </c>
      <c r="G36" s="112">
        <v>0</v>
      </c>
      <c r="H36" s="112">
        <v>4</v>
      </c>
      <c r="I36" s="112">
        <v>20</v>
      </c>
      <c r="J36" s="112">
        <v>5</v>
      </c>
      <c r="K36" s="112">
        <v>4</v>
      </c>
      <c r="L36" s="112">
        <v>4</v>
      </c>
      <c r="M36" s="112">
        <v>4</v>
      </c>
      <c r="N36" s="112">
        <v>1</v>
      </c>
      <c r="O36" s="112">
        <v>1</v>
      </c>
      <c r="P36" s="114">
        <v>1</v>
      </c>
      <c r="Q36" s="60">
        <f t="shared" si="13"/>
        <v>4</v>
      </c>
      <c r="R36" s="61"/>
      <c r="S36" s="54">
        <f t="shared" si="14"/>
        <v>9</v>
      </c>
      <c r="T36" s="62"/>
      <c r="U36" s="115">
        <v>4</v>
      </c>
      <c r="V36" s="122">
        <f>SUM(U36*100)/AM35</f>
        <v>33.333333333333336</v>
      </c>
      <c r="W36" s="57"/>
      <c r="X36" s="61"/>
      <c r="Y36" s="57"/>
      <c r="Z36" s="61"/>
      <c r="AA36" s="57"/>
      <c r="AB36" s="61"/>
      <c r="AC36" s="57"/>
      <c r="AD36" s="61"/>
      <c r="AE36" s="57"/>
      <c r="AF36" s="61"/>
      <c r="AG36" s="57"/>
      <c r="AH36" s="61"/>
      <c r="AI36" s="57"/>
      <c r="AJ36" s="61"/>
      <c r="AK36" s="57"/>
      <c r="AL36" s="61"/>
      <c r="AM36" s="115">
        <f t="shared" si="12"/>
        <v>53</v>
      </c>
      <c r="AN36" s="115">
        <f>SUM(E36:P36)*100/12</f>
        <v>441.66666666666669</v>
      </c>
      <c r="AO36" s="218"/>
      <c r="AP36" s="219"/>
    </row>
    <row r="37" spans="1:42" x14ac:dyDescent="0.2">
      <c r="A37" s="123" t="s">
        <v>59</v>
      </c>
      <c r="B37" s="124"/>
      <c r="C37" s="125"/>
      <c r="D37" s="148"/>
      <c r="E37" s="126"/>
      <c r="F37" s="126"/>
      <c r="G37" s="126"/>
      <c r="H37" s="126"/>
      <c r="I37" s="145"/>
      <c r="J37" s="126"/>
      <c r="K37" s="126"/>
      <c r="L37" s="126"/>
      <c r="M37" s="126"/>
      <c r="N37" s="126"/>
      <c r="O37" s="126"/>
      <c r="P37" s="127"/>
      <c r="Q37" s="128"/>
      <c r="R37" s="129" t="e">
        <f>(R43+R45+#REF!)/3</f>
        <v>#REF!</v>
      </c>
      <c r="S37" s="130"/>
      <c r="T37" s="131" t="e">
        <f>(T43+T45+#REF!)/3</f>
        <v>#REF!</v>
      </c>
      <c r="U37" s="132"/>
      <c r="V37" s="133"/>
      <c r="W37" s="134"/>
      <c r="X37" s="129"/>
      <c r="Y37" s="134"/>
      <c r="Z37" s="129"/>
      <c r="AA37" s="134"/>
      <c r="AB37" s="129"/>
      <c r="AC37" s="134"/>
      <c r="AD37" s="129"/>
      <c r="AE37" s="134"/>
      <c r="AF37" s="129"/>
      <c r="AG37" s="134"/>
      <c r="AH37" s="129"/>
      <c r="AI37" s="134"/>
      <c r="AJ37" s="129"/>
      <c r="AK37" s="134"/>
      <c r="AL37" s="129"/>
      <c r="AM37" s="135"/>
      <c r="AN37" s="133"/>
      <c r="AO37" s="213"/>
      <c r="AP37" s="214"/>
    </row>
    <row r="38" spans="1:42" x14ac:dyDescent="0.2">
      <c r="A38" s="66" t="s">
        <v>60</v>
      </c>
      <c r="B38" s="144"/>
      <c r="C38" s="143"/>
      <c r="D38" s="29"/>
      <c r="E38" s="51"/>
      <c r="F38" s="51"/>
      <c r="G38" s="51"/>
      <c r="H38" s="51"/>
      <c r="I38" s="30"/>
      <c r="J38" s="51"/>
      <c r="K38" s="51"/>
      <c r="L38" s="51"/>
      <c r="M38" s="51"/>
      <c r="N38" s="51"/>
      <c r="O38" s="51"/>
      <c r="P38" s="31"/>
      <c r="Q38" s="102"/>
      <c r="R38" s="58">
        <f>(R41+R43+R45)/3</f>
        <v>0</v>
      </c>
      <c r="S38" s="103"/>
      <c r="T38" s="55">
        <f>(T41+T43+T45)/3</f>
        <v>0</v>
      </c>
      <c r="U38" s="99"/>
      <c r="V38" s="56"/>
      <c r="W38" s="53"/>
      <c r="X38" s="58"/>
      <c r="Y38" s="53"/>
      <c r="Z38" s="58"/>
      <c r="AA38" s="53"/>
      <c r="AB38" s="58"/>
      <c r="AC38" s="53"/>
      <c r="AD38" s="58"/>
      <c r="AE38" s="53"/>
      <c r="AF38" s="58"/>
      <c r="AG38" s="53"/>
      <c r="AH38" s="58"/>
      <c r="AI38" s="53"/>
      <c r="AJ38" s="58"/>
      <c r="AK38" s="53"/>
      <c r="AL38" s="58"/>
      <c r="AM38" s="104"/>
      <c r="AN38" s="56"/>
      <c r="AO38" s="206"/>
      <c r="AP38" s="207"/>
    </row>
    <row r="39" spans="1:42" x14ac:dyDescent="0.2">
      <c r="A39" s="209" t="s">
        <v>61</v>
      </c>
      <c r="B39" s="144">
        <v>4</v>
      </c>
      <c r="C39" s="211" t="s">
        <v>38</v>
      </c>
      <c r="D39" s="29" t="s">
        <v>39</v>
      </c>
      <c r="E39" s="51"/>
      <c r="F39" s="51">
        <v>1</v>
      </c>
      <c r="G39" s="51"/>
      <c r="H39" s="51"/>
      <c r="I39" s="30">
        <v>1</v>
      </c>
      <c r="J39" s="51"/>
      <c r="K39" s="51"/>
      <c r="L39" s="51">
        <v>1</v>
      </c>
      <c r="M39" s="51"/>
      <c r="N39" s="51"/>
      <c r="O39" s="51">
        <v>1</v>
      </c>
      <c r="P39" s="31"/>
      <c r="Q39" s="52"/>
      <c r="R39" s="53"/>
      <c r="S39" s="54"/>
      <c r="T39" s="55"/>
      <c r="U39" s="99"/>
      <c r="V39" s="99"/>
      <c r="W39" s="57"/>
      <c r="X39" s="58"/>
      <c r="Y39" s="57"/>
      <c r="Z39" s="58"/>
      <c r="AA39" s="57"/>
      <c r="AB39" s="58"/>
      <c r="AC39" s="57"/>
      <c r="AD39" s="58"/>
      <c r="AE39" s="57"/>
      <c r="AF39" s="58"/>
      <c r="AG39" s="57"/>
      <c r="AH39" s="58"/>
      <c r="AI39" s="57"/>
      <c r="AJ39" s="58"/>
      <c r="AK39" s="57"/>
      <c r="AL39" s="58"/>
      <c r="AM39" s="105">
        <f>SUM(E39:P39)</f>
        <v>4</v>
      </c>
      <c r="AN39" s="99">
        <f>SUM(E39:P39)*100/4</f>
        <v>100</v>
      </c>
      <c r="AO39" s="206"/>
      <c r="AP39" s="207"/>
    </row>
    <row r="40" spans="1:42" x14ac:dyDescent="0.2">
      <c r="A40" s="210"/>
      <c r="B40" s="59"/>
      <c r="C40" s="212"/>
      <c r="D40" s="29" t="s">
        <v>40</v>
      </c>
      <c r="E40" s="51">
        <v>0</v>
      </c>
      <c r="F40" s="51">
        <v>0</v>
      </c>
      <c r="G40" s="51">
        <v>0</v>
      </c>
      <c r="H40" s="51">
        <v>1</v>
      </c>
      <c r="I40" s="30">
        <v>0</v>
      </c>
      <c r="J40" s="51">
        <v>1</v>
      </c>
      <c r="K40" s="51">
        <v>0</v>
      </c>
      <c r="L40" s="51">
        <v>1</v>
      </c>
      <c r="M40" s="51">
        <v>0</v>
      </c>
      <c r="N40" s="51">
        <v>0</v>
      </c>
      <c r="O40" s="51">
        <v>1</v>
      </c>
      <c r="P40" s="31">
        <v>0</v>
      </c>
      <c r="Q40" s="60"/>
      <c r="R40" s="61"/>
      <c r="S40" s="54"/>
      <c r="T40" s="62"/>
      <c r="U40" s="99">
        <v>0</v>
      </c>
      <c r="V40" s="99">
        <v>0</v>
      </c>
      <c r="W40" s="57"/>
      <c r="X40" s="61"/>
      <c r="Y40" s="57"/>
      <c r="Z40" s="61"/>
      <c r="AA40" s="57"/>
      <c r="AB40" s="61"/>
      <c r="AC40" s="57"/>
      <c r="AD40" s="61"/>
      <c r="AE40" s="57"/>
      <c r="AF40" s="61"/>
      <c r="AG40" s="57"/>
      <c r="AH40" s="61"/>
      <c r="AI40" s="57"/>
      <c r="AJ40" s="61"/>
      <c r="AK40" s="57"/>
      <c r="AL40" s="61"/>
      <c r="AM40" s="105">
        <f t="shared" ref="AM40:AM46" si="15">SUM(E40:P40)</f>
        <v>4</v>
      </c>
      <c r="AN40" s="99">
        <f t="shared" ref="AN40:AN44" si="16">SUM(E40:P40)*100/4</f>
        <v>100</v>
      </c>
      <c r="AO40" s="206"/>
      <c r="AP40" s="207"/>
    </row>
    <row r="41" spans="1:42" x14ac:dyDescent="0.2">
      <c r="A41" s="209" t="s">
        <v>62</v>
      </c>
      <c r="B41" s="144">
        <v>4</v>
      </c>
      <c r="C41" s="211" t="s">
        <v>38</v>
      </c>
      <c r="D41" s="29" t="s">
        <v>39</v>
      </c>
      <c r="E41" s="51"/>
      <c r="F41" s="51">
        <v>1</v>
      </c>
      <c r="G41" s="51"/>
      <c r="H41" s="51"/>
      <c r="I41" s="30">
        <v>1</v>
      </c>
      <c r="J41" s="51"/>
      <c r="K41" s="51"/>
      <c r="L41" s="51">
        <v>1</v>
      </c>
      <c r="M41" s="51"/>
      <c r="N41" s="51"/>
      <c r="O41" s="51">
        <v>1</v>
      </c>
      <c r="P41" s="31"/>
      <c r="Q41" s="52"/>
      <c r="R41" s="53"/>
      <c r="S41" s="54"/>
      <c r="T41" s="55"/>
      <c r="U41" s="99"/>
      <c r="V41" s="99"/>
      <c r="W41" s="57"/>
      <c r="X41" s="58"/>
      <c r="Y41" s="57"/>
      <c r="Z41" s="58"/>
      <c r="AA41" s="57"/>
      <c r="AB41" s="58"/>
      <c r="AC41" s="57"/>
      <c r="AD41" s="58"/>
      <c r="AE41" s="57"/>
      <c r="AF41" s="58"/>
      <c r="AG41" s="57"/>
      <c r="AH41" s="58"/>
      <c r="AI41" s="57"/>
      <c r="AJ41" s="58"/>
      <c r="AK41" s="57"/>
      <c r="AL41" s="58"/>
      <c r="AM41" s="105">
        <f t="shared" si="15"/>
        <v>4</v>
      </c>
      <c r="AN41" s="99">
        <f t="shared" si="16"/>
        <v>100</v>
      </c>
      <c r="AO41" s="206"/>
      <c r="AP41" s="207"/>
    </row>
    <row r="42" spans="1:42" x14ac:dyDescent="0.2">
      <c r="A42" s="215"/>
      <c r="B42" s="136"/>
      <c r="C42" s="217"/>
      <c r="D42" s="111" t="s">
        <v>40</v>
      </c>
      <c r="E42" s="112">
        <v>0</v>
      </c>
      <c r="F42" s="112">
        <v>6</v>
      </c>
      <c r="G42" s="112">
        <v>0</v>
      </c>
      <c r="H42" s="112">
        <v>0</v>
      </c>
      <c r="I42" s="113">
        <v>0</v>
      </c>
      <c r="J42" s="112">
        <v>0</v>
      </c>
      <c r="K42" s="112">
        <v>0</v>
      </c>
      <c r="L42" s="112">
        <v>1</v>
      </c>
      <c r="M42" s="112">
        <v>1</v>
      </c>
      <c r="N42" s="112">
        <v>1</v>
      </c>
      <c r="O42" s="112">
        <v>1</v>
      </c>
      <c r="P42" s="137">
        <v>0</v>
      </c>
      <c r="Q42" s="60"/>
      <c r="R42" s="61"/>
      <c r="S42" s="54"/>
      <c r="T42" s="62"/>
      <c r="U42" s="115">
        <v>0</v>
      </c>
      <c r="V42" s="115">
        <v>0</v>
      </c>
      <c r="W42" s="57"/>
      <c r="X42" s="61"/>
      <c r="Y42" s="57"/>
      <c r="Z42" s="61"/>
      <c r="AA42" s="57"/>
      <c r="AB42" s="61"/>
      <c r="AC42" s="57"/>
      <c r="AD42" s="61"/>
      <c r="AE42" s="57"/>
      <c r="AF42" s="61"/>
      <c r="AG42" s="57"/>
      <c r="AH42" s="61"/>
      <c r="AI42" s="57"/>
      <c r="AJ42" s="61"/>
      <c r="AK42" s="57"/>
      <c r="AL42" s="61"/>
      <c r="AM42" s="116">
        <f t="shared" si="15"/>
        <v>10</v>
      </c>
      <c r="AN42" s="115">
        <f t="shared" si="16"/>
        <v>250</v>
      </c>
      <c r="AO42" s="218"/>
      <c r="AP42" s="219"/>
    </row>
    <row r="43" spans="1:42" x14ac:dyDescent="0.2">
      <c r="A43" s="220" t="s">
        <v>63</v>
      </c>
      <c r="B43" s="221">
        <v>4</v>
      </c>
      <c r="C43" s="222" t="s">
        <v>38</v>
      </c>
      <c r="D43" s="138" t="s">
        <v>39</v>
      </c>
      <c r="E43" s="139"/>
      <c r="F43" s="139">
        <v>1</v>
      </c>
      <c r="G43" s="139"/>
      <c r="H43" s="139"/>
      <c r="I43" s="139">
        <v>1</v>
      </c>
      <c r="J43" s="139"/>
      <c r="K43" s="139"/>
      <c r="L43" s="139">
        <v>1</v>
      </c>
      <c r="M43" s="139"/>
      <c r="N43" s="139"/>
      <c r="O43" s="139">
        <v>1</v>
      </c>
      <c r="P43" s="139"/>
      <c r="Q43" s="140"/>
      <c r="R43" s="58"/>
      <c r="S43" s="54"/>
      <c r="T43" s="55"/>
      <c r="U43" s="141"/>
      <c r="V43" s="141"/>
      <c r="W43" s="57"/>
      <c r="X43" s="58"/>
      <c r="Y43" s="57"/>
      <c r="Z43" s="58"/>
      <c r="AA43" s="57"/>
      <c r="AB43" s="58"/>
      <c r="AC43" s="57"/>
      <c r="AD43" s="58"/>
      <c r="AE43" s="57"/>
      <c r="AF43" s="58"/>
      <c r="AG43" s="57"/>
      <c r="AH43" s="58"/>
      <c r="AI43" s="57"/>
      <c r="AJ43" s="58"/>
      <c r="AK43" s="57"/>
      <c r="AL43" s="58"/>
      <c r="AM43" s="142">
        <f t="shared" si="15"/>
        <v>4</v>
      </c>
      <c r="AN43" s="141">
        <f t="shared" si="16"/>
        <v>100</v>
      </c>
      <c r="AO43" s="223"/>
      <c r="AP43" s="224"/>
    </row>
    <row r="44" spans="1:42" x14ac:dyDescent="0.2">
      <c r="A44" s="210"/>
      <c r="B44" s="208"/>
      <c r="C44" s="212"/>
      <c r="D44" s="29" t="s">
        <v>40</v>
      </c>
      <c r="E44" s="51">
        <v>0</v>
      </c>
      <c r="F44" s="51">
        <v>1</v>
      </c>
      <c r="G44" s="30">
        <v>0</v>
      </c>
      <c r="H44" s="51">
        <v>1</v>
      </c>
      <c r="I44" s="51">
        <v>0</v>
      </c>
      <c r="J44" s="30">
        <v>1</v>
      </c>
      <c r="K44" s="51">
        <v>0</v>
      </c>
      <c r="L44" s="51">
        <v>1</v>
      </c>
      <c r="M44" s="30">
        <v>1</v>
      </c>
      <c r="N44" s="51">
        <v>0</v>
      </c>
      <c r="O44" s="51">
        <v>1</v>
      </c>
      <c r="P44" s="31">
        <v>1</v>
      </c>
      <c r="Q44" s="60"/>
      <c r="R44" s="61"/>
      <c r="S44" s="54"/>
      <c r="T44" s="62"/>
      <c r="U44" s="99">
        <v>1</v>
      </c>
      <c r="V44" s="121">
        <f>SUM(U44*100)/AM43</f>
        <v>25</v>
      </c>
      <c r="W44" s="57"/>
      <c r="X44" s="61"/>
      <c r="Y44" s="57"/>
      <c r="Z44" s="61"/>
      <c r="AA44" s="57"/>
      <c r="AB44" s="61"/>
      <c r="AC44" s="57"/>
      <c r="AD44" s="61"/>
      <c r="AE44" s="57"/>
      <c r="AF44" s="61"/>
      <c r="AG44" s="57"/>
      <c r="AH44" s="61"/>
      <c r="AI44" s="57"/>
      <c r="AJ44" s="61"/>
      <c r="AK44" s="57"/>
      <c r="AL44" s="61"/>
      <c r="AM44" s="105">
        <f t="shared" si="15"/>
        <v>7</v>
      </c>
      <c r="AN44" s="99">
        <f t="shared" si="16"/>
        <v>175</v>
      </c>
      <c r="AO44" s="206"/>
      <c r="AP44" s="207"/>
    </row>
    <row r="45" spans="1:42" x14ac:dyDescent="0.2">
      <c r="A45" s="209" t="s">
        <v>64</v>
      </c>
      <c r="B45" s="204">
        <v>4</v>
      </c>
      <c r="C45" s="211" t="s">
        <v>38</v>
      </c>
      <c r="D45" s="29" t="s">
        <v>39</v>
      </c>
      <c r="E45" s="51"/>
      <c r="F45" s="51">
        <v>1</v>
      </c>
      <c r="G45" s="51"/>
      <c r="H45" s="51"/>
      <c r="I45" s="51">
        <v>1</v>
      </c>
      <c r="J45" s="51">
        <v>1</v>
      </c>
      <c r="K45" s="51"/>
      <c r="L45" s="51">
        <v>1</v>
      </c>
      <c r="M45" s="51"/>
      <c r="N45" s="51"/>
      <c r="O45" s="51">
        <v>1</v>
      </c>
      <c r="P45" s="51"/>
      <c r="Q45" s="52"/>
      <c r="R45" s="58"/>
      <c r="S45" s="54"/>
      <c r="T45" s="55"/>
      <c r="U45" s="99"/>
      <c r="V45" s="99"/>
      <c r="W45" s="57"/>
      <c r="X45" s="58"/>
      <c r="Y45" s="57"/>
      <c r="Z45" s="58"/>
      <c r="AA45" s="57"/>
      <c r="AB45" s="58"/>
      <c r="AC45" s="57"/>
      <c r="AD45" s="58"/>
      <c r="AE45" s="57"/>
      <c r="AF45" s="58"/>
      <c r="AG45" s="57"/>
      <c r="AH45" s="58"/>
      <c r="AI45" s="57"/>
      <c r="AJ45" s="58"/>
      <c r="AK45" s="57"/>
      <c r="AL45" s="58"/>
      <c r="AM45" s="105">
        <f>SUM(E45:P45)</f>
        <v>5</v>
      </c>
      <c r="AN45" s="99">
        <f>SUM(E45:P45)*100/5</f>
        <v>100</v>
      </c>
      <c r="AO45" s="206"/>
      <c r="AP45" s="207"/>
    </row>
    <row r="46" spans="1:42" x14ac:dyDescent="0.2">
      <c r="A46" s="215"/>
      <c r="B46" s="216"/>
      <c r="C46" s="217"/>
      <c r="D46" s="111" t="s">
        <v>40</v>
      </c>
      <c r="E46" s="112">
        <v>0</v>
      </c>
      <c r="F46" s="112">
        <v>1</v>
      </c>
      <c r="G46" s="113">
        <v>0</v>
      </c>
      <c r="H46" s="112">
        <v>1</v>
      </c>
      <c r="I46" s="113">
        <v>1</v>
      </c>
      <c r="J46" s="112">
        <v>1</v>
      </c>
      <c r="K46" s="112">
        <v>1</v>
      </c>
      <c r="L46" s="113">
        <v>1</v>
      </c>
      <c r="M46" s="113">
        <v>1</v>
      </c>
      <c r="N46" s="113">
        <v>1</v>
      </c>
      <c r="O46" s="112">
        <v>1</v>
      </c>
      <c r="P46" s="114">
        <v>1</v>
      </c>
      <c r="Q46" s="60"/>
      <c r="R46" s="61"/>
      <c r="S46" s="54"/>
      <c r="T46" s="62"/>
      <c r="U46" s="115">
        <v>1</v>
      </c>
      <c r="V46" s="122">
        <f>SUM(U46*100)/AM45</f>
        <v>20</v>
      </c>
      <c r="W46" s="57"/>
      <c r="X46" s="61"/>
      <c r="Y46" s="57"/>
      <c r="Z46" s="61"/>
      <c r="AA46" s="57"/>
      <c r="AB46" s="61"/>
      <c r="AC46" s="57"/>
      <c r="AD46" s="61"/>
      <c r="AE46" s="57"/>
      <c r="AF46" s="61"/>
      <c r="AG46" s="57"/>
      <c r="AH46" s="61"/>
      <c r="AI46" s="57"/>
      <c r="AJ46" s="61"/>
      <c r="AK46" s="57"/>
      <c r="AL46" s="61"/>
      <c r="AM46" s="116">
        <f t="shared" si="15"/>
        <v>10</v>
      </c>
      <c r="AN46" s="115">
        <f>SUM(E46:P46)*100/5</f>
        <v>200</v>
      </c>
      <c r="AO46" s="218"/>
      <c r="AP46" s="219"/>
    </row>
    <row r="47" spans="1:42" x14ac:dyDescent="0.2"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/>
      <c r="AH47" s="42"/>
      <c r="AI47" s="42"/>
      <c r="AJ47" s="42"/>
      <c r="AK47" s="42"/>
      <c r="AL47" s="42"/>
      <c r="AM47" s="42"/>
      <c r="AN47" s="119"/>
      <c r="AO47" s="42"/>
      <c r="AP47" s="42"/>
    </row>
    <row r="48" spans="1:42" x14ac:dyDescent="0.2"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  <c r="AI48" s="42"/>
      <c r="AJ48" s="42"/>
      <c r="AK48" s="42"/>
      <c r="AL48" s="42"/>
      <c r="AM48" s="42"/>
      <c r="AN48" s="120"/>
      <c r="AO48" s="42"/>
      <c r="AP48" s="42"/>
    </row>
    <row r="49" spans="17:42" x14ac:dyDescent="0.2">
      <c r="Q49" s="42"/>
      <c r="R49" s="42"/>
      <c r="S49" s="42"/>
      <c r="T49" s="42"/>
      <c r="U49" s="42"/>
      <c r="V49" s="42"/>
      <c r="W49" s="42"/>
      <c r="X49" s="42"/>
      <c r="Y49" s="42"/>
      <c r="Z49" s="42"/>
      <c r="AA49" s="42"/>
      <c r="AB49" s="42"/>
      <c r="AC49" s="42"/>
      <c r="AD49" s="42"/>
      <c r="AE49" s="42"/>
      <c r="AF49" s="42"/>
      <c r="AG49" s="42"/>
      <c r="AH49" s="42"/>
      <c r="AI49" s="42"/>
      <c r="AJ49" s="42"/>
      <c r="AK49" s="42"/>
      <c r="AL49" s="42"/>
      <c r="AM49" s="42"/>
      <c r="AN49" s="120"/>
      <c r="AO49" s="42"/>
      <c r="AP49" s="42"/>
    </row>
    <row r="50" spans="17:42" x14ac:dyDescent="0.2">
      <c r="Q50" s="42"/>
      <c r="R50" s="42"/>
      <c r="S50" s="42"/>
      <c r="T50" s="42"/>
      <c r="U50" s="42"/>
      <c r="V50" s="42"/>
      <c r="W50" s="42"/>
      <c r="X50" s="42"/>
      <c r="Y50" s="42"/>
      <c r="Z50" s="42"/>
      <c r="AA50" s="42"/>
      <c r="AB50" s="42"/>
      <c r="AC50" s="42"/>
      <c r="AD50" s="42"/>
      <c r="AE50" s="42"/>
      <c r="AF50" s="42"/>
      <c r="AG50" s="42"/>
      <c r="AH50" s="42"/>
      <c r="AI50" s="42"/>
      <c r="AJ50" s="42"/>
      <c r="AK50" s="42"/>
      <c r="AL50" s="42"/>
      <c r="AM50" s="42"/>
      <c r="AN50" s="42"/>
      <c r="AO50" s="42"/>
      <c r="AP50" s="42"/>
    </row>
  </sheetData>
  <mergeCells count="107">
    <mergeCell ref="A45:A46"/>
    <mergeCell ref="B45:B46"/>
    <mergeCell ref="C45:C46"/>
    <mergeCell ref="AO45:AP45"/>
    <mergeCell ref="AO46:AP46"/>
    <mergeCell ref="A41:A42"/>
    <mergeCell ref="C41:C42"/>
    <mergeCell ref="AO41:AP41"/>
    <mergeCell ref="AO42:AP42"/>
    <mergeCell ref="A43:A44"/>
    <mergeCell ref="B43:B44"/>
    <mergeCell ref="C43:C44"/>
    <mergeCell ref="AO43:AP43"/>
    <mergeCell ref="AO44:AP44"/>
    <mergeCell ref="AO37:AP37"/>
    <mergeCell ref="AO38:AP38"/>
    <mergeCell ref="A39:A40"/>
    <mergeCell ref="C39:C40"/>
    <mergeCell ref="AO39:AP39"/>
    <mergeCell ref="AO40:AP40"/>
    <mergeCell ref="A33:A34"/>
    <mergeCell ref="B33:B34"/>
    <mergeCell ref="C33:C34"/>
    <mergeCell ref="AO33:AP33"/>
    <mergeCell ref="AO34:AP34"/>
    <mergeCell ref="A35:A36"/>
    <mergeCell ref="B35:B36"/>
    <mergeCell ref="C35:C36"/>
    <mergeCell ref="AO35:AP35"/>
    <mergeCell ref="AO36:AP36"/>
    <mergeCell ref="AO28:AP28"/>
    <mergeCell ref="A29:A30"/>
    <mergeCell ref="C29:C30"/>
    <mergeCell ref="AO29:AP29"/>
    <mergeCell ref="AO30:AP30"/>
    <mergeCell ref="A31:A32"/>
    <mergeCell ref="B31:B32"/>
    <mergeCell ref="C31:C32"/>
    <mergeCell ref="AO31:AP31"/>
    <mergeCell ref="AO32:AP32"/>
    <mergeCell ref="A24:A25"/>
    <mergeCell ref="B24:B25"/>
    <mergeCell ref="C24:C25"/>
    <mergeCell ref="AO24:AP24"/>
    <mergeCell ref="AO25:AP25"/>
    <mergeCell ref="A26:A27"/>
    <mergeCell ref="B26:B27"/>
    <mergeCell ref="C26:C27"/>
    <mergeCell ref="AO26:AP26"/>
    <mergeCell ref="AO27:AP27"/>
    <mergeCell ref="C20:C21"/>
    <mergeCell ref="AO20:AP20"/>
    <mergeCell ref="AO21:AP21"/>
    <mergeCell ref="B22:B23"/>
    <mergeCell ref="C22:C23"/>
    <mergeCell ref="AO22:AP22"/>
    <mergeCell ref="AO23:AP23"/>
    <mergeCell ref="A17:A18"/>
    <mergeCell ref="B17:B18"/>
    <mergeCell ref="C17:C18"/>
    <mergeCell ref="AO17:AP17"/>
    <mergeCell ref="AO18:AP18"/>
    <mergeCell ref="AO19:AP19"/>
    <mergeCell ref="A13:A14"/>
    <mergeCell ref="B13:B14"/>
    <mergeCell ref="C13:C14"/>
    <mergeCell ref="AO13:AP13"/>
    <mergeCell ref="AO14:AP14"/>
    <mergeCell ref="A15:A16"/>
    <mergeCell ref="B15:B16"/>
    <mergeCell ref="C15:C16"/>
    <mergeCell ref="AO15:AP15"/>
    <mergeCell ref="AO16:AP16"/>
    <mergeCell ref="AO9:AP9"/>
    <mergeCell ref="AO10:AP10"/>
    <mergeCell ref="A11:A12"/>
    <mergeCell ref="B11:B12"/>
    <mergeCell ref="C11:C12"/>
    <mergeCell ref="AO11:AP11"/>
    <mergeCell ref="AO12:AP12"/>
    <mergeCell ref="AM5:AN7"/>
    <mergeCell ref="AO5:AP8"/>
    <mergeCell ref="B6:B7"/>
    <mergeCell ref="C6:C7"/>
    <mergeCell ref="D6:D7"/>
    <mergeCell ref="E6:G6"/>
    <mergeCell ref="H6:P6"/>
    <mergeCell ref="E7:G7"/>
    <mergeCell ref="H7:J7"/>
    <mergeCell ref="K7:M7"/>
    <mergeCell ref="AA5:AB7"/>
    <mergeCell ref="AC5:AD7"/>
    <mergeCell ref="AE5:AF7"/>
    <mergeCell ref="AG5:AH7"/>
    <mergeCell ref="AI5:AJ7"/>
    <mergeCell ref="AK5:AL7"/>
    <mergeCell ref="A1:AP1"/>
    <mergeCell ref="A2:AP2"/>
    <mergeCell ref="A3:AP3"/>
    <mergeCell ref="A5:A8"/>
    <mergeCell ref="B5:P5"/>
    <mergeCell ref="Q5:R7"/>
    <mergeCell ref="S5:T7"/>
    <mergeCell ref="U5:V7"/>
    <mergeCell ref="W5:X7"/>
    <mergeCell ref="Y5:Z7"/>
    <mergeCell ref="N7:P7"/>
  </mergeCells>
  <pageMargins left="0.43307086614173229" right="0.23622047244094491" top="0.28000000000000003" bottom="0.2" header="0.11" footer="0.11811023622047245"/>
  <pageSetup paperSize="9" scale="45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2</vt:i4>
      </vt:variant>
    </vt:vector>
  </HeadingPairs>
  <TitlesOfParts>
    <vt:vector size="3" baseType="lpstr">
      <vt:lpstr>ปรับ</vt:lpstr>
      <vt:lpstr>ปรับ!Print_Area</vt:lpstr>
      <vt:lpstr>ปรับ!Print_Titles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2022-10-03T08:27:38Z</cp:lastPrinted>
  <dcterms:created xsi:type="dcterms:W3CDTF">2019-12-16T06:23:55Z</dcterms:created>
  <dcterms:modified xsi:type="dcterms:W3CDTF">2022-10-03T08:27:40Z</dcterms:modified>
</cp:coreProperties>
</file>