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4.การบริหารจัดการสินค้าเกษตรที่สำคัญ\ปี 2567\ข้อมูลหน่วยงานส่งมา\ชุด รวม\"/>
    </mc:Choice>
  </mc:AlternateContent>
  <bookViews>
    <workbookView xWindow="0" yWindow="0" windowWidth="17970" windowHeight="7440" tabRatio="640" firstSheet="11" activeTab="17"/>
  </bookViews>
  <sheets>
    <sheet name="1.ยางพารา.1" sheetId="36" r:id="rId1"/>
    <sheet name="2.ข้าวนาปี.1" sheetId="16" r:id="rId2"/>
    <sheet name="3.ปาล์มน้ำมัน.1" sheetId="17" r:id="rId3"/>
    <sheet name="4.ทุเรียน.1" sheetId="19" r:id="rId4"/>
    <sheet name="5.เงาะ.1" sheetId="20" r:id="rId5"/>
    <sheet name="6.มังคุด.1" sheetId="21" r:id="rId6"/>
    <sheet name="7.ลองกอง.1" sheetId="22" r:id="rId7"/>
    <sheet name="8.พริกเขียวมัน.1" sheetId="23" r:id="rId8"/>
    <sheet name="9.ฟักทอง.1" sheetId="24" r:id="rId9"/>
    <sheet name="10.แตงโม.1" sheetId="25" r:id="rId10"/>
    <sheet name="11.มะพร้าวน้ำหอม.1" sheetId="37" r:id="rId11"/>
    <sheet name="12.กุ้งขาวแวนาไม 1" sheetId="27" r:id="rId12"/>
    <sheet name="13.ปลากะพง 1" sheetId="28" r:id="rId13"/>
    <sheet name="14.ไข่ไก่" sheetId="29" r:id="rId14"/>
    <sheet name="15.ไข่เป็ด" sheetId="34" r:id="rId15"/>
    <sheet name="16.โคเนื้อ" sheetId="31" r:id="rId16"/>
    <sheet name="17.แพะ" sheetId="33" r:id="rId17"/>
    <sheet name="18.สุกร " sheetId="32" r:id="rId18"/>
  </sheets>
  <definedNames>
    <definedName name="_xlnm._FilterDatabase" localSheetId="0" hidden="1">'1.ยางพารา.1'!#REF!</definedName>
    <definedName name="_xlnm._FilterDatabase" localSheetId="9" hidden="1">'10.แตงโม.1'!#REF!</definedName>
    <definedName name="_xlnm._FilterDatabase" localSheetId="10" hidden="1">'11.มะพร้าวน้ำหอม.1'!#REF!</definedName>
    <definedName name="_xlnm._FilterDatabase" localSheetId="11" hidden="1">'12.กุ้งขาวแวนาไม 1'!#REF!</definedName>
    <definedName name="_xlnm._FilterDatabase" localSheetId="12" hidden="1">'13.ปลากะพง 1'!#REF!</definedName>
    <definedName name="_xlnm._FilterDatabase" localSheetId="13" hidden="1">'14.ไข่ไก่'!#REF!</definedName>
    <definedName name="_xlnm._FilterDatabase" localSheetId="14" hidden="1">'15.ไข่เป็ด'!#REF!</definedName>
    <definedName name="_xlnm._FilterDatabase" localSheetId="15" hidden="1">'16.โคเนื้อ'!#REF!</definedName>
    <definedName name="_xlnm._FilterDatabase" localSheetId="16" hidden="1">'17.แพะ'!#REF!</definedName>
    <definedName name="_xlnm._FilterDatabase" localSheetId="17" hidden="1">'18.สุกร '!#REF!</definedName>
    <definedName name="_xlnm._FilterDatabase" localSheetId="1" hidden="1">'2.ข้าวนาปี.1'!#REF!</definedName>
    <definedName name="_xlnm._FilterDatabase" localSheetId="2" hidden="1">'3.ปาล์มน้ำมัน.1'!#REF!</definedName>
    <definedName name="_xlnm._FilterDatabase" localSheetId="3" hidden="1">'4.ทุเรียน.1'!#REF!</definedName>
    <definedName name="_xlnm._FilterDatabase" localSheetId="4" hidden="1">'5.เงาะ.1'!#REF!</definedName>
    <definedName name="_xlnm._FilterDatabase" localSheetId="5" hidden="1">'6.มังคุด.1'!#REF!</definedName>
    <definedName name="_xlnm._FilterDatabase" localSheetId="6" hidden="1">'7.ลองกอง.1'!#REF!</definedName>
    <definedName name="_xlnm._FilterDatabase" localSheetId="7" hidden="1">'8.พริกเขียวมัน.1'!#REF!</definedName>
    <definedName name="_xlnm._FilterDatabase" localSheetId="8" hidden="1">'9.ฟักทอง.1'!#REF!</definedName>
    <definedName name="_xlnm.Print_Titles" localSheetId="0">'1.ยางพารา.1'!$3:$7</definedName>
    <definedName name="_xlnm.Print_Titles" localSheetId="9">'10.แตงโม.1'!$3:$7</definedName>
    <definedName name="_xlnm.Print_Titles" localSheetId="10">'11.มะพร้าวน้ำหอม.1'!$3:$7</definedName>
    <definedName name="_xlnm.Print_Titles" localSheetId="11">'12.กุ้งขาวแวนาไม 1'!$3:$7</definedName>
    <definedName name="_xlnm.Print_Titles" localSheetId="12">'13.ปลากะพง 1'!$3:$7</definedName>
    <definedName name="_xlnm.Print_Titles" localSheetId="13">'14.ไข่ไก่'!$3:$7</definedName>
    <definedName name="_xlnm.Print_Titles" localSheetId="14">'15.ไข่เป็ด'!$3:$7</definedName>
    <definedName name="_xlnm.Print_Titles" localSheetId="15">'16.โคเนื้อ'!$3:$7</definedName>
    <definedName name="_xlnm.Print_Titles" localSheetId="16">'17.แพะ'!$3:$7</definedName>
    <definedName name="_xlnm.Print_Titles" localSheetId="17">'18.สุกร '!$3:$7</definedName>
    <definedName name="_xlnm.Print_Titles" localSheetId="1">'2.ข้าวนาปี.1'!$3:$7</definedName>
    <definedName name="_xlnm.Print_Titles" localSheetId="2">'3.ปาล์มน้ำมัน.1'!$3:$7</definedName>
    <definedName name="_xlnm.Print_Titles" localSheetId="3">'4.ทุเรียน.1'!$3:$7</definedName>
    <definedName name="_xlnm.Print_Titles" localSheetId="4">'5.เงาะ.1'!$3:$7</definedName>
    <definedName name="_xlnm.Print_Titles" localSheetId="5">'6.มังคุด.1'!$3:$7</definedName>
    <definedName name="_xlnm.Print_Titles" localSheetId="6">'7.ลองกอง.1'!$3:$7</definedName>
    <definedName name="_xlnm.Print_Titles" localSheetId="7">'8.พริกเขียวมัน.1'!$3:$7</definedName>
    <definedName name="_xlnm.Print_Titles" localSheetId="8">'9.ฟักทอง.1'!$3:$7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25" i="37" l="1"/>
  <c r="S25" i="37"/>
  <c r="Q25" i="37"/>
  <c r="O25" i="37"/>
  <c r="N25" i="37"/>
  <c r="M25" i="37"/>
  <c r="K25" i="37"/>
  <c r="J25" i="37"/>
  <c r="G25" i="37"/>
  <c r="F25" i="37"/>
  <c r="E25" i="37"/>
  <c r="C25" i="37"/>
  <c r="B25" i="37"/>
  <c r="U9" i="37"/>
  <c r="C441" i="36" l="1"/>
  <c r="U441" i="36" l="1"/>
  <c r="S441" i="36"/>
  <c r="Q441" i="36"/>
  <c r="O441" i="36"/>
  <c r="M441" i="36"/>
  <c r="G441" i="36"/>
  <c r="E441" i="36"/>
  <c r="B441" i="36"/>
  <c r="P25" i="34" l="1"/>
  <c r="L25" i="34"/>
  <c r="G25" i="34"/>
  <c r="F25" i="34"/>
  <c r="E25" i="34"/>
  <c r="D25" i="34"/>
  <c r="B25" i="34"/>
  <c r="J24" i="34"/>
  <c r="N24" i="34" s="1"/>
  <c r="I24" i="34"/>
  <c r="N23" i="34"/>
  <c r="J23" i="34"/>
  <c r="I23" i="34"/>
  <c r="J22" i="34"/>
  <c r="N22" i="34" s="1"/>
  <c r="I22" i="34"/>
  <c r="N21" i="34"/>
  <c r="J21" i="34"/>
  <c r="I21" i="34"/>
  <c r="J20" i="34"/>
  <c r="N20" i="34" s="1"/>
  <c r="I20" i="34"/>
  <c r="N19" i="34"/>
  <c r="J19" i="34"/>
  <c r="I19" i="34"/>
  <c r="J18" i="34"/>
  <c r="N18" i="34" s="1"/>
  <c r="I18" i="34"/>
  <c r="N17" i="34"/>
  <c r="J17" i="34"/>
  <c r="I17" i="34"/>
  <c r="J16" i="34"/>
  <c r="N16" i="34" s="1"/>
  <c r="I16" i="34"/>
  <c r="N15" i="34"/>
  <c r="J15" i="34"/>
  <c r="I15" i="34"/>
  <c r="J14" i="34"/>
  <c r="N14" i="34" s="1"/>
  <c r="I14" i="34"/>
  <c r="N13" i="34"/>
  <c r="J13" i="34"/>
  <c r="I13" i="34"/>
  <c r="H13" i="34"/>
  <c r="H25" i="34" s="1"/>
  <c r="J12" i="34"/>
  <c r="N12" i="34" s="1"/>
  <c r="I12" i="34"/>
  <c r="N11" i="34"/>
  <c r="J11" i="34"/>
  <c r="I11" i="34"/>
  <c r="J10" i="34"/>
  <c r="N10" i="34" s="1"/>
  <c r="I10" i="34"/>
  <c r="T25" i="34"/>
  <c r="R25" i="34"/>
  <c r="J9" i="34"/>
  <c r="N9" i="34" s="1"/>
  <c r="I9" i="34"/>
  <c r="I25" i="34" s="1"/>
  <c r="N25" i="34" l="1"/>
  <c r="J25" i="34"/>
  <c r="U28" i="19" l="1"/>
  <c r="S28" i="19"/>
  <c r="Q28" i="19"/>
  <c r="O28" i="19"/>
  <c r="N28" i="19"/>
  <c r="M28" i="19"/>
  <c r="K28" i="19"/>
  <c r="J28" i="19"/>
  <c r="I28" i="19"/>
  <c r="H28" i="19"/>
  <c r="G28" i="19"/>
  <c r="F28" i="19"/>
  <c r="E28" i="19"/>
  <c r="C28" i="19"/>
  <c r="B28" i="19"/>
  <c r="S25" i="20" l="1"/>
  <c r="E25" i="20"/>
  <c r="M25" i="20"/>
  <c r="K25" i="20"/>
  <c r="J25" i="20"/>
  <c r="B25" i="20"/>
  <c r="C25" i="20"/>
  <c r="H25" i="20"/>
  <c r="I25" i="20"/>
  <c r="N25" i="20"/>
  <c r="Q25" i="20"/>
  <c r="O25" i="20"/>
  <c r="M25" i="21"/>
  <c r="N25" i="21"/>
  <c r="O25" i="21"/>
  <c r="Q25" i="21"/>
  <c r="S25" i="21"/>
  <c r="U25" i="21"/>
  <c r="U24" i="21" s="1"/>
  <c r="U23" i="21" s="1"/>
  <c r="U22" i="21" s="1"/>
  <c r="U21" i="21" s="1"/>
  <c r="U20" i="21" s="1"/>
  <c r="U19" i="21" s="1"/>
  <c r="U18" i="21" s="1"/>
  <c r="U17" i="21" s="1"/>
  <c r="U16" i="21" s="1"/>
  <c r="U15" i="21" s="1"/>
  <c r="U14" i="21" s="1"/>
  <c r="U13" i="21" s="1"/>
  <c r="U12" i="21" s="1"/>
  <c r="U11" i="21" s="1"/>
  <c r="U10" i="21" s="1"/>
  <c r="K25" i="21"/>
  <c r="J25" i="21"/>
  <c r="H25" i="21"/>
  <c r="G25" i="21"/>
  <c r="F25" i="21"/>
  <c r="E25" i="21"/>
  <c r="C25" i="21"/>
  <c r="B25" i="21"/>
  <c r="S26" i="22"/>
  <c r="Q26" i="22"/>
  <c r="O26" i="22"/>
  <c r="N26" i="22"/>
  <c r="M26" i="22"/>
  <c r="K26" i="22"/>
  <c r="J26" i="22"/>
  <c r="I26" i="22"/>
  <c r="H26" i="22"/>
  <c r="G26" i="22"/>
  <c r="F26" i="22"/>
  <c r="B26" i="22"/>
  <c r="U19" i="22"/>
  <c r="U18" i="22" s="1"/>
  <c r="U17" i="22" s="1"/>
  <c r="U16" i="22" s="1"/>
  <c r="U15" i="22" s="1"/>
  <c r="U14" i="22" s="1"/>
  <c r="U13" i="22" s="1"/>
  <c r="U12" i="22" s="1"/>
  <c r="E26" i="22"/>
  <c r="C26" i="22"/>
  <c r="Q25" i="23"/>
  <c r="O25" i="23"/>
  <c r="L25" i="23"/>
  <c r="K25" i="23"/>
  <c r="J25" i="23"/>
  <c r="I25" i="23"/>
  <c r="E25" i="23"/>
  <c r="C25" i="23"/>
  <c r="B25" i="23"/>
  <c r="N25" i="24"/>
  <c r="S25" i="24" l="1"/>
  <c r="O25" i="24"/>
  <c r="E25" i="24"/>
  <c r="C25" i="24"/>
  <c r="B25" i="24"/>
  <c r="Q25" i="24"/>
  <c r="W25" i="24"/>
  <c r="W24" i="24" s="1"/>
  <c r="W23" i="24" s="1"/>
  <c r="W22" i="24" s="1"/>
  <c r="W21" i="24" s="1"/>
  <c r="W20" i="24" s="1"/>
  <c r="W19" i="24" s="1"/>
  <c r="W18" i="24" s="1"/>
  <c r="W17" i="24" s="1"/>
  <c r="W16" i="24" s="1"/>
  <c r="W15" i="24" s="1"/>
  <c r="W14" i="24" s="1"/>
  <c r="W13" i="24" s="1"/>
  <c r="W12" i="24" s="1"/>
  <c r="W11" i="24" s="1"/>
  <c r="W10" i="24" s="1"/>
  <c r="W9" i="24" s="1"/>
  <c r="V12" i="24"/>
  <c r="V11" i="24" s="1"/>
  <c r="V10" i="24" s="1"/>
  <c r="V9" i="24" s="1"/>
  <c r="K25" i="24"/>
  <c r="J25" i="24"/>
  <c r="I25" i="24"/>
  <c r="U25" i="25"/>
  <c r="S25" i="25"/>
  <c r="O25" i="25"/>
  <c r="Q25" i="25"/>
  <c r="N25" i="25"/>
  <c r="M25" i="25"/>
  <c r="K25" i="25"/>
  <c r="J25" i="25"/>
  <c r="G25" i="25"/>
  <c r="E25" i="25"/>
  <c r="C25" i="25"/>
  <c r="B25" i="25"/>
  <c r="T25" i="33" l="1"/>
  <c r="R25" i="33"/>
  <c r="P25" i="33"/>
  <c r="N25" i="33"/>
  <c r="L25" i="33"/>
  <c r="J25" i="33"/>
  <c r="H25" i="33"/>
  <c r="G25" i="33"/>
  <c r="F25" i="33"/>
  <c r="E25" i="33"/>
  <c r="D25" i="33"/>
  <c r="B25" i="33"/>
  <c r="I24" i="33"/>
  <c r="I23" i="33"/>
  <c r="I22" i="33"/>
  <c r="I21" i="33"/>
  <c r="I20" i="33"/>
  <c r="I19" i="33"/>
  <c r="I18" i="33"/>
  <c r="I17" i="33"/>
  <c r="I16" i="33"/>
  <c r="I15" i="33"/>
  <c r="I14" i="33"/>
  <c r="I13" i="33"/>
  <c r="I12" i="33"/>
  <c r="I11" i="33"/>
  <c r="I10" i="33"/>
  <c r="I9" i="33"/>
  <c r="I25" i="33" l="1"/>
  <c r="U28" i="32"/>
  <c r="S28" i="32"/>
  <c r="N28" i="32"/>
  <c r="M28" i="32"/>
  <c r="J28" i="32"/>
  <c r="H28" i="32"/>
  <c r="G28" i="32"/>
  <c r="F28" i="32"/>
  <c r="E28" i="32"/>
  <c r="D28" i="32"/>
  <c r="B28" i="32"/>
  <c r="O27" i="32"/>
  <c r="I27" i="32"/>
  <c r="K27" i="32" s="1"/>
  <c r="O26" i="32"/>
  <c r="I26" i="32"/>
  <c r="K26" i="32" s="1"/>
  <c r="O25" i="32"/>
  <c r="I25" i="32"/>
  <c r="K25" i="32" s="1"/>
  <c r="O24" i="32"/>
  <c r="I24" i="32"/>
  <c r="O23" i="32"/>
  <c r="I23" i="32"/>
  <c r="K23" i="32" s="1"/>
  <c r="O22" i="32"/>
  <c r="I22" i="32"/>
  <c r="K22" i="32" s="1"/>
  <c r="O21" i="32"/>
  <c r="I21" i="32"/>
  <c r="O20" i="32"/>
  <c r="I20" i="32"/>
  <c r="K20" i="32" s="1"/>
  <c r="O19" i="32"/>
  <c r="I19" i="32"/>
  <c r="K19" i="32" s="1"/>
  <c r="O18" i="32"/>
  <c r="I18" i="32"/>
  <c r="O17" i="32"/>
  <c r="I17" i="32"/>
  <c r="O16" i="32"/>
  <c r="I16" i="32"/>
  <c r="K16" i="32" s="1"/>
  <c r="O15" i="32"/>
  <c r="I15" i="32"/>
  <c r="K15" i="32" s="1"/>
  <c r="O14" i="32"/>
  <c r="I14" i="32"/>
  <c r="K14" i="32" s="1"/>
  <c r="O13" i="32"/>
  <c r="I13" i="32"/>
  <c r="K13" i="32" s="1"/>
  <c r="O12" i="32"/>
  <c r="I12" i="32"/>
  <c r="K12" i="32" s="1"/>
  <c r="O11" i="32"/>
  <c r="I11" i="32"/>
  <c r="K11" i="32" s="1"/>
  <c r="O10" i="32"/>
  <c r="I10" i="32"/>
  <c r="K10" i="32" s="1"/>
  <c r="Q9" i="32"/>
  <c r="Q28" i="32" s="1"/>
  <c r="O9" i="32"/>
  <c r="I9" i="32"/>
  <c r="K9" i="32" s="1"/>
  <c r="I9" i="31"/>
  <c r="K9" i="31"/>
  <c r="Q9" i="31"/>
  <c r="Q25" i="31" s="1"/>
  <c r="I10" i="31"/>
  <c r="K10" i="31"/>
  <c r="I11" i="31"/>
  <c r="K11" i="31"/>
  <c r="I12" i="31"/>
  <c r="K12" i="31"/>
  <c r="I13" i="31"/>
  <c r="K13" i="31"/>
  <c r="I14" i="31"/>
  <c r="K14" i="31"/>
  <c r="I15" i="31"/>
  <c r="K15" i="31"/>
  <c r="I16" i="31"/>
  <c r="K16" i="31"/>
  <c r="I17" i="31"/>
  <c r="K17" i="31"/>
  <c r="I18" i="31"/>
  <c r="K18" i="31"/>
  <c r="I19" i="31"/>
  <c r="K19" i="31"/>
  <c r="I20" i="31"/>
  <c r="K20" i="31"/>
  <c r="I21" i="31"/>
  <c r="K21" i="31"/>
  <c r="I22" i="31"/>
  <c r="K22" i="31"/>
  <c r="I23" i="31"/>
  <c r="K23" i="31"/>
  <c r="I24" i="31"/>
  <c r="K24" i="31"/>
  <c r="B25" i="31"/>
  <c r="D25" i="31"/>
  <c r="E25" i="31"/>
  <c r="F25" i="31"/>
  <c r="G25" i="31"/>
  <c r="H25" i="31"/>
  <c r="I25" i="31"/>
  <c r="J25" i="31"/>
  <c r="M25" i="31"/>
  <c r="O25" i="31"/>
  <c r="S25" i="31"/>
  <c r="U25" i="31"/>
  <c r="T25" i="29"/>
  <c r="R25" i="29"/>
  <c r="P25" i="29"/>
  <c r="M25" i="29"/>
  <c r="L25" i="29"/>
  <c r="G25" i="29"/>
  <c r="F25" i="29"/>
  <c r="E25" i="29"/>
  <c r="D25" i="29"/>
  <c r="B25" i="29"/>
  <c r="J24" i="29"/>
  <c r="N24" i="29" s="1"/>
  <c r="I24" i="29"/>
  <c r="J23" i="29"/>
  <c r="N23" i="29" s="1"/>
  <c r="I23" i="29"/>
  <c r="J22" i="29"/>
  <c r="N22" i="29" s="1"/>
  <c r="I22" i="29"/>
  <c r="J21" i="29"/>
  <c r="I21" i="29"/>
  <c r="H21" i="29"/>
  <c r="N21" i="29" s="1"/>
  <c r="J20" i="29"/>
  <c r="N20" i="29" s="1"/>
  <c r="I20" i="29"/>
  <c r="J19" i="29"/>
  <c r="N19" i="29" s="1"/>
  <c r="I19" i="29"/>
  <c r="J18" i="29"/>
  <c r="N18" i="29" s="1"/>
  <c r="I18" i="29"/>
  <c r="P17" i="29"/>
  <c r="J17" i="29"/>
  <c r="I17" i="29"/>
  <c r="H17" i="29"/>
  <c r="N17" i="29" s="1"/>
  <c r="J16" i="29"/>
  <c r="N16" i="29" s="1"/>
  <c r="I16" i="29"/>
  <c r="J15" i="29"/>
  <c r="N15" i="29" s="1"/>
  <c r="I15" i="29"/>
  <c r="J14" i="29"/>
  <c r="I14" i="29"/>
  <c r="H14" i="29"/>
  <c r="N14" i="29" s="1"/>
  <c r="J13" i="29"/>
  <c r="N13" i="29" s="1"/>
  <c r="I13" i="29"/>
  <c r="J12" i="29"/>
  <c r="I12" i="29"/>
  <c r="H12" i="29"/>
  <c r="N12" i="29" s="1"/>
  <c r="N11" i="29"/>
  <c r="J11" i="29"/>
  <c r="I11" i="29"/>
  <c r="H11" i="29"/>
  <c r="J10" i="29"/>
  <c r="N10" i="29" s="1"/>
  <c r="I10" i="29"/>
  <c r="P9" i="29"/>
  <c r="J9" i="29"/>
  <c r="J25" i="29" s="1"/>
  <c r="I9" i="29"/>
  <c r="I25" i="29" s="1"/>
  <c r="H9" i="29"/>
  <c r="N9" i="29" s="1"/>
  <c r="O28" i="32" l="1"/>
  <c r="K25" i="31"/>
  <c r="K28" i="32"/>
  <c r="I28" i="32"/>
  <c r="N25" i="29"/>
  <c r="H25" i="29"/>
  <c r="U25" i="28" l="1"/>
  <c r="S25" i="28"/>
  <c r="Q25" i="28"/>
  <c r="O25" i="28"/>
  <c r="N25" i="28"/>
  <c r="M25" i="28"/>
  <c r="K25" i="28"/>
  <c r="J25" i="28"/>
  <c r="I25" i="28"/>
  <c r="H25" i="28"/>
  <c r="G25" i="28"/>
  <c r="F25" i="28"/>
  <c r="E25" i="28"/>
  <c r="C25" i="28"/>
  <c r="B25" i="28"/>
  <c r="U65" i="27"/>
  <c r="S65" i="27"/>
  <c r="Q65" i="27"/>
  <c r="O65" i="27"/>
  <c r="N65" i="27"/>
  <c r="M65" i="27"/>
  <c r="I65" i="27"/>
  <c r="H65" i="27"/>
  <c r="E65" i="27"/>
  <c r="C65" i="27"/>
  <c r="B65" i="27"/>
  <c r="D72" i="17" l="1"/>
  <c r="F72" i="17"/>
  <c r="G72" i="17"/>
  <c r="H72" i="17"/>
  <c r="I72" i="17"/>
  <c r="J72" i="17"/>
  <c r="K72" i="17"/>
  <c r="M72" i="17"/>
  <c r="N72" i="17"/>
  <c r="T72" i="17"/>
  <c r="U72" i="17"/>
  <c r="S55" i="16"/>
  <c r="O55" i="16"/>
  <c r="Q55" i="16"/>
  <c r="C55" i="16"/>
  <c r="E55" i="16"/>
  <c r="B55" i="16"/>
  <c r="U11" i="22"/>
  <c r="N11" i="22"/>
  <c r="M11" i="22"/>
  <c r="L11" i="22"/>
  <c r="K24" i="24" l="1"/>
  <c r="K25" i="22"/>
  <c r="K24" i="21"/>
  <c r="K24" i="20"/>
  <c r="S27" i="19"/>
  <c r="K27" i="19"/>
  <c r="O71" i="17"/>
  <c r="O72" i="17" s="1"/>
  <c r="K54" i="16"/>
  <c r="Q71" i="17" l="1"/>
  <c r="E64" i="17"/>
  <c r="E72" i="17" s="1"/>
  <c r="B64" i="17"/>
  <c r="B72" i="17" s="1"/>
  <c r="C64" i="17" l="1"/>
  <c r="C72" i="17" s="1"/>
  <c r="Q72" i="17"/>
  <c r="S71" i="17"/>
  <c r="S72" i="17" s="1"/>
  <c r="N55" i="16"/>
  <c r="M55" i="16"/>
  <c r="K12" i="16"/>
  <c r="K55" i="16" s="1"/>
  <c r="J12" i="16"/>
  <c r="J55" i="16" s="1"/>
  <c r="I55" i="16"/>
  <c r="H55" i="16"/>
  <c r="G55" i="16"/>
  <c r="F55" i="16"/>
  <c r="U9" i="22" l="1"/>
  <c r="U9" i="21"/>
  <c r="U9" i="16"/>
  <c r="U55" i="16" s="1"/>
  <c r="U9" i="24" l="1"/>
  <c r="U25" i="23" l="1"/>
  <c r="S25" i="23"/>
</calcChain>
</file>

<file path=xl/sharedStrings.xml><?xml version="1.0" encoding="utf-8"?>
<sst xmlns="http://schemas.openxmlformats.org/spreadsheetml/2006/main" count="5862" uniqueCount="948">
  <si>
    <t>อำเภอ</t>
  </si>
  <si>
    <t>เนื้อที่</t>
  </si>
  <si>
    <t>ช่วงเวลาที่</t>
  </si>
  <si>
    <t>เกษตรกร</t>
  </si>
  <si>
    <t>มาตรฐานของผลผลิต</t>
  </si>
  <si>
    <t>ปริมาณผลผลิต</t>
  </si>
  <si>
    <t>ปริมาณความต้องการ</t>
  </si>
  <si>
    <t>แนวทางการส่งเสริมเพื่อสร้างโอกาสใหม่</t>
  </si>
  <si>
    <t>วิธีการดำเนินการส่งเสริมตลาดใหม่</t>
  </si>
  <si>
    <t>เพาะปลูก</t>
  </si>
  <si>
    <t>ผลผลิต</t>
  </si>
  <si>
    <t>ปริมาณผลผลิตรวม</t>
  </si>
  <si>
    <t>หน่วยของผลผลิต (ตัน/ตัว/ฟอง)</t>
  </si>
  <si>
    <t>ปริมาณความต้องการผลผลิตรวม (ตัน)</t>
  </si>
  <si>
    <t>ในจังหวัด</t>
  </si>
  <si>
    <t>นอกจังหวัด</t>
  </si>
  <si>
    <t>หรือ</t>
  </si>
  <si>
    <t>ออกมาก</t>
  </si>
  <si>
    <t>แบบรายเดียว</t>
  </si>
  <si>
    <t>สถาบันเกษตรกร</t>
  </si>
  <si>
    <t>ชื่อของมาตรฐานที่ได้รับ</t>
  </si>
  <si>
    <t>จำนวนเกษตรกรที่ผลิตได้มาตรฐาน (ราย)</t>
  </si>
  <si>
    <t>เนื้อที่เพาะปลูกหรือเพาะเลี้ยงที่ผลิตได้มาตรฐาน (ไร่)</t>
  </si>
  <si>
    <t>เพาะเลี้ยง</t>
  </si>
  <si>
    <t>(ระบุเดือน)</t>
  </si>
  <si>
    <t>จำนวนกลุ่ม (กลุ่ม)</t>
  </si>
  <si>
    <t>ปริมาณ (ตัน)</t>
  </si>
  <si>
    <t>(ไร่)</t>
  </si>
  <si>
    <t>ระโนด</t>
  </si>
  <si>
    <t>จะนะ</t>
  </si>
  <si>
    <t>นาทวี</t>
  </si>
  <si>
    <t>เทพา</t>
  </si>
  <si>
    <t>สะบ้าย้อย</t>
  </si>
  <si>
    <t>กระแสสินธุ์</t>
  </si>
  <si>
    <t>รัตภูมิ</t>
  </si>
  <si>
    <t>สะเดา</t>
  </si>
  <si>
    <t>หาดใหญ่</t>
  </si>
  <si>
    <t>นาหม่อม</t>
  </si>
  <si>
    <t>ควนเนียง</t>
  </si>
  <si>
    <t>บางกล่ำ</t>
  </si>
  <si>
    <t>คลองหอยโข่ง</t>
  </si>
  <si>
    <t>รวม</t>
  </si>
  <si>
    <t>เมืองสงขลา</t>
  </si>
  <si>
    <t>สทิงพระ</t>
  </si>
  <si>
    <t>สิงหนคร</t>
  </si>
  <si>
    <t>เนื้อที่ให้ผล หรือเพาะเลี้ยง (ไร่)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</si>
  <si>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</si>
  <si>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</si>
  <si>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</si>
  <si>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</si>
  <si>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</si>
  <si>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</si>
  <si>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</si>
  <si>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</si>
  <si>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</si>
  <si>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</si>
  <si>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</si>
  <si>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</si>
  <si>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</si>
  <si>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</si>
  <si>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</si>
  <si>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</si>
  <si>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</si>
  <si>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</si>
  <si>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</si>
  <si>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</si>
  <si>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ที่มา สำนักงานเกษตรจังหวัดสงขลา</t>
  </si>
  <si>
    <t>ชื่อและที่อยู่ผู้ประกอบการที่รับซื้อผลผลิต</t>
  </si>
  <si>
    <t>จำนวนคน (ราย)</t>
  </si>
  <si>
    <t>(ราย)</t>
  </si>
  <si>
    <t>สินค้าพรีเมี่ยม</t>
  </si>
  <si>
    <t>สินค้าทั่วไป</t>
  </si>
  <si>
    <t>(21)</t>
  </si>
  <si>
    <t>(22)</t>
  </si>
  <si>
    <t>(23)</t>
  </si>
  <si>
    <t>ปริมาณ(ตัน)</t>
  </si>
  <si>
    <t xml:space="preserve">              2) สินค้าทั่วไป คือ สินค้าทั่วไปที่ยังไม่ได้ผ่านการรับรองของส่วนราชการที่เกี่ยวข้อง</t>
  </si>
  <si>
    <t>หมายเหตุ ข้อที่ 22 และ 23 ขอให้ระบุข้อมูลเบื้องต้น</t>
  </si>
  <si>
    <t xml:space="preserve">             1) สินค้าพรีเมี่ยม คือ สินค้าที่ผ่านเกณฑ์รับรองของส่วนราชการต่าง ๆ</t>
  </si>
  <si>
    <t xml:space="preserve">               1) สินค้าพรีเมี่ยม คือ สินค้าที่ผ่านเกณฑ์รับรองของส่วนราชการต่าง ๆ</t>
  </si>
  <si>
    <t>ตารางข้อมูลการบริหารจัดการสินค้าเกษตรที่สำคัญของจังหวัด ปี 2567 (ข้อมูลประมาณการช่วงเดือน ม.ค. - ธ.ค. 2567)</t>
  </si>
  <si>
    <t>ตัน</t>
  </si>
  <si>
    <t>line/fb</t>
  </si>
  <si>
    <t>ก.ค.-ส.ค.</t>
  </si>
  <si>
    <t>ส่งเสริมให้มีการปลูกปาล์มน้ำมันในพื้นที่มากขึ้น</t>
  </si>
  <si>
    <t>จำหน่ายเองตลาดสด</t>
  </si>
  <si>
    <t xml:space="preserve"> -</t>
  </si>
  <si>
    <t>ตลาดออนไลน์</t>
  </si>
  <si>
    <t>ม.ค.-มี.ค.</t>
  </si>
  <si>
    <t>GAP</t>
  </si>
  <si>
    <t>มค.-ธค.</t>
  </si>
  <si>
    <t>พค.-กค.</t>
  </si>
  <si>
    <t>เม.ย.-ก.ค.</t>
  </si>
  <si>
    <t>ม.ค.-พ.ค.</t>
  </si>
  <si>
    <t>ม.ค-ธ.ค.</t>
  </si>
  <si>
    <t>พ่อค้าคนกลาง</t>
  </si>
  <si>
    <t>ม.ค.-ธ.ค.</t>
  </si>
  <si>
    <t>ตลาดในท้องถิ่น</t>
  </si>
  <si>
    <t xml:space="preserve"> -การรับรองคุณภาพมาตรฐาน GAP</t>
  </si>
  <si>
    <t>ก.ค.-ก.ย.</t>
  </si>
  <si>
    <t>-</t>
  </si>
  <si>
    <t>เม.ย.</t>
  </si>
  <si>
    <t xml:space="preserve">   </t>
  </si>
  <si>
    <t>มิ.ย.- ส.ค.</t>
  </si>
  <si>
    <t>บริษัทปาล์มพัฒนาชายแดนใต้ จำกัด</t>
  </si>
  <si>
    <t>3/4 ม.4 ต.บางเขา อ.หนองจิก จ.ปัตตานี</t>
  </si>
  <si>
    <t>แปลงใหญ่</t>
  </si>
  <si>
    <t>ค่าวิเคราะห์ดิน และ</t>
  </si>
  <si>
    <t>- ส่งเสริมการรวมกลุ่มแบบแปลงใหญ่</t>
  </si>
  <si>
    <t>88 ม.7 ต.ปากบาง อ.เทพา จ.สงขลา</t>
  </si>
  <si>
    <t>- การรับรองมาตรฐาน GAP</t>
  </si>
  <si>
    <t>- ตลาดในท้องถิ่น</t>
  </si>
  <si>
    <t>- พ่อค้าคนกลางซื้อในสวน</t>
  </si>
  <si>
    <t>การรับรองมาตรฐาน GAP</t>
  </si>
  <si>
    <t xml:space="preserve">- พ่อค้าคนกลางปัตตานี ยะลา นครศรีธรรมราช </t>
  </si>
  <si>
    <t>มี.ค. - เม.ย.</t>
  </si>
  <si>
    <t>ต.ค.-ธ.ค.</t>
  </si>
  <si>
    <t>ก.พ.-เม.ย.</t>
  </si>
  <si>
    <t xml:space="preserve"> -ส่งเสริมการใช้ปุ๋ยตามค่าวิเคราะห์ดิน/การผลิตให้ได้มาตรฐาน/ส่งเสริมการแปรรูป</t>
  </si>
  <si>
    <t>ส.ค-ต.ค.</t>
  </si>
  <si>
    <t xml:space="preserve"> -ระบบน้ำในแปลงและการใส่ปุ๋ยตามค่าวิเคราะห์ดิน</t>
  </si>
  <si>
    <t xml:space="preserve"> -ตลาดในท้องถิ่น</t>
  </si>
  <si>
    <t xml:space="preserve"> -พ่อค้านอกจังหวัด</t>
  </si>
  <si>
    <t>พ.ค.</t>
  </si>
  <si>
    <t>มิ.ย.</t>
  </si>
  <si>
    <t xml:space="preserve"> -พ่อค้าต่างจังหวัดรับซื้อหน้าสวน</t>
  </si>
  <si>
    <t>ต.ค-พ.ค</t>
  </si>
  <si>
    <t>แปรรูป และขายออนไลน์</t>
  </si>
  <si>
    <t>การใส่ปุ๋ยตามค่าวิเคราะห์ดิน</t>
  </si>
  <si>
    <t>เม.ย-.พ.ค.</t>
  </si>
  <si>
    <t xml:space="preserve"> -พ่อค้าคนกลาง</t>
  </si>
  <si>
    <t>มี.ค-มิ.ย.</t>
  </si>
  <si>
    <t>ก.พ.</t>
  </si>
  <si>
    <t>ม.ค.-กพ.</t>
  </si>
  <si>
    <t>อินทรีย์</t>
  </si>
  <si>
    <t>การทำตลาดออนไลน์/ เพจ Facebook</t>
  </si>
  <si>
    <t xml:space="preserve"> -.</t>
  </si>
  <si>
    <t xml:space="preserve"> - </t>
  </si>
  <si>
    <t>กพ.-มีค.</t>
  </si>
  <si>
    <t xml:space="preserve"> -ปลูกข้าวพันธุ์ส่งเสริม</t>
  </si>
  <si>
    <t xml:space="preserve"> -พัฒนาระบบการให้น้ำในสวนปาล์มน้ำมัน</t>
  </si>
  <si>
    <t>กค.-กย.</t>
  </si>
  <si>
    <t>8.ตลาดในท้องถิ่น</t>
  </si>
  <si>
    <t>การรับรองคุณภาพมาตรฐาน GAP</t>
  </si>
  <si>
    <t xml:space="preserve"> -รวมกลุ่มแปลงใหญ่ทุเรียน</t>
  </si>
  <si>
    <t>สค.-กย.</t>
  </si>
  <si>
    <t>ก.พ.-มี.ค.</t>
  </si>
  <si>
    <t xml:space="preserve"> -พ่อค้าคนกลาง/ตลาดในชุมชน</t>
  </si>
  <si>
    <t>แปรรูปเพิ่มมูลค่า</t>
  </si>
  <si>
    <t>ตลาดส่งออก</t>
  </si>
  <si>
    <t>Oganic Thailand</t>
  </si>
  <si>
    <t>การขอรับรองมาตรฐาน</t>
  </si>
  <si>
    <t>การตรวจวิเคราะห์ดินและน้ำ</t>
  </si>
  <si>
    <t>ก.ค.</t>
  </si>
  <si>
    <t>ขายในชุมชน หรือมีพ่อค้ารับเหมาผลผลิต</t>
  </si>
  <si>
    <t>ส.ค.</t>
  </si>
  <si>
    <t>อ.ปากพะยูน</t>
  </si>
  <si>
    <t>ส.ค.-ก.ย.</t>
  </si>
  <si>
    <t>จำหน่ายเองในจังหวัดพัทลุง</t>
  </si>
  <si>
    <t>ส.ค.-ธ.ค.</t>
  </si>
  <si>
    <t>ม.ค.-ก.พ.</t>
  </si>
  <si>
    <t xml:space="preserve"> -การรับรองคุณภาพมาตรฐาน GAP / ปลูกข้าวพันธุ์ส่งเสริม /เพิ่มปริมาณพื้นที่ปลูก</t>
  </si>
  <si>
    <t xml:space="preserve"> แนะนำการใช้ปุ๋ยตามค่าวิเคราะห์ดิน/ส่งเสริมการรวมกลุ่มเป็นแปลงใหญ่</t>
  </si>
  <si>
    <t>ตลาดในท้องถิ่น/พ่อค้าคนกลางมารับซื้อในพื้นที่</t>
  </si>
  <si>
    <t xml:space="preserve"> ตลาดในท้องถิ่น</t>
  </si>
  <si>
    <t>ก.ค.-พ.ย.</t>
  </si>
  <si>
    <t xml:space="preserve">     ก.พ.</t>
  </si>
  <si>
    <t>organic Thailand</t>
  </si>
  <si>
    <t>ส.ค.-ต.ค.</t>
  </si>
  <si>
    <t>เม.ย.-พ.ค.</t>
  </si>
  <si>
    <t>1) การแปรรูปเพื่อเพิ่มมูลค่า</t>
  </si>
  <si>
    <t>1) เชื่อมโยงแหล่งท่องเที่ยว  เพื่อจำหน่ายผลผลิตได้มากขึ้น</t>
  </si>
  <si>
    <t>มี.ค.-พ.ค.</t>
  </si>
  <si>
    <t xml:space="preserve">            -</t>
  </si>
  <si>
    <t xml:space="preserve"> -แปรรูปผลพลอยได้ทางการเกษตร อาทิ เมล็ดทุเรียน/-ส่งเสริมระบบแปลงใหญ่ทุเรียน</t>
  </si>
  <si>
    <t xml:space="preserve"> -ขายปลีกผู้บริโภคในพื้นที่</t>
  </si>
  <si>
    <t xml:space="preserve"> - การผลิตมังคุดคุณภาพ (คุณภาพและ การเก็บเกี่ยว)</t>
  </si>
  <si>
    <t>การคัดแยกและสร้างเครือข่ายการตลาด</t>
  </si>
  <si>
    <t xml:space="preserve"> -พัฒนาผลผลิตให้มีคุณภาพ</t>
  </si>
  <si>
    <t xml:space="preserve"> -บริโภคในครัวเรือน-ขายปลีกแก่ผู้บริโภคทั่วไป</t>
  </si>
  <si>
    <t>ม.ค. - ก.พ.</t>
  </si>
  <si>
    <t xml:space="preserve"> -การรับรองคุณภาพมาตรฐาน GAP / ปลูกข้าวพันธุ์ส่งเสริม /ขยายพื้นที่ปลูก</t>
  </si>
  <si>
    <t>ม.ค. - ธ.ค.</t>
  </si>
  <si>
    <t xml:space="preserve"> แนะนำการใช้ปุ๋ยตามค่าวิเคราะห์ดิน</t>
  </si>
  <si>
    <t>ก.ค. - ก.ย.</t>
  </si>
  <si>
    <t>ส.ค. - ก.ย.</t>
  </si>
  <si>
    <t>ก.พ-มี.ค</t>
  </si>
  <si>
    <t>ก.ค.-สค.</t>
  </si>
  <si>
    <t xml:space="preserve">ต.ค. - ธ.ค. </t>
  </si>
  <si>
    <t>มี.ค.-ธ.ค.</t>
  </si>
  <si>
    <t>มิ.ย.-ก.พ.</t>
  </si>
  <si>
    <t>มี.ค.-เม.ษ.</t>
  </si>
  <si>
    <t>ตารางข้อมูลการบริหารจัดการสินค้าเกษตรที่สำคัญของจังหวัด ปี 2567 (ข้อมูลประมาณการช่วงเดือน ม.ค. - มิ.ย. 2567)</t>
  </si>
  <si>
    <t>เนื้อที่เพาะปลูกหรือเพาะเลี้ยง (ไร่)</t>
  </si>
  <si>
    <t>เนื้อที่ให้ผลหรือเพาะเลี้ยง (ไร่)</t>
  </si>
  <si>
    <t>จำนวน (ราย)</t>
  </si>
  <si>
    <t>1.บริษัท คิงฟิชเชอร์ โฮลดิ้งส์ จำกัด</t>
  </si>
  <si>
    <t>ตลาดสัตว์น้ำ มหาชัย</t>
  </si>
  <si>
    <t>1.รัฐบาลต้องมี</t>
  </si>
  <si>
    <t>1.รัฐบาลต้องสร้างตลาด</t>
  </si>
  <si>
    <t>24,26 ซ.1 (ถนนราษฎร์อุทิศ 1)</t>
  </si>
  <si>
    <t>นโยบายในการช่วย</t>
  </si>
  <si>
    <t>ต่างประเทศใหม่ๆ</t>
  </si>
  <si>
    <t>ถ.ราษฎร์อุทิศ 1 ต.บ่อยาง</t>
  </si>
  <si>
    <t>เหลือเรื่องต้นทุน</t>
  </si>
  <si>
    <t>อ.เมือง จ.สงขลา 90000</t>
  </si>
  <si>
    <t>2.รัฐบาลต้องควบ</t>
  </si>
  <si>
    <t>2.บริษัท พัฒนาซีฟู้ดส์ จำกัด</t>
  </si>
  <si>
    <t>คุมปริมาณผลผลิต</t>
  </si>
  <si>
    <t xml:space="preserve">70/8 ม.3 ถ.- ต.เขารูปช้าง </t>
  </si>
  <si>
    <t>และปริมมาณการส่งออก</t>
  </si>
  <si>
    <t>อ.เมืองสงขลา จ.สงขลา 90000</t>
  </si>
  <si>
    <t>3.ส่งเสริมการเข้าสู่</t>
  </si>
  <si>
    <t xml:space="preserve">3.บริษัท สงขลาแคนนิ่ง </t>
  </si>
  <si>
    <t>มาตรฐาน GAPมกษ.</t>
  </si>
  <si>
    <t xml:space="preserve">จำกัด (มหาชน) 333 ม.2 </t>
  </si>
  <si>
    <t>/'อินทรีย์</t>
  </si>
  <si>
    <t>ถ.กาญจนวนิช ต.พะวง อ.เมืองสงขลา จ.สงขลา 90100</t>
  </si>
  <si>
    <t xml:space="preserve">4.บริษัท แมนเอโฟรสเซนฟูดส์ </t>
  </si>
  <si>
    <t>จำกัด  3/2 ม.7 ถ.เก้าเส้ง--</t>
  </si>
  <si>
    <t>จะนะ ต.เขารูปช้าง อ.เมือง</t>
  </si>
  <si>
    <t xml:space="preserve"> จ.สงขลา 90000</t>
  </si>
  <si>
    <t>5.บริษัท ซีฮอร์ส ฟู้ดส์ จำกัด</t>
  </si>
  <si>
    <t xml:space="preserve">199 ม.3 ถ.สงขลา - จะนะ             ต.ทุ่งหวัง </t>
  </si>
  <si>
    <t>6.บริษัท เอส ทู เค มารีน โปรดักส์</t>
  </si>
  <si>
    <t>จำกัด  99, 99/1 ม.2 ถ.สงขลา-</t>
  </si>
  <si>
    <t>นาทวี ต.จะโหนง อ.จะนะ</t>
  </si>
  <si>
    <t xml:space="preserve"> จ.สงขลา 90130</t>
  </si>
  <si>
    <t>7.บริษัท ไฮไทซีฟูด้ จำกัด</t>
  </si>
  <si>
    <t>64/2,74 ม.5 ถ.จะนะ-ปัตตานี ต.บ้านนา อ.จะนะ จ.สงขลา 90130</t>
  </si>
  <si>
    <t xml:space="preserve">8.บริษัท หลีเฮงซีฟู้ด จำกัด </t>
  </si>
  <si>
    <t>91 ม.2 ถนนจะนะ-สงขลา</t>
  </si>
  <si>
    <t>ต.จะโหนง อ.จะนะ จ.สงขลา 90130</t>
  </si>
  <si>
    <t xml:space="preserve">9.บริษัท ฟอร์จูน โพรเซ่นฟูดส์ </t>
  </si>
  <si>
    <t xml:space="preserve">(ประเทศไทย) จำกัด '31 ม.10 </t>
  </si>
  <si>
    <t>ถ.ต.ท่าบอน อ.ระโนด จ.สงขลา 90140</t>
  </si>
  <si>
    <t xml:space="preserve">10.บริษัทเจริญโภคภัณฑ์ อาหารจำกัด </t>
  </si>
  <si>
    <t>(มหาชน) 79 ม.10 ต.ท่าบอน อ.ระโนด</t>
  </si>
  <si>
    <t>จ.สงขลา 90140</t>
  </si>
  <si>
    <t>11.บริษัท ห้องเย็นโชติวัฒน์หาดใหญ่ จำกัด (มหาชน)</t>
  </si>
  <si>
    <t xml:space="preserve">4/2 ม.3 ถ.เอเชีย 43 ต.นาหม่อม </t>
  </si>
  <si>
    <t>อ.นาหม่อม จ.สงขลา 90310</t>
  </si>
  <si>
    <t>มิ.ย</t>
  </si>
  <si>
    <t>12.บริษัท ไทยยูเนี่ยนซีฟู้ด จำกัด</t>
  </si>
  <si>
    <t xml:space="preserve">77 ม.5 ถ.สงขลา-ระโนด </t>
  </si>
  <si>
    <t>ต.วัดขนุน อ.สิงหนคร</t>
  </si>
  <si>
    <t>จ.สงขลา 90330</t>
  </si>
  <si>
    <t>13.บริษัท ซีเวลท์ โฟรสเซ่นฟู้ดส์</t>
  </si>
  <si>
    <t>(ประเทศไทย) จำกัด 31 ม.10</t>
  </si>
  <si>
    <t>ต.ทำนบ อ.สิงหนคร จ.สงขลา 90330</t>
  </si>
  <si>
    <t>ที่มา สำนักงานประมงจังหวัดสงขลา</t>
  </si>
  <si>
    <t>หมายเหตุ ข้อที่ 22 ขอให้ระบุข้อมูลเบื้องต้นแนวทางการส่งเสริมฯ  และ 23 ขอให้ระบุข้อมูลเบื้องต้นวิธีการดำเนินการส่งเสริมตลาดใหม่</t>
  </si>
  <si>
    <t xml:space="preserve">              1) สินค้าพรีเมี่ยม คือ สินค้าที่ผ่านเกณฑ์รับรองของส่วนราชการต่าง ๆ</t>
  </si>
  <si>
    <t>3) ปริมาณผลผลิตรวม ช่อง 17,19,21 เป็นประมาณการภาพรวม ไม่สามารถแยกพื้นที่ได้</t>
  </si>
  <si>
    <t>พื้นที่เพาะเลี้ยง (ไร่)</t>
  </si>
  <si>
    <t>พื้นที่เพาะเลี้ยงให้ผล (ไร่)</t>
  </si>
  <si>
    <t>มี.ค.</t>
  </si>
  <si>
    <t>พ่อค้า ผู้รวบรวมในท้องถิ่น</t>
  </si>
  <si>
    <t>พ่อค้าผู้รวบรวมจังหวัดใกล้เคียง</t>
  </si>
  <si>
    <t>1.ส่งเสริมการขึ้น</t>
  </si>
  <si>
    <t>1.รวมกลุ่มเพื่อจัดหา</t>
  </si>
  <si>
    <t>ทะเบียนสมาชิก GI</t>
  </si>
  <si>
    <t>ตลาดสินค้า GI</t>
  </si>
  <si>
    <t>'พ่อค้าผู้รวบรวมจังหวัดใกล้เคียง</t>
  </si>
  <si>
    <t>และขอใช้ตรา GI</t>
  </si>
  <si>
    <t>2.ส่งเสริมการแปรรูป</t>
  </si>
  <si>
    <t>เพิ่มมูลค่า</t>
  </si>
  <si>
    <t>2.ส่งเสริมการเข้าสู่</t>
  </si>
  <si>
    <t>มาตรฐาน GAP มกษ.</t>
  </si>
  <si>
    <t>3) ปริมาณผลผลิตรวม ช่อง 17,19,21 เป็นประมาณการภาพรวม ไม่ได้แยกพื้นที่</t>
  </si>
  <si>
    <t>จำนวนสัตว์</t>
  </si>
  <si>
    <t>มาตรฐานการผลิต</t>
  </si>
  <si>
    <t>ปริมาณความต้องการผลผลิตรวม (ฟอง)</t>
  </si>
  <si>
    <t>เนื้อที่เพาะเลี้ยง  ที่ได้มาตรฐาน (ไร่)</t>
  </si>
  <si>
    <t>ปริมาณ(ฟอง)</t>
  </si>
  <si>
    <t>ปริมาณ (ฟอง)</t>
  </si>
  <si>
    <t>(ตัว)</t>
  </si>
  <si>
    <t>ฟอง</t>
  </si>
  <si>
    <t>1.ร้านค้าในท้องถิ่น</t>
  </si>
  <si>
    <t xml:space="preserve">จ.นราธิวาส  จ.ยะลา  จ.ปัตตานี </t>
  </si>
  <si>
    <t>2.ร้านค้าในท้องถิ่น</t>
  </si>
  <si>
    <t>จ.สตูล จ.พัทลุง</t>
  </si>
  <si>
    <t>3.ร้านค้าในท้องถิ่น</t>
  </si>
  <si>
    <t xml:space="preserve"> GFM</t>
  </si>
  <si>
    <t>4.ร้านค้าในท้องถิ่น</t>
  </si>
  <si>
    <t>5.ร้านค้าในท้องถิ่น</t>
  </si>
  <si>
    <t>6.ร้านค้าในท้องถิ่น</t>
  </si>
  <si>
    <t>7.ร้านค้าในท้องถิ่น</t>
  </si>
  <si>
    <t>8.ร้านค้าในท้องถิ่น</t>
  </si>
  <si>
    <t>9.ร้านค้าในท้องถิ่น</t>
  </si>
  <si>
    <t>จ.สตูล จ.พัทลุง ,</t>
  </si>
  <si>
    <t>10.ร้านค้าในท้องถิ่น</t>
  </si>
  <si>
    <t>จ.นครศรีธรรมราช</t>
  </si>
  <si>
    <t>11.ร้านค้าในท้องถิ่น</t>
  </si>
  <si>
    <t xml:space="preserve"> จ.ปัตตานี จ.ยะลา จ.นราธิวาส</t>
  </si>
  <si>
    <t>12.ร้านค้าในท้องถิ่น</t>
  </si>
  <si>
    <t>13.ร้านค้าในท้องถิ่น</t>
  </si>
  <si>
    <t>14.ร้านค้าในท้องถิ่น</t>
  </si>
  <si>
    <t>15.ร้านค้าในท้องถิ่น</t>
  </si>
  <si>
    <t>16.ร้านค้าในท้องถิ่น</t>
  </si>
  <si>
    <t>GAP,GFM</t>
  </si>
  <si>
    <t>ที่มา สำนักงานปศุสัตว์จังหวัดสงขลา</t>
  </si>
  <si>
    <t>หมายเหตุ : GAP เป็นฟาร์มบริษัท   อัตราการให้ไข่ของไก่ 1 ตัวๆ ละ 240 ฟอง/ปี</t>
  </si>
  <si>
    <t>เนื้อที่เพาะเลี้ยงที่ผลิตได้มาตรฐาน (ไร่)</t>
  </si>
  <si>
    <t>ปริมาณ</t>
  </si>
  <si>
    <t>(ฟอง)</t>
  </si>
  <si>
    <t>GFM</t>
  </si>
  <si>
    <t>ที่มา   สำนักงานปศุสัตว์จังหวัดสงขลา</t>
  </si>
  <si>
    <t xml:space="preserve">         อัตราการให้ไข่ของเป็ดไข่ 1 ตัว ๆ ละ 250 ฟอง/ปี</t>
  </si>
  <si>
    <t xml:space="preserve">           </t>
  </si>
  <si>
    <t>ที่มา     สำนักงานปศุสัตว์จังหวัดสงขลา</t>
  </si>
  <si>
    <t>ตัว</t>
  </si>
  <si>
    <t>16.ตลาดในท้องถิ่น</t>
  </si>
  <si>
    <t>15.ตลาดในท้องถิ่น</t>
  </si>
  <si>
    <t>14.'ตลาดในท้องถิ่น</t>
  </si>
  <si>
    <t>13.ตลาดในท้องถิ่น</t>
  </si>
  <si>
    <t>12.'ตลาดในท้องถิ่น</t>
  </si>
  <si>
    <t>11.ตลาดในท้องถิ่น</t>
  </si>
  <si>
    <t>10.'ตลาดในท้องถิ่น</t>
  </si>
  <si>
    <t>9.'ตลาดในท้องถิ่น</t>
  </si>
  <si>
    <t>7.'ตลาดในท้องถิ่น</t>
  </si>
  <si>
    <t>6.'ตลาดในท้องถิ่น</t>
  </si>
  <si>
    <t>3. ส่งเสริมการผลิตพืชอาหารสัตว์ที่ใช้วัสดุในท้องถิ่น</t>
  </si>
  <si>
    <t>4. สนับสนุนโรงฆ่าสัตว์มาตรฐาน</t>
  </si>
  <si>
    <t>5.ตลาดในท้องถิ่น</t>
  </si>
  <si>
    <t>สินค้าปศุสัตว์</t>
  </si>
  <si>
    <t>3. แปรรูปสินค้าปศุสัตว์</t>
  </si>
  <si>
    <t>4.ตลาดในท้องถิ่น</t>
  </si>
  <si>
    <t>2. ส่งเสริมตลาดการแปรรูป</t>
  </si>
  <si>
    <t>2. พัฒนาสัตว์พันธุ์ดี</t>
  </si>
  <si>
    <t>3.ตลาดในท้องถิ่น</t>
  </si>
  <si>
    <t>จำหน่ายสินค้าปศุสัตว์</t>
  </si>
  <si>
    <t xml:space="preserve"> - ลดต้นทุนด้านพืชอาหารสัตว์</t>
  </si>
  <si>
    <t>2.ตลาดในท้องถิ่น</t>
  </si>
  <si>
    <t xml:space="preserve">1. สร้างเครือข่ายพัฒนาการ </t>
  </si>
  <si>
    <t>1.โครงการลดต้นทุนการผลิต</t>
  </si>
  <si>
    <t>จ.ยะลา</t>
  </si>
  <si>
    <t>1.ตลาดในท้องถิ่น</t>
  </si>
  <si>
    <t>ปริมาณ (ตัว)</t>
  </si>
  <si>
    <t>ปริมาณ(ตัว)</t>
  </si>
  <si>
    <t>จำนวน(ราย)</t>
  </si>
  <si>
    <t>ปริมาณความต้องการผลผลิตรวม (ตัว)</t>
  </si>
  <si>
    <t>จำนวนสัตว์(ตัว)</t>
  </si>
  <si>
    <t>ช่วงเวลาที่ผลผลิตออกมาก(ระบุเดือน)่</t>
  </si>
  <si>
    <t>ปริมาณผลผลิตรวม(ตัว)</t>
  </si>
  <si>
    <t>หน่วยของผลผลิต (ตัว/ปี)</t>
  </si>
  <si>
    <t>แบบรายเดียว(ราย)</t>
  </si>
  <si>
    <t>สิ่นค้าทั่วไป</t>
  </si>
  <si>
    <t>จำนวนเกษตรกรที่ผลิตได้มาตรฐาน (ฟาร์ม)</t>
  </si>
  <si>
    <t>1.จังหวัดพัทลุง</t>
  </si>
  <si>
    <t>6.ตลาดในท้องถิ่น</t>
  </si>
  <si>
    <t>7.ตลาดในท้องถิ่น</t>
  </si>
  <si>
    <t>9.ตลาดในท้องถิ่น</t>
  </si>
  <si>
    <t>10.ตลาดในท้องถิ่น</t>
  </si>
  <si>
    <t>12.ตลาดในท้องถิ่น</t>
  </si>
  <si>
    <t>13..ตลาดในท้องถิ่น</t>
  </si>
  <si>
    <t>14.ตลาดในท้องถิ่น</t>
  </si>
  <si>
    <t>ที่มา  สำนักงานปศุสัตว์จังหวัดสงขลา</t>
  </si>
  <si>
    <r>
      <rPr>
        <u/>
        <sz val="16"/>
        <color theme="1"/>
        <rFont val="TH SarabunIT๙"/>
        <family val="2"/>
      </rPr>
      <t>หมายเหตุ</t>
    </r>
    <r>
      <rPr>
        <sz val="16"/>
        <color theme="1"/>
        <rFont val="TH SarabunIT๙"/>
        <family val="2"/>
      </rPr>
      <t xml:space="preserve"> : GAP เป็นฟาร์มบริษัท  อ.รัตภูมิ 5 ฟาร์ม อ.ควนเนียง 2 ฟาร์ม</t>
    </r>
  </si>
  <si>
    <t xml:space="preserve">             สุกร 1 ตัว มีน้ำหนักเฉลี่ย 120 กก.</t>
  </si>
  <si>
    <t>ปริมาณผลผลิตส่วนเกินหรือส่วนขาด (นำตัวเลข(16)ลบ(18)</t>
  </si>
  <si>
    <t>จ.ปัตตานี  จ.ยะลา  จ.นราธิวาส</t>
  </si>
  <si>
    <t>3. ส่งเสริมการผลิตพืชอาหาร</t>
  </si>
  <si>
    <t>สัตว์ที่ใช้วัสดุในท้องถิ่น</t>
  </si>
  <si>
    <t xml:space="preserve"> -'ขายในตลาด</t>
  </si>
  <si>
    <t xml:space="preserve"> -พ่อค้าคนกลาง ,ตลาดในท้องถิ่น</t>
  </si>
  <si>
    <t xml:space="preserve"> -จำหน่ายในจังหวัด</t>
  </si>
  <si>
    <t xml:space="preserve"> -ตลาดในท้องถิ่น และตลาดพื้นที่อำเภอหาดใหญ่</t>
  </si>
  <si>
    <t xml:space="preserve"> -ตลาดท้องถิ่น/พ่อค้าคนกลาง</t>
  </si>
  <si>
    <t xml:space="preserve"> -ตลาดท้องถิ่น</t>
  </si>
  <si>
    <t xml:space="preserve"> -ตลาดภูเก็ต</t>
  </si>
  <si>
    <t xml:space="preserve"> -ตลาดออนไลน์</t>
  </si>
  <si>
    <t xml:space="preserve"> -พัฒนาคุณภาพ</t>
  </si>
  <si>
    <t xml:space="preserve"> -ส่งเสริมแบบแปลงใหญ่</t>
  </si>
  <si>
    <t xml:space="preserve"> -จำหน่ายผ่าน LINE/FB</t>
  </si>
  <si>
    <t xml:space="preserve"> -การจัดการมะพร้าวคุณภาพ</t>
  </si>
  <si>
    <t xml:space="preserve"> -รวมกลุ่มผู้ผลิตสร้างเครือข่าย</t>
  </si>
  <si>
    <t xml:space="preserve"> -ส่งเสริมการใช้ปุ๋ยตามค่าวิเคราะห์ดิน แปรรูปเพื่อเพิ่มมูลค่า</t>
  </si>
  <si>
    <t xml:space="preserve"> -ส่งเสริมในรูปแบบกลุ่มส่งเสริมอาชีพ</t>
  </si>
  <si>
    <t xml:space="preserve"> -แปรรูปเพิ่มมูลค่า</t>
  </si>
  <si>
    <t xml:space="preserve"> -ตลาดส่งออก</t>
  </si>
  <si>
    <t xml:space="preserve"> -ขอรับรองมาตรฐาน</t>
  </si>
  <si>
    <t xml:space="preserve"> -'พัฒนาคุณภาพ</t>
  </si>
  <si>
    <t xml:space="preserve"> -ตลาดชุมชน</t>
  </si>
  <si>
    <t xml:space="preserve"> -ขายในตลาดสด</t>
  </si>
  <si>
    <t xml:space="preserve"> -ขายตลาดในพื้นที่</t>
  </si>
  <si>
    <t xml:space="preserve"> -การรับรองมาตรฐาน GAP</t>
  </si>
  <si>
    <t xml:space="preserve"> -ขายออนไลน์</t>
  </si>
  <si>
    <t xml:space="preserve"> -ส่งเสริมการบริโภคในชุมชน</t>
  </si>
  <si>
    <t xml:space="preserve"> -line/fb</t>
  </si>
  <si>
    <t xml:space="preserve"> -ตลาดในชุมชน</t>
  </si>
  <si>
    <t xml:space="preserve"> -แม่ค้าคนกลางใน อ.สทิงพระ</t>
  </si>
  <si>
    <t>ก.ย.</t>
  </si>
  <si>
    <t>เมือง</t>
  </si>
  <si>
    <t xml:space="preserve"> -จำหน่ายเองในตลาดสด</t>
  </si>
  <si>
    <t xml:space="preserve"> -'ตลาดในท้องถิ่น</t>
  </si>
  <si>
    <t xml:space="preserve">  -ขายปลีกผู้บริโภคในพื้นที่</t>
  </si>
  <si>
    <t xml:space="preserve"> -ส่งเสริมการขายออนไลน์</t>
  </si>
  <si>
    <t xml:space="preserve"> -'ตลาดออนไลน์</t>
  </si>
  <si>
    <t xml:space="preserve"> -จำหน่ายแบบส่งไปยังภูมิภาคอื่นๆ</t>
  </si>
  <si>
    <t xml:space="preserve"> -การรับรองมาตรฐานGAP</t>
  </si>
  <si>
    <t xml:space="preserve"> -จำหน่ายเอง</t>
  </si>
  <si>
    <t xml:space="preserve"> -ขายในชุมชน หรือมีพ่อค้ารับเหมาผลผลิต</t>
  </si>
  <si>
    <t xml:space="preserve"> -การแปรรูปเพื่อเพิ่มมูลค่า</t>
  </si>
  <si>
    <t xml:space="preserve"> -การผลิตทุเรียนคุณภาพ</t>
  </si>
  <si>
    <t xml:space="preserve"> -ตลาดออนไลน์/ตลาดส่งออก</t>
  </si>
  <si>
    <t>1.-จำหน่ายในตลาดสด</t>
  </si>
  <si>
    <t>2.-ตลาดในท้องถิ่น</t>
  </si>
  <si>
    <t>4.บริษัทม่านกู่หวางฟู๊ด จำกัด</t>
  </si>
  <si>
    <t>7.พ่อค้าคนกลาง</t>
  </si>
  <si>
    <t>8.พ่อค้าในท้องถิ่น</t>
  </si>
  <si>
    <t>10.ขายในชุมชน หรือมีพ่อค้ารับเหมาผลผลิต</t>
  </si>
  <si>
    <t>11.ตลาดในท้องถิ่น/พ่อค้าคนกลางมารับซื้อในพื้นที่</t>
  </si>
  <si>
    <t>12. พ่อค้าคนกลางมารับซื้อในพื้นที่</t>
  </si>
  <si>
    <t>13.ตลาดในท้องถิ่น/พ่อค้าคนกลางมารับซื้อในพื้นที่</t>
  </si>
  <si>
    <t>1.พ่อค้าต่างจังหวัดรับซื้อแบบเหมาสวน</t>
  </si>
  <si>
    <t xml:space="preserve"> 1.ลานเทในตำบลทุ่งหวัง</t>
  </si>
  <si>
    <t xml:space="preserve"> -ส่งเสริมให้มีการปลูกปาล์มน้ำมันในพื้นที่มากขึ้น</t>
  </si>
  <si>
    <t xml:space="preserve"> -การรวมกลุ่มแบบ</t>
  </si>
  <si>
    <t xml:space="preserve"> -ส่งเสริมการใช้ปุ๋ยตาม</t>
  </si>
  <si>
    <t xml:space="preserve"> -ระบบน้ำในแปลง</t>
  </si>
  <si>
    <t xml:space="preserve"> 1.จำหน่ายในตลาดสดหมู่บ้าน</t>
  </si>
  <si>
    <t xml:space="preserve"> 11.โรงสีปราณีการค้า 144 ม.4 ต.บ้านขาว อ.ระโนด</t>
  </si>
  <si>
    <t xml:space="preserve"> 12.โรงสีไทยรุ่งเรือง 45/1 ม.6 ต.ระโนด อ.ระโนด </t>
  </si>
  <si>
    <t xml:space="preserve"> 13.โรงสีโชคเอกชัย 176/1 ม.4 ต.บ้านขาว อ.ระโนด </t>
  </si>
  <si>
    <t xml:space="preserve"> 14.โรงสีทิพย์พาณิชย์ 159/1 ม.8 ต.บ้านใหม่ อ.ระโนด </t>
  </si>
  <si>
    <t xml:space="preserve">15.โรงสีชูเชิด 15/1 ม.2 ถ.รพช.(ปากเมือง-ระโนด) อ.ระโนด </t>
  </si>
  <si>
    <t xml:space="preserve"> 16..โรงสีข้าว จรินทร์จันทร์แก้ว จำกัด 3 ถ.ราษฎร์บำรุง ต.ระโนด อ.ระโนด </t>
  </si>
  <si>
    <t xml:space="preserve"> 18..โรงสีชาติโชคชัย 220 ม.9 ต.บ้านใหม่ อ.ระโนด</t>
  </si>
  <si>
    <t xml:space="preserve"> 19..โรงสีหวังผลระโนด 29 เทศบาล12 ซ.1 ต.ระโนด อ.ระโนด </t>
  </si>
  <si>
    <t xml:space="preserve"> -ปลูกข้าวพื้นเมือง</t>
  </si>
  <si>
    <t xml:space="preserve"> -ส่งเสริมการใช้ปุ๋ยตามค่าวิเคราะห์ดิน</t>
  </si>
  <si>
    <t xml:space="preserve"> -การผลิตให้ได้มาตรฐานและส่งเสริมการแปรรูป</t>
  </si>
  <si>
    <t xml:space="preserve"> -พัฒนาบรรจุภัณฑ์/การทำตลาดออนไลน์/ เพจ Facebook</t>
  </si>
  <si>
    <t xml:space="preserve"> -ส่งเสริมการแปรรูปข้าวสารเพื่อจำหน่าย</t>
  </si>
  <si>
    <t xml:space="preserve"> -เพิ่มปริมาณผลผลิต/พัฒนาคุณภาพผลผลิต/การผลิตข้าวสารคุณภาพ</t>
  </si>
  <si>
    <t xml:space="preserve"> -วิสาหกิจชุมชน  และ Young Smart Farmer  สร้างมูลค่าเพิ่ม และจัดจำหน่ายผลผลิตจากหลายช่องทาง  รวมถึงขายออนไลน์</t>
  </si>
  <si>
    <t xml:space="preserve"> -ตลาดออนไลน์/บริการ</t>
  </si>
  <si>
    <t xml:space="preserve"> -การขอรับรองมาตรฐาน</t>
  </si>
  <si>
    <t>ชนิดสินค้า.2.ข้าวนาปี</t>
  </si>
  <si>
    <t>ชนิดสินค้า..3.  ปาล์มน้ำมัน</t>
  </si>
  <si>
    <t>ชนิดสินค้า..4.ทุเรียน</t>
  </si>
  <si>
    <t>ชนิดสินค้า..5. เงาะ</t>
  </si>
  <si>
    <t>ชนิดสินค้า.6. มังคุด</t>
  </si>
  <si>
    <t>ชนิดสินค้า..7. ลองกอง</t>
  </si>
  <si>
    <t>ชนิดสินค้า.8. พริกเขียวมัน</t>
  </si>
  <si>
    <t>ชนิดสินค้า..9.ฟักทอง</t>
  </si>
  <si>
    <t>ชนิดสินค้า..10.แตงโม</t>
  </si>
  <si>
    <t>ชนิดสินค้า..11.มะพร้าวน้ำหอม</t>
  </si>
  <si>
    <t>ชนิดสินค้า 12.กุ้งขาวแวนาไม</t>
  </si>
  <si>
    <t>ชนิดสินค้า 13. ปลากะพง</t>
  </si>
  <si>
    <t>ชนิดสินค้า..14.ไข่ไก่</t>
  </si>
  <si>
    <t>ชนิดสินค้า..15 ไข่เป็ด</t>
  </si>
  <si>
    <t>ชนิดสินค้า..16.โคเนื้อ</t>
  </si>
  <si>
    <t>ชนิดสินค้า..17.แพะเนื้อ</t>
  </si>
  <si>
    <t>ชนิดสินค้า..18. สุกร</t>
  </si>
  <si>
    <t xml:space="preserve">1.พ่อค้าภายในจังหวัด </t>
  </si>
  <si>
    <t xml:space="preserve"> 1.จ.ตรัง,.นครศรีธรรมราช,นราธิวาส,ยะลา</t>
  </si>
  <si>
    <t xml:space="preserve"> 2.จังหวัด'นครศรีธรรมราช</t>
  </si>
  <si>
    <t xml:space="preserve"> 3.จังหวัดยะลา</t>
  </si>
  <si>
    <t>4.จังหวัดปัตตานี</t>
  </si>
  <si>
    <t>5. จังหวัดอื่นๆ</t>
  </si>
  <si>
    <t>น้ำยางสด</t>
  </si>
  <si>
    <t>1.สหกรณ์กองทุนสวนยางบ้านดอนขี้เหล็ก จำกัด</t>
  </si>
  <si>
    <t>1.รวมกลุ่มแปลงใหญ่ยางพารา</t>
  </si>
  <si>
    <t>ม.5 ต.พะวง อ.เมืองสงขลา จ.สงขลา 90100</t>
  </si>
  <si>
    <t>ยางพาราเพื่อแปรรูป</t>
  </si>
  <si>
    <t>1.ส่งเสริมการปลูกพืชร่วมยาง</t>
  </si>
  <si>
    <t>1.รวมกลุ่มแปลงใหญ่</t>
  </si>
  <si>
    <t xml:space="preserve">3.บริษัท จะนะน้ำยาง จำกัด เขที่ 8/3 ม.5 </t>
  </si>
  <si>
    <t>ถ.สงขลา-ปัตตานี ต.บ้านนา  อ.จะนะ จ.สงขลา</t>
  </si>
  <si>
    <t xml:space="preserve">4.บริษัท แพนรับเบอร์ อินดัสตรีส์ </t>
  </si>
  <si>
    <t xml:space="preserve">จำกัด 8/4 ม.5 ถ.จะนะ-หนองจิก  ต.บ้านนา </t>
  </si>
  <si>
    <t>อ.จะนะ จ.สงขลา 90130</t>
  </si>
  <si>
    <t>5.สหกรณ์กองทุนสวนยางสะพาน</t>
  </si>
  <si>
    <t>ไม้แก่น จำกัด ม.1 ต.สะพานไม้แก่น อ.จะนะ</t>
  </si>
  <si>
    <t>6.บริษัท กรีนไอโซพรีน จำกัด เลขที่ 78 ม.8</t>
  </si>
  <si>
    <t>ต.บ้านนา อ.จะนะ จ.สงขลา 90130</t>
  </si>
  <si>
    <t>7.สำนักงานกองทุนสงเคราะห์การทำสวนยาง</t>
  </si>
  <si>
    <t>ต.แค อ.จะนะ จ.สงขลา 90130</t>
  </si>
  <si>
    <t xml:space="preserve">8.สหกรณ์กองทุนสวนยางบ้านนาหว้า </t>
  </si>
  <si>
    <t>จำกัด ม.1 ต.นาหว้า อ.จะนะ  'จ.สงขลา 90130</t>
  </si>
  <si>
    <t>9.บริษัทฉลองอุตสาหกรรมน้ำยางข้นจำกัด เลขที่ 75/1</t>
  </si>
  <si>
    <t xml:space="preserve">75/1 ม.8 ถ.จะนะ-หนองจิก ต.บ้านนา อ.จะนะ </t>
  </si>
  <si>
    <t>ยางแผ่นรมควัน ชั้น 3</t>
  </si>
  <si>
    <t>10.บริษัท เจ.เอส.ที รับเบอร์ จำกัด เลขที่ 36/2</t>
  </si>
  <si>
    <t>ยางแผ่นดิบ</t>
  </si>
  <si>
    <t xml:space="preserve">11.บริษัท จะนะน้ำยาง จำกัด เลขที่ 8/11 ม.5 </t>
  </si>
  <si>
    <t>ถ.สงขลา-ปัตตานี ต.บ้านนา อ.จะนะ จ.สงขลา</t>
  </si>
  <si>
    <t>ขี้ยาง</t>
  </si>
  <si>
    <t xml:space="preserve">12.บริษัท เจ.เอส.ที รับเบอร์ จำกัด เลขที่ 36/2 ม.5 </t>
  </si>
  <si>
    <t>ถ.เกาะทาก-นาปรือ ต.ป่าชิง อ.จะนะ จ.สงขลา 90130</t>
  </si>
  <si>
    <t>ยางสกิม</t>
  </si>
  <si>
    <t xml:space="preserve">13.บริษัท เจ.เอส.ที รับเบอร์ จำกัด เลขที่ 36/2 ม.5 </t>
  </si>
  <si>
    <t>เศษยาง เศษยางแห้ง</t>
  </si>
  <si>
    <t xml:space="preserve">14.ห้างหุ้นส่วนจำกัด มนัสรับเบอร์ เลขที่ 45 ม.8 </t>
  </si>
  <si>
    <t>ต.ป่าชิง อ.จะนะ จ.สงขลา 90130</t>
  </si>
  <si>
    <t>15.บริษัท ดี.แอล.อาร์ รับเบอร์ จำกัด ม.6 ต.ป่าชิง</t>
  </si>
  <si>
    <t>16.บริษัท กรีนไอโซพรีน จำกัด</t>
  </si>
  <si>
    <t>78 ม.8 ต.บ้านนา อ.จะนะ จ.สงขลา 90130</t>
  </si>
  <si>
    <t>17.บริษัท จะนะน้ำยาง จำกัด</t>
  </si>
  <si>
    <t>8/11 ม.5 ถ.สงขลา-ปัตตานี ต.บ้านนา อ.จะนะ จ.สงขลา 90130</t>
  </si>
  <si>
    <t>ยางเส้นเศษก้นถ้วย</t>
  </si>
  <si>
    <t>18.บริษัท จะนะน้ำยาง จำกัด</t>
  </si>
  <si>
    <t>เศษยางจากโรงงานน้ำยางข้น</t>
  </si>
  <si>
    <t>19.นายดนร่อหมาน หนิเร่</t>
  </si>
  <si>
    <t>57/3 ม.2 ถ.- ต.คู อ.จะนะ จ.สงขลา 90130</t>
  </si>
  <si>
    <t>20.นายบุญลือ เพชรนวล เลขที่ 111 ม9</t>
  </si>
  <si>
    <t>21.บริษัท เซาท์แลนด์ลาเท็กซ์ จำกัด</t>
  </si>
  <si>
    <t>1.ส่งเสริมการทำสวนยางแบบยั่งยืน</t>
  </si>
  <si>
    <t>1.ส่งเสริมตลาดการค้าสินค้ารับรองมาตรฐาน FSC</t>
  </si>
  <si>
    <t xml:space="preserve">43/1 ม.3 ถ.คลองแงะ-นาทวี ต.คลองทราย อ.นาทวี </t>
  </si>
  <si>
    <t>2.ส่งเสริมอุตสาหกรรมแปรรูป</t>
  </si>
  <si>
    <t>2.ส่งเสริมเพิ่มจุดรับซื้อ</t>
  </si>
  <si>
    <t>จ.สงขลา 90160</t>
  </si>
  <si>
    <t>สินค้ามาตรฐาน FSC</t>
  </si>
  <si>
    <t>22.กลุ่มเกษตรกรชาวสวนยาง สกย.นาทวี</t>
  </si>
  <si>
    <t>3.ส่งเสริมการเปิดตลาด</t>
  </si>
  <si>
    <t>192/5 ม.2 ต.คลองทราย อ.นาทวี จ.สงขลา</t>
  </si>
  <si>
    <t>ส่งออกไปยังประเทศอื่นๆ</t>
  </si>
  <si>
    <t>ที่ยังไม่มีการแพร่หลายสินค้า</t>
  </si>
  <si>
    <t>23.บ.ฉลองอุตสาหกรรมน้ำยาง อ.จะนะ</t>
  </si>
  <si>
    <t>1.ส่งเสริมการรวมกลุ่มแบบ</t>
  </si>
  <si>
    <t>1.การรวมกลุ่มแบบแปลงใหญ่</t>
  </si>
  <si>
    <t>24.สหกรณ์กองทุนสวนยางบ้านใหม่ จำกัด</t>
  </si>
  <si>
    <t>85/1 ม.4 ต.วังใหญ่ อ.เทพา จ.สงขลา 90260</t>
  </si>
  <si>
    <t>25.สหกรณ์กองทุนสวนยางหัวสวนพัฒนา จำกัด</t>
  </si>
  <si>
    <t>48/2 ม.1 ต.เกาะสะบ้า อ.เทพา จ.สงขลา 90150</t>
  </si>
  <si>
    <t>26.สหกรณ์กองทุนสวนยางลำไพลพัฒนา จำกัด</t>
  </si>
  <si>
    <t>ม.5 ต.ลำไพล อ.เทพา จ.สงขลา 90260</t>
  </si>
  <si>
    <t>27.นายสมชาย เทพาราษฎร์ เลขที่ 339/1 ม.3</t>
  </si>
  <si>
    <t>ต.เกาะสะบ้า อ.เทพา จ.สงขลา 90150</t>
  </si>
  <si>
    <t>GMP,ISO9001-2015</t>
  </si>
  <si>
    <t>28.สกย.บ่อทอง ม.4 ต.สะบ้าย้อย</t>
  </si>
  <si>
    <t>29.Amnah Rubber ม.4 ต.สะบ้าย้อย อ.สะบ้าย้อย</t>
  </si>
  <si>
    <t xml:space="preserve">31.นายกำพล ชูมาปาน เลขที่  31/1 ม.6 </t>
  </si>
  <si>
    <t>ต.สะบ้าย้อย</t>
  </si>
  <si>
    <t>32.อารีย์การยาง ม.6 ต.สะบ้าย้อย</t>
  </si>
  <si>
    <t>33.นายหนิลี  เดหนิ 84/1 ม.1 ต.บ้านโหนด</t>
  </si>
  <si>
    <t>34.นายนิวัฒน์  มาหนจันทร์ 54/2 ม.5 ต.บ้านโหนด</t>
  </si>
  <si>
    <t>(รับซื้อที่ ม.6 ต.บ้านโหนด)</t>
  </si>
  <si>
    <t>35.นายอารี  เมืองมามอง 80/2 ม.2 ต.บ้านโหนด</t>
  </si>
  <si>
    <t>36.นายนิฮะ  เดหนิ 52 ม.2 ต.บ้านโหนด</t>
  </si>
  <si>
    <t>37.นางสาวนูริตา  หะยียูโซ๊ะ 1/3 ม.6 ต.บ้านโหนด</t>
  </si>
  <si>
    <t>(รับซื้อที่ ม.2 ต.บ้านโหนด)</t>
  </si>
  <si>
    <t>38.นายหะมะ  เหล็มเส็น 73/1 ม.6 ต.บ้านโหนด</t>
  </si>
  <si>
    <t>39.นายภาณุศักดิ์  สิมศิริ 26/1 ม.6 ต.บ้านโหนด</t>
  </si>
  <si>
    <t>40.นางปัทมา  เด็นหะ 29/3 ม.5 ต.บ้านโหนด</t>
  </si>
  <si>
    <t>41.นางยาวาเฮ  สมาน 34/4 ม.5 ต.บ้านโหนด</t>
  </si>
  <si>
    <t>43.นายมะยา โดยหมะ ม.1  ต.จะแหน</t>
  </si>
  <si>
    <t>44.นายย๊ะซาการียา  โดยหมะ ม.2 ต.จะแหน</t>
  </si>
  <si>
    <t>45.นายนิธิ  หลงสะ ม.5 ต.จะแหน</t>
  </si>
  <si>
    <t>46.นายอิสมะแอ โกะสาโยะ  ม.4 ต.จะแหน</t>
  </si>
  <si>
    <t>47.นางคอบือเสาะ  เลาะปนสา 71 ม.2 ต.ธารคีรี</t>
  </si>
  <si>
    <t>48. นายมะนาเซ  สะอะ 68/2 ม.4 ต.ธารคีรี</t>
  </si>
  <si>
    <t>49.สหกรณ์กองทุนสวนยางเปียน</t>
  </si>
  <si>
    <t>(สะบ้าย้อย 7)  เลขที่ 44/1 ม.3 ต.เปียน</t>
  </si>
  <si>
    <t>50.กลุ่มรับซื้อน้ำยางบ้าน ระไมล์ต้นมะขาม</t>
  </si>
  <si>
    <t xml:space="preserve">52.สหกรณ์กองทุนสงเคราะห์เขาแดง  ม.3  </t>
  </si>
  <si>
    <t>ต.เขาแดง อ.สะบ้าย้อย 90210</t>
  </si>
  <si>
    <t>53.สหกรณ์กองทุนสวนยางบ้านน้ำเชี่ยว 17/1  ม.4</t>
  </si>
  <si>
    <t>ม.4  ต.เขาแดง</t>
  </si>
  <si>
    <t>54. กลุ่มพัฒนาสวนยางสำนักงาน</t>
  </si>
  <si>
    <t>กองทุนสงเคราะห์บ้านทับหลวง  ม.1 ต.คูหา</t>
  </si>
  <si>
    <t>55. กลุ่มซื้อน้ำยาง บ้านวังเอาะ  ม.3 ต.คูหา</t>
  </si>
  <si>
    <t>ต.คูหา อ.สะบ้าย้อย</t>
  </si>
  <si>
    <t>58.นางภัชลดา วีระวรกร ม.1 ต.บาโหย อ.สะบ้าย้อย</t>
  </si>
  <si>
    <t>59.นายวิจารย์ แก้วไฝ ม.1 ต.บาโหย อ.สะบ้าย้อย</t>
  </si>
  <si>
    <t>61.สหกรณ์กองทุนสวนยางบ้านโหนด (สะบ้าย้อย 4)</t>
  </si>
  <si>
    <t>จำกัด ม.7 ต.บ้านโหนด อ.สะบ้าย้อย จ.สงขลา 90210</t>
  </si>
  <si>
    <t xml:space="preserve">62.สหกรณ์กองทุนสวนยางบ่อทอง </t>
  </si>
  <si>
    <t>(สะบ้าย้อย 6 ) จำกัด  ม.8 'ต.สะบ้าย้อย</t>
  </si>
  <si>
    <t>1.ส่งพ่อค้า ต.ควนชะลิก อ.หัวไทร</t>
  </si>
  <si>
    <t>63.สหกรณ์กองทุนสวนยางบ้านยางทอง จำกัด</t>
  </si>
  <si>
    <t>1.ปลูกพืชแซมยาง</t>
  </si>
  <si>
    <t>ม.5 ต.เกาะใหญ่ อ.กระแสสินธุ์ จ.สงขลา 90270</t>
  </si>
  <si>
    <t xml:space="preserve">64..สำนักงานกองทุนสงเคราะห์การทำสวนยาง </t>
  </si>
  <si>
    <t xml:space="preserve"> ม.2 ต.เกาะใหญ่ อ.กระแสสินธุ์ จ.สงขลา 90270</t>
  </si>
  <si>
    <t>1.สร้างผลิตภัณฑ์</t>
  </si>
  <si>
    <t>สร้างกลุ่มให้เข้มแข็ง</t>
  </si>
  <si>
    <t>ต.กำแพงเพชร อ.รัตภูมิ จ.สงขลา 90180</t>
  </si>
  <si>
    <t>อ.รัตภูมิ จ.สงขลา 90180</t>
  </si>
  <si>
    <t>67.บริษัท ฟู่เหนียนรับเบอร์โปรดักซ์</t>
  </si>
  <si>
    <t>68.บริษัท เอส จี เอ็ม พี จำกัด เลขที่ 181 ม.6</t>
  </si>
  <si>
    <t>ถ.สายเอเซีย ต.กำแพงเพชร อ.รัตภูมิ จ.สงขลา</t>
  </si>
  <si>
    <t>69.บริษัท ธนทรัพย์ รับเบอร์ จำกัด 99 ม.13</t>
  </si>
  <si>
    <t>ถ.- ต.กำแพงเพชร อ.รัตภูมิ จ.สงขลา 90180</t>
  </si>
  <si>
    <t>70.สหกรณ์กองทุนยางบ้านบนควน</t>
  </si>
  <si>
    <t xml:space="preserve">พาราทอง จำกัด 0 ม.6 ต.เขาพระ </t>
  </si>
  <si>
    <t>อ.รัตภูมิ  จ.สงขลา 90180</t>
  </si>
  <si>
    <t>จำกัด ม.8 ต.ท่าชะมวง อ.รัตภูมิ จ.สงขลา 90180</t>
  </si>
  <si>
    <t>72.สหกรณ์การเกษตรรัตภูมิ จำกัด เลขที่ 2 ม.1</t>
  </si>
  <si>
    <t>ถ.ยนตรการกำธร ต.กำแพงเพชร อ.รัตภูมิ จ.สงขลา 90180</t>
  </si>
  <si>
    <t>73.บริษัท บี เทค อินดัสตรี จำกัด</t>
  </si>
  <si>
    <t xml:space="preserve">268 ม.5 ถ.บ้านหน้าเทคนิค-บ้านคลองโพธิ์ </t>
  </si>
  <si>
    <t>ต.กำแพงเพชร  อ.รัตภูมิ จ.สงขลา 90180</t>
  </si>
  <si>
    <t xml:space="preserve"> </t>
  </si>
  <si>
    <t xml:space="preserve">74.สหกรณ์กองทุนสวนยางบ้านควนนา จำกัด </t>
  </si>
  <si>
    <t>147 ม.7  ต.กำแพงเพชร อ.รัตภูมิ จ.สงขลา</t>
  </si>
  <si>
    <t>75.สหกรณ์กองทุนสวนยางบ้านห้วยโอน จำกัด</t>
  </si>
  <si>
    <t xml:space="preserve">260/2 ม.9 ถ.เพชรเกษม ต.กำแพงเพชร </t>
  </si>
  <si>
    <t>76.สหกรณ์กองทุนสวนยางบ้านคลองเขาล้อม จำกัด</t>
  </si>
  <si>
    <t>189 ม.8 ต.เขาพระ อ.รัตภูมิ จ.สงขลา 90180</t>
  </si>
  <si>
    <t>77.บริษัท ไทยเทค รับเบอร์ คอร์ปอเรชั่น จำกัด</t>
  </si>
  <si>
    <t>150 ม.7 ถ.สายเอเซีย ต.กำแพงเพชร อ.รัตภูมิ</t>
  </si>
  <si>
    <t>จ.สงขลา 90180</t>
  </si>
  <si>
    <t>เศษยาง</t>
  </si>
  <si>
    <t>79.บริษัท ไทยเทค รับเบอร์ คอร์ปอเรชั่น จำกัด</t>
  </si>
  <si>
    <t>150 ม.7 ถ.สายเอเซีย ต.กำแพงเพชร อ.รัตภูมิ จ.สงขลา 90180</t>
  </si>
  <si>
    <t>เศษยาง (ข.1)</t>
  </si>
  <si>
    <t xml:space="preserve">82.บริษัทถาวรอุตสาหกรรมยางพารา </t>
  </si>
  <si>
    <t xml:space="preserve">84.บริษัท ทัทวิน จำกัด 574/1 ม.5 </t>
  </si>
  <si>
    <t>ต.พังลา อ.สะเดา จ.สงขลา 90170</t>
  </si>
  <si>
    <t>85.บริษัท ถาวรอุตสาหกรรมยางแท่ง จำกัด</t>
  </si>
  <si>
    <t>33 ถ.กาญจนวนิช ต.สะเดา อ.สะเดา จ.สงขลา</t>
  </si>
  <si>
    <t xml:space="preserve">86.บริษัท มาล์เทครับเบอร์ จำกัด 3 ซ.6 </t>
  </si>
  <si>
    <t>ถ.ปาดังเบซาร์ ต.สะเดา อ.สะเดา จ.สงขลา 90120</t>
  </si>
  <si>
    <t xml:space="preserve">87.บริษัท อี ฮับ ฮวด จำกัด 152 ม.3 </t>
  </si>
  <si>
    <t>ถ.คลองแงะ-นาทวี ต.เขามีเกียรติ อ.สะเดา</t>
  </si>
  <si>
    <t>จ.สงขลา 90170</t>
  </si>
  <si>
    <t>88.บริษัท หน่ำฮั่วรับเบอร์ จำกัด 99 ม.3</t>
  </si>
  <si>
    <t>ต.สำนักขาม อ.สะเดา  จ.สงขลา 90120</t>
  </si>
  <si>
    <t>89.บริษัท นิยมรับเบอร์ จำกัด เลขที่ 298/2 ม.5</t>
  </si>
  <si>
    <t>ถ.กาญจนวนิช ต.พังลา อ.สะเดา จ.สงขลา 90170</t>
  </si>
  <si>
    <t xml:space="preserve">91.บริษัท เซฟสกิน เมดดิคอล แอนด์ ไซเอนทิฟิก </t>
  </si>
  <si>
    <t xml:space="preserve">(ประเทศไทย) จำกัด เลขที่ 200 ม.8 ถ.กาญจนวนิช </t>
  </si>
  <si>
    <t>ต.ปริก อ.สะเดา จ.สงขลา 90120</t>
  </si>
  <si>
    <t>93.บริษัท ท้อปโกลฟ เมดิคอล  (ไทยแลนด์) จำกัด</t>
  </si>
  <si>
    <t xml:space="preserve"> 188 ม.5 ถ.กาญจนวนิช ต.สำนักขาม </t>
  </si>
  <si>
    <t>อ.สะเดา จ.สงขลา 90120</t>
  </si>
  <si>
    <t>94.บริษัท หน่ำฮั้วรับเบอร์ จำกัด 99 ม.3</t>
  </si>
  <si>
    <t>ต.สำนักขาม อ.สะเดา จ.สงขลา 90120</t>
  </si>
  <si>
    <t>95.บริษัท สะเดาอุตสาหกรรมยางพารา (1988) จำกัด</t>
  </si>
  <si>
    <t>120/1 ม.5 ถ.กาญจนวนิชย์ ต.สำนักแต้ว</t>
  </si>
  <si>
    <t>ยางแผ่นดิบรมควัน ชั้น 3</t>
  </si>
  <si>
    <t xml:space="preserve">96.บริษัท หาดสินลาเท็กซ์ จำกัด เลขที่ 58 ม.7 </t>
  </si>
  <si>
    <t>ซ.ท่าสะท้อน ถ.กาญจนวนิช ต.ปริก อ.สะเดา จ.สงขลา 90120</t>
  </si>
  <si>
    <t xml:space="preserve">97.บริษัท ไทยชวนรับเบอร์ จำกัด 128 ม.5 </t>
  </si>
  <si>
    <t>ถ.สายนาทวี ต.พังลา อ.สะเดา จ.สงขลา 90170 </t>
  </si>
  <si>
    <t>98.บริษัท ถาวรอุตสาหกรรมยางพารา (1982) จำกัด</t>
  </si>
  <si>
    <t>33 ถ.กาญจนวนิช ต.สะเดา อ.สะเดา จ.สงขลา 90120</t>
  </si>
  <si>
    <t>99.บริษัท หน่ำฮั่วรับเบอร์ จำกัด</t>
  </si>
  <si>
    <t>44 ม.3 ต.สำนักขาม อ.สะเดา จ.สงขลา 90120</t>
  </si>
  <si>
    <t>100.บริษัท หนำฮั่วรับเบอร์ จำกัด</t>
  </si>
  <si>
    <t>41 ม.3 ต.สำนักขาม อ.สะเดา จ.สงขลา 90120</t>
  </si>
  <si>
    <t>101.บริษัท หน่ำฮั่วรับเบอร์ จำกัด</t>
  </si>
  <si>
    <t>99 ม.3 ต.สำนักขาม อ.สะเดา จ.สงขลา 90120</t>
  </si>
  <si>
    <t>104.บริษัท นิยมรับเบอร์ จำกัด</t>
  </si>
  <si>
    <t>298/2 ม.5 ถ.กาญจนวนิช ต.พังลา อ.สะเดา จ.สงขลา 90170</t>
  </si>
  <si>
    <t>106.บริษัท ศรีตรัง แอโกร อินดัสทรี จำกัด (มหาชน)</t>
  </si>
  <si>
    <t>99/3 ม.7 ถ.กาญจนวนิช ต.พังลา อ.สะเดา จ.สงขลา 90170</t>
  </si>
  <si>
    <t>107.บริษัท บริดจสโตน เนเชอรัล รับเบอร์ (ประเทศไทย) จำกัด</t>
  </si>
  <si>
    <t>129/2 ม.3 ถ.กาญจนวนิช ต.ปริก อ.สะเดา จ.สงขลา 90120</t>
  </si>
  <si>
    <t>108.บริษัท วงศ์บัณฑิต จำกัด</t>
  </si>
  <si>
    <t>87 ม.2 ถ.กาญจนวนิช ต.พังลา อ.สะเดา จ.สงขลา 90170</t>
  </si>
  <si>
    <t>ยางคัตติ้ง</t>
  </si>
  <si>
    <t>109.บริษัท หาดสินลาเท็กซ์ จำกัด</t>
  </si>
  <si>
    <t>58 ม.7 ซ.ท่าสะท้อน ถ.กาญจนวนิช ต.ปริก อ.สะเดา จ.สงขลา 90120</t>
  </si>
  <si>
    <t>ยางสกิมเครฟ</t>
  </si>
  <si>
    <t>ยางสังเคราะห์</t>
  </si>
  <si>
    <t>111.บริษัท หาดสินลาเท็กซ์ จำกัด</t>
  </si>
  <si>
    <t>112.บริษัท ถาวรอุตสาหกรรมยางพารา (1982) จำกัด</t>
  </si>
  <si>
    <t>113.บริษัท หวาไถ้รับเบอร์ จำกัด เลขที่ 9 ม.4</t>
  </si>
  <si>
    <t>ถ.กาญจนวณิช ต.พังลา อ.สะเดา จ.สงขลา 90170</t>
  </si>
  <si>
    <t>114.บริษัท ถาวรอุตสาหกรรมยางแท่ง  จำกัด</t>
  </si>
  <si>
    <t>115.บริษัท อี ฮับ ฮวด จำกัด</t>
  </si>
  <si>
    <t>152 ม.3 ถ.คลองแงะ-นาทวี ต.เขามีเกียรติ อ.สะเดา จ.สงขลา 90170</t>
  </si>
  <si>
    <t>เศษยางสะอาด</t>
  </si>
  <si>
    <t>116.บริษัท แมนเดอร์รับเบอร์ จำกัด</t>
  </si>
  <si>
    <t>โฉนดที่ดินเลขที่ 37409 ม.1 ถ.กาญจนวนิช ต.สำนักขาม อ.สะเดา จ.สงขลา 90120</t>
  </si>
  <si>
    <t>ยางแท่งคุณภาพต่ำ</t>
  </si>
  <si>
    <t>117.บริษัท แมนเดอร์รับเบอร์ จำกัด</t>
  </si>
  <si>
    <t>ยางก้อนถ้วย</t>
  </si>
  <si>
    <t>118.บริษัท หนำฮั่วรับเบอร์ จำกัด</t>
  </si>
  <si>
    <t>119.บริษัท นิยมรับเบอร์ จำกัด</t>
  </si>
  <si>
    <t>ยางแท่ง</t>
  </si>
  <si>
    <t>120.บริษัท ไทยชวนรับเบอร์ จำกัด</t>
  </si>
  <si>
    <t>128 ม.5 ถ.สายนาทวี ต.พังลา อ.สะเดา จ.สงขลา 90170 </t>
  </si>
  <si>
    <t>มิ.ย.,ม.ค.</t>
  </si>
  <si>
    <t>121.ผู้รับซื้อรายย่อยในชุมชน</t>
  </si>
  <si>
    <t xml:space="preserve">122.บริษัท ออมนิสตาร์ จำกัด เลขที่ 344 </t>
  </si>
  <si>
    <t>ถ.กาญจนวนิช ต.พะตง อ.หาดใหญ่ จ.สงขลา 90230</t>
  </si>
  <si>
    <t xml:space="preserve">123.บริษัท ไทยรับเบอร์ลาเท็คซ์กรุ๊ป </t>
  </si>
  <si>
    <t xml:space="preserve">จำกัด (มหาชน) 124 ม.11 ถ.กาญจนวนิช ต.บ้านพรุ </t>
  </si>
  <si>
    <t>อ.หาดใหญ่ จ.สงขลา 90250</t>
  </si>
  <si>
    <t>124.ห้างหุ้นส่วนจำกัด ซินเฮงพาณิชย์ (หาดใหญ่)</t>
  </si>
  <si>
    <t>66 ม.- ถ.กาญจนวนิช  ต.บ้านพรุ อ.หาดใหญ่</t>
  </si>
  <si>
    <t>จ.สงขลา 90250</t>
  </si>
  <si>
    <t xml:space="preserve">126.บริษัท ไฮแคร์ อินเตอร์เนชั่นแนล </t>
  </si>
  <si>
    <t>จำกัด 1197 ม.3 ถ.เลี่ยงเมือง (สายเอเชีย)</t>
  </si>
  <si>
    <t>ต.ควนลัง อ.หาดใหญ่  จ.สงขลา 90110</t>
  </si>
  <si>
    <t>127.บริษัท อินโนเวทีฟ โกลฟส์ จำกัด</t>
  </si>
  <si>
    <t>830 ม.4 ถ.สนามบิน บ้านกลาง</t>
  </si>
  <si>
    <t xml:space="preserve"> ต.ควนลัง อ.หาดใหญ่ จ.สงขลา 90110</t>
  </si>
  <si>
    <t>128.บริษัท ไทยเมดเบบี้โปรดักส์ จำกัด เลขที่ 125</t>
  </si>
  <si>
    <t>ม.11 ต.บ้านพรุ อ.หาดใหญ่ จ.สงขลา 90250</t>
  </si>
  <si>
    <t>129.บริษัท ไฮ-แคร์ ไทย กลัฟส์ จำกัด เลขที่ 199</t>
  </si>
  <si>
    <t>ม.11 ถ.- ต.บ้านพรุ อ.หาดใหญ่  จ.สงขลา 90250</t>
  </si>
  <si>
    <t xml:space="preserve">130.บริษัท ทุ่งลุง อุตสาหกรรม จำกัด เลขที่ 22/19 </t>
  </si>
  <si>
    <t>22/19 ม.1 ถ.กาญจนวนิช ต.พะตง</t>
  </si>
  <si>
    <t xml:space="preserve"> อ.หาดใหญ่ จ.สงขลา 90230</t>
  </si>
  <si>
    <t xml:space="preserve">131.บริษัท เฮลตี้ โกล์ฟ จำกัด เลขที่ 119 ม.8 </t>
  </si>
  <si>
    <t>จ.สงขลา 90230</t>
  </si>
  <si>
    <t xml:space="preserve">134.นายสุนิตย์ ไพศาสตร์ เลขที่ 90/3 ม.9 </t>
  </si>
  <si>
    <t>ต.ทุ่งตำเสา อ.หาดใหญ่ จ.สงขลา 90110</t>
  </si>
  <si>
    <t>136.นายทวีชัย ชอบกิจ ม.9 ต.ทุ่งตำเสา อ.หาดใหญ่</t>
  </si>
  <si>
    <t xml:space="preserve"> จ.สงขลา 90110 </t>
  </si>
  <si>
    <t>137.สหกรณ์กองทุนสวนยางบ้านหูแร่  จำกัด</t>
  </si>
  <si>
    <t>ม.3 ต.ทุ่งตำเสา อ.หาดใหญ่ จ.สงขลา 90110</t>
  </si>
  <si>
    <t>138.สหกรณ์กองทุนสวนยางบ้านหนองบัว</t>
  </si>
  <si>
    <t>จ.สงขลา 90110</t>
  </si>
  <si>
    <t>139.บริษัท วี-ฟิงเกอร์ อินดัสทรี จำกัด</t>
  </si>
  <si>
    <t>141.บริษัท ศรีตรังโกลฟส์ (ประเทศไทย) จำกัด</t>
  </si>
  <si>
    <t>(มหาชน) 110 ถ.กาญจนวณิช ต.พะตง</t>
  </si>
  <si>
    <t>อ.หาดใหญ่ จ.สงขลา 90230</t>
  </si>
  <si>
    <t>142.บริษัท ออมนิสตาร์ จำกัด</t>
  </si>
  <si>
    <t>344 ถ.กาญจนวนิช ต.พะตง อ.หาดใหญ่ จ.สงขลา 90230</t>
  </si>
  <si>
    <t xml:space="preserve">143.ห้างหุ้นส่วนจำกัด ซินเฮงพาณิชย์ </t>
  </si>
  <si>
    <t>(หาดใหญ่) 66 ม.- ถ.กาญจนวนิช ต.บ้านพรุ อ.หาดใหญ่ จ.สงขลา 90250</t>
  </si>
  <si>
    <t>144.บริษัท ไทยฮั้วยางพารา จำกัด (มหาชน)</t>
  </si>
  <si>
    <t>130 ม.1 ถ.เพชรเกษม ต.ฉลุง อ.หาดใหญ่ จ.สงขลา 90110</t>
  </si>
  <si>
    <t>145.บริษัท แสงทองรับเบอร์ จำกัด</t>
  </si>
  <si>
    <t>653 ม.1 ถ.สนามบิน-ลพบุรีราเมศวร์ ต.ควนลัง อ.หาดใหญ่ จ.สงขลา 90110</t>
  </si>
  <si>
    <t>146.วิสาหกิจชุมชนผลิตยางแผ่นรมควัน/อัดก้อน</t>
  </si>
  <si>
    <t>กยท.5 ม.- ถ.- ต.บ้านพรุ อ.หาดใหญ่ จ.สงขลา 90250</t>
  </si>
  <si>
    <t>147.บริษัท แสงทองรับเบอร์ จำกัด</t>
  </si>
  <si>
    <t>420 ม.1 ถ.สนามบิน-หาดใหญ่ ต.ควนลัง อ.หาดใหญ่ จ.สงขลา 90110</t>
  </si>
  <si>
    <t>148.บริษัท เซาท์-อิสต์รับเบอร์ จำกัด</t>
  </si>
  <si>
    <t>108/4 ม.8 ถ.กาญจนวนิช ต.พะตง อ.หาดใหญ่ จ.สงขลา 90230</t>
  </si>
  <si>
    <t>149.บริษัท ออมนิสตาร์ จำกัด</t>
  </si>
  <si>
    <t>150.บริษัท ไทยรับเบอร์ลาเท็คซ์กรุ๊ป จำกัด (มหาชน)</t>
  </si>
  <si>
    <t>124 ม.11 ถ.กาญจนวนิช ต.บ้านพรุ อ.หาดใหญ่ จ.สงขลา 90250</t>
  </si>
  <si>
    <t>151.บริษัท ไทยฮั้วยางพารา จำกัด (มหาชน)</t>
  </si>
  <si>
    <t>ยางแท่งทีทีอาร์ 5 แอล</t>
  </si>
  <si>
    <t>152.ห้างหุ้นส่วนจำกัด ซินเฮงพาณิชย์ (หาดใหญ่)</t>
  </si>
  <si>
    <t>66 ม.- ถ.กาญจนวนิช ต.บ้านพรุ อ.หาดใหญ่ จ.สงขลา 90250</t>
  </si>
  <si>
    <t>153.ห้างหุ้นส่วนจำกัด ซินเฮงพาณิชย์ (หาดใหญ่)</t>
  </si>
  <si>
    <t>ยางเครฟ</t>
  </si>
  <si>
    <t>154.ห้างหุ้นส่วนจำกัด ซินเฮงพาณิชย์ (หาดใหญ่)</t>
  </si>
  <si>
    <t>155.บริษัท ไฮ-แคร์ ไทย กลัฟส์ จำกัด</t>
  </si>
  <si>
    <t>199 ม.11 ถ.- ต.บ้านพรุ อ.หาดใหญ่ จ.สงขลา 90250</t>
  </si>
  <si>
    <t>156.บริษัท เซมเพอร์เฟล็กซ์ เอเซีย จำกัด</t>
  </si>
  <si>
    <t>110/1 ม.8 ถ.กาญจนวนิช ต.พะตง อ.หาดใหญ่ จ.สงขลา 90230</t>
  </si>
  <si>
    <t>157.สหกรณ์กองทุนสวนยางบ้านทุ่งโพธิ์ จำกัด</t>
  </si>
  <si>
    <t>ม.6 ต.ทุ่งขมิ้น อ.นาหม่อม จ.สงขลา 90310</t>
  </si>
  <si>
    <t>158.สหกรณ์กองทุนสวนยางตำบลพิจิตร จำกัด</t>
  </si>
  <si>
    <t>ม.4 ต.พิจิตร อ.นาหม่อม จ.สงขลา 90310</t>
  </si>
  <si>
    <t>159.บริษัท .เอส.วี.รับเบอร์ อินดัสตรี้ จำกัด</t>
  </si>
  <si>
    <t>69 ม.2 ถ.หาดใหญ่-จะนะ ต.พิจิตร อ.นาหม่อม จ.สงขลา 90310</t>
  </si>
  <si>
    <t xml:space="preserve">160.สหกรณ์กองทุนสวนยางควนเนียงใน </t>
  </si>
  <si>
    <t xml:space="preserve">จำกัด 10 ม.13 ต.รัตภูมิ อ.ควนเนียง </t>
  </si>
  <si>
    <t>จ.สงขลา 90220</t>
  </si>
  <si>
    <t xml:space="preserve">161.บ.ดิปป์ โปรดักส์ (ประเทศไทย) </t>
  </si>
  <si>
    <t xml:space="preserve">จำกัด 82/2 ม.9 ถ.รพช.บ้านในไร่ </t>
  </si>
  <si>
    <t>ต.รัตภูมิ อ.ควนเนียง จ.สงขลา 90220</t>
  </si>
  <si>
    <t>162.สหกรณ์กองทุนสวนยางบ้านโหล๊ะหนุน จำกัด</t>
  </si>
  <si>
    <t>ม.10  ต.บางเหรียง อ.ควนเนียง จ.สงขลา 90220</t>
  </si>
  <si>
    <t>163.สหกรณ์กองทุนสวนยาง คลองช้าง จำกัด</t>
  </si>
  <si>
    <t>ม.9 ต.บางเหรียง อ.ควนเนียง จ.สงขลา 90220</t>
  </si>
  <si>
    <t>165.สหกรณ์และจุดรับซื้อน้ำยางในอำเภอ</t>
  </si>
  <si>
    <t>1.ลดต้นทุนและเพิ่มผลผลิต</t>
  </si>
  <si>
    <t>1.รวมกลุ่มพัฒนาคุณภาพ</t>
  </si>
  <si>
    <t>166.สหกรณ์ สกย.บ้านยูงทอง จำกัด</t>
  </si>
  <si>
    <t>167.สหกรณ์ สกย.บ้านแหลมยาง จำกัด</t>
  </si>
  <si>
    <t>168.สหกรณ์ สกย.บ้านป่ายาง จำกัด</t>
  </si>
  <si>
    <t>169.พ่อค้าคนกลาง</t>
  </si>
  <si>
    <t xml:space="preserve">6.บริษัท ไทยฮั้วยางพารา จำกัด </t>
  </si>
  <si>
    <t>ม.17 ต.ท่าช้าง อ.บางกล่ำ จ.สงขลา 90110</t>
  </si>
  <si>
    <t>ม.4 ต.ท่าช้าง อ.บางกล่ำ จ.สงขลา 90110</t>
  </si>
  <si>
    <t>ม.10 ต.ท่าช้าง อ.บางกล่ำ จ.สงขลา 90110</t>
  </si>
  <si>
    <t>ยางแผ่นรวมควัน ชั้น 3</t>
  </si>
  <si>
    <t>99/8 ม.6 ต.ท่าช้าง อ.บางกล่ำ จ.สงขลา 90110</t>
  </si>
  <si>
    <t>ม.4 ถ.หาดใหญ่-พัทลุง ต.ท่าช้าง อ.บางกล่ำ จ.สงขลา 90110</t>
  </si>
  <si>
    <t>99/9 ถ.หาดใหญ่-สามแยกคูหา ต.ท่าช้าง อ.บางกล่ำ จ.สงขลา 90110</t>
  </si>
  <si>
    <t>99/3-4 ม.10 ถ.เอเซียสายใหม่ ต.ท่าช้าง อ.บางกล่ำ จ.สงขลา 90110</t>
  </si>
  <si>
    <t>1.รวมกลุ่มแปลงใหญ๋</t>
  </si>
  <si>
    <t>1.ประชุมถ่ายทอดองค์ความรู้</t>
  </si>
  <si>
    <t>92 ม.6 ต.คลองหอยโข่ง อ.คลองหอยโข่ง</t>
  </si>
  <si>
    <t>GMP</t>
  </si>
  <si>
    <t>หมายเหตุ ข้อมูลปริมาณความต้องการผลผลิตรวมใช้ข้อมูลสำนักงานอุตสาหกรรมจังหวัดสงขลา ฐานข้อมูลปี 2564</t>
  </si>
  <si>
    <t>ชนิดสินค้า..1.ยางพารา</t>
  </si>
  <si>
    <t xml:space="preserve"> 2.ตลาดในท้องถิ่น</t>
  </si>
  <si>
    <t xml:space="preserve"> 3.พ่อค้าคนกลาง</t>
  </si>
  <si>
    <t xml:space="preserve"> 4.จำหน่ายในชุมชนและบริโภคในครัวเรือน</t>
  </si>
  <si>
    <t xml:space="preserve"> 5..จำหน่ายเอง และการบริโภคในครัวเรือน</t>
  </si>
  <si>
    <t xml:space="preserve"> 7..โรงสีเอียดหัววัง '45/1 ม.5 ถ.ระโนด-ผัดกูด ต.บ้านใหม่ อ.ระโนด </t>
  </si>
  <si>
    <t xml:space="preserve">  6.โรงสีข้าวอนันต์ (นางสาวภัทรภรณ์ ขวัญเย็น) เลขที่ 1/3 ต.ระวะ อ.ระโนด</t>
  </si>
  <si>
    <t xml:space="preserve"> 8. โรงสีเพชรไพฑูรย์ '22/1 ม.3 ต.ตะเครียะ อ.ระโนด</t>
  </si>
  <si>
    <t xml:space="preserve"> 9..โรงสีโชคดี   เลขที่ 59 ม.8 ต.ท่าบอน อ.ระโนด </t>
  </si>
  <si>
    <t xml:space="preserve"> 10.โรงสีโชคอธิวัฒน์ ที่อยู่ 4/2 ม.3 ต.บ้านใหม่ อ.ระโนด </t>
  </si>
  <si>
    <t xml:space="preserve"> 20..โรงสีโอ่พาณิชย์  (นางสาวจิราวรรณ  โอ่มาก)</t>
  </si>
  <si>
    <t xml:space="preserve"> 21.โรงสีโชคอำนวย 94/1 ม.4 ต.บ้านใหม่ อ.ระโนด</t>
  </si>
  <si>
    <t xml:space="preserve"> 22.'โรงสีกิจธนวัฒน์ 41/1 ม.2 ถ.แคนาดา ต.คลองแดน อ.ระโนด </t>
  </si>
  <si>
    <t xml:space="preserve"> 23..โรงสีพรเจริญ 24/1 ม.4 ถ.ระโนด-ผักกูด ต.บ้านใหม่ อ.ระโนด </t>
  </si>
  <si>
    <t xml:space="preserve"> 24..โรงสีมิตรบำรุง 86/1 ม.7 ต.บ้านใหม่ อ.ระโนด </t>
  </si>
  <si>
    <t xml:space="preserve"> 25.โรงสีประยูรพงศ์พานิช 155 ม.8 ต.บ้านใหม่ อ.ระโนด </t>
  </si>
  <si>
    <t xml:space="preserve"> 26.โรงสีแสงดีปฐมกิจ 75/1 ม.3 ถ.สงขลา-นครศรี ต.ท่าบอน อ.ระโนด </t>
  </si>
  <si>
    <t xml:space="preserve"> 27.โรงสีพลจันทร์ (นายชรินทร์ รองพล) 22 ต.ตะเครียะ อ.ระโนด </t>
  </si>
  <si>
    <t xml:space="preserve"> 28.นายสมบูรณ์ อาษาสุจริต เลขที่ 51/1 ต.บ้านใหม่ อ.ระโนด</t>
  </si>
  <si>
    <t xml:space="preserve"> 29.โรงสีทรัพย์ธนวัฒน์ เลขที่ 30/1 ต.บ้านขาว อ.ระโนด</t>
  </si>
  <si>
    <t xml:space="preserve"> 30.บ.วิสาหกิจชุมชนแปลงใหญ่บ้านขาว จำกัด ต.บ้านขาว อ.รโนด</t>
  </si>
  <si>
    <t xml:space="preserve"> 31. ศิริชัยมิตรเกษตร (นายพงศ์เทพ อินทวงศ์) เลขที่ 226/2 ต.ระโนด อ.ระโนด</t>
  </si>
  <si>
    <t xml:space="preserve"> 32.โรงสีข้าว นายเอกพล จันทร์สุวรรณ  200 ม.8 ถ.ผักกูด-ระโนด ต.บ้านใหม่ อ.ระโนด จ.สงขลา 90140</t>
  </si>
  <si>
    <t xml:space="preserve"> 33.นายจรัญ แก้วเกลี้ยง(ป.บุญมี) 56/3 ม.2 ต.เชิงแส</t>
  </si>
  <si>
    <t xml:space="preserve"> 34.บริษัทไทยเกษตร ไรซ์มิลล์ จำกัด เลขที่ 43/6 ต.ควนรู อ.รัตภูมิ</t>
  </si>
  <si>
    <t xml:space="preserve"> 35.ข้าวเพื่อการบริโภคในครัวเรือน</t>
  </si>
  <si>
    <t xml:space="preserve"> 36.ผลิตเพื่อบริโภคในครัวเรือน และจำหน่ายในพื้นที่</t>
  </si>
  <si>
    <t xml:space="preserve"> 37.บริโภคในครัวเรือนและจำหน่ายในชุมชน</t>
  </si>
  <si>
    <t xml:space="preserve"> 38..โรงสีข้าวเลิศประพันธ์</t>
  </si>
  <si>
    <t xml:space="preserve"> 39.ธันโยพานิช (นางมยุรี  สมแก้ว) เลขที่ 106 ต.ควนโส อ.ควนเนียง</t>
  </si>
  <si>
    <t xml:space="preserve"> 40.บริโภคในครัวเรือนและจำหน่ายในชุมชน และส่งให้กับโรงพยาบาล</t>
  </si>
  <si>
    <t xml:space="preserve"> 42.นายธรรมนูญ  เสียงดัง เลขที่ 39/1  ต.บางเขียด อ.สิงหนคร</t>
  </si>
  <si>
    <t xml:space="preserve"> 43. โรงสีเอกวัฒน์การเกษตร (นายเอกชัย ตังคะมณี) เลขที่ 24/1 ต.ป่าขาด อ.สิงหนคร</t>
  </si>
  <si>
    <t xml:space="preserve"> 44.บริโภคนครัวเรือน-ขายปลีกแก่ผู้บริโภค</t>
  </si>
  <si>
    <t xml:space="preserve"> 17..เรืองรองการค้า (นายฉุ้น เรืองรอง) 18/1 ม.5 ต.บ้านใหม่  อ.ระโนด </t>
  </si>
  <si>
    <t xml:space="preserve"> 18..เรืองรองการค้า 2 (นางประไพ เรืองรอง) 77/2 ม.5 ต.ตะเครียะ อ.ระโนด </t>
  </si>
  <si>
    <t xml:space="preserve"> 3.โคกยูง ลานปาล์ม เลขที่ 171/1 ม.2 ต.ตลิ่งชัน อ.จะนะ</t>
  </si>
  <si>
    <t xml:space="preserve"> 7..ลานปาล์ม บังเดร์นาทวี เลขที่ 26/13 ม.13 ต.ปลักหนู อ.นาทวี</t>
  </si>
  <si>
    <t xml:space="preserve"> 6.ห้างหุ้นส่วนจำกัด เกษมรัตน์พาราวู๊ด เลขที่ 8 ม.6 ต.สะพานไม้แก่น</t>
  </si>
  <si>
    <t xml:space="preserve"> 5.ป่างามการค้า เลขที่ 23 ม.3 ต.ตลิ่งชัน อ.จะนะ</t>
  </si>
  <si>
    <t xml:space="preserve"> 4.โคกใหญ่รับซื้อปาล์ม เลขที่ 29/12 ม.8 ต.บ้านนา อ.จะนะ</t>
  </si>
  <si>
    <t xml:space="preserve"> 2. ลานปาล์มสิงหพาณิชย์ ม.5 ต.ท่าหิน อ.สทิงพระ</t>
  </si>
  <si>
    <t xml:space="preserve"> 9.ลานปาล์ม ทีพี เลขที่ 44/7 ม.2 ต.ทับช้าง อ.นาทวี</t>
  </si>
  <si>
    <t xml:space="preserve"> 8. ลานปาล์ม ทัชมาล เลขที่ 45/6 ม.3 ต.นาทวี อ.นาทวี</t>
  </si>
  <si>
    <t xml:space="preserve"> 10.ชนัญญาลานปาล์ม เลขที่ 11/1 ม.3 ต.เกาะสะบ้า อ.เทพา</t>
  </si>
  <si>
    <t xml:space="preserve"> 11.นายสำราญ  กุสวิโร เลขที่ 154 ม.3 ต.วังใหญ่ อ.เทพา</t>
  </si>
  <si>
    <t xml:space="preserve"> 12.บริษัท เอ็น เค ปาล์ม จำกัด  เลขที่ 99 ม.2 ต.วังใหญ่ อ.เทพา</t>
  </si>
  <si>
    <t xml:space="preserve"> 13.บุญมา บ้านเซะลานปาล์ม ม.6 ต.สะกอม อ.เทพา</t>
  </si>
  <si>
    <t xml:space="preserve"> 14.ลานปาล์มพัฒน์ณรงค์ เลขที่ 56 ม.3 ต.สะกอม อ.เทพา</t>
  </si>
  <si>
    <t xml:space="preserve"> 15.ลานรับซื้อปาล์มธนัต เขียวมณีนัย</t>
  </si>
  <si>
    <t xml:space="preserve"> 16.วิสาหกิจชุมชนแปลงใหญ่ปาล์มน้ำมันบ้านคูวาตก เลขที่ 72  ม.5 ต.บ้านบาว อ.ระโนด</t>
  </si>
  <si>
    <t xml:space="preserve"> 17. โรงงานปาล์มดีศรีนคร สาขาที่ 005 เลขที่ 63/4 ม.5 ต.บ้านขาว อ.ระโนด</t>
  </si>
  <si>
    <t>18. ลานเทเพชรรัคน์ ม.2 ต.ระวะ</t>
  </si>
  <si>
    <t xml:space="preserve"> 19.ลุงพ่วงลานปาล์ม สาขา 2 เลขที่ 60/7  ม.5 ต.บ้านขาว อ.ระโนด</t>
  </si>
  <si>
    <t xml:space="preserve"> 20.เกื้อหนุนการเกษตร เลขที่ 57/1 ม.1 ต.เชิงแส อ.กระแสสินธุ์ </t>
  </si>
  <si>
    <t xml:space="preserve"> 21.ลานปาล์มเกษตรถาวร</t>
  </si>
  <si>
    <t xml:space="preserve"> 22.ลานเจษฎารมย์ เลขที่ 56/5 ม.2 ต.เชิงแส อ.กระแสสินธุ์ </t>
  </si>
  <si>
    <t xml:space="preserve"> 23.ลานปาล์มโรงอิฐวิรัฐ</t>
  </si>
  <si>
    <t>25.แก้วรัตน์ลานเท เลขที่ 123/1 ม.8 ต.คูหาใต้ อ.รัตภูมิ</t>
  </si>
  <si>
    <t>26.ชุมแก้ว ลานปาล์ม เลขที่ 8/5 ม.3 ต.คูหาใต้ อ.รัตภูมิ</t>
  </si>
  <si>
    <t>27.เด่นชัยลานเท เลขที่ 136 ม.7 ต.คูหาใต้ อ.รัตภูมิ</t>
  </si>
  <si>
    <t>28.ทรัพย์เจริญลานเท เลขที่ - ม.11 ต.คูหาใต้ อ.รัตภูมิ</t>
  </si>
  <si>
    <t>29.มงคลลานปาล์ม เลขที่ 147 ม.12 ต.คูหาใต้ อ.รัตภูมิ</t>
  </si>
  <si>
    <t>30.มล ลานปาล์ม เลขที่ - ม.2  ต.ควนรู  อ.รัตภูมิ</t>
  </si>
  <si>
    <t>31.ไม้หวานลานปาล์ม เลขที่ 85/9 ม.13 ต.ท่าชะมวง อ.รัตภูมิ</t>
  </si>
  <si>
    <t>32.รุ่งเจริญลานปาล์ม  ม.11 ต.คูหาใต้ อ.รัตภูมิ</t>
  </si>
  <si>
    <t>33.แสงอนันต์ลานเท เลขที่ 23/1 ม.12  ต.ท่าชะมวง อ.รัตภูมิ</t>
  </si>
  <si>
    <t>34.แสงอนันต์ลานเท สาขาเขารักเกียรติ  ม.12  ต.กำแพงเพชร อ.รัตภูมิ</t>
  </si>
  <si>
    <t>35.ห้างหุ้นส่วนจำกัดแก้วกมลพานิช  ม.2 ต.ควนรู อ.รัตภูมิ</t>
  </si>
  <si>
    <t xml:space="preserve"> 36.ลานเทปาล์มโกพี 69 ม.6 ต.ท่าโพธิ์ อ.สะเดา</t>
  </si>
  <si>
    <t>37.บริษัททัทวิน จำกัด เลขที่ 574/1 ม.5 ต.พังลา อ.สะเดา</t>
  </si>
  <si>
    <t>38. บริษัทวงษ์บัณฑิต จำกัด เลขที่ 87 ม.2 ต.สะเดา อ.สะเดา</t>
  </si>
  <si>
    <t>39. มงคลปาล์ม นางพรชนก ม.5 ต.พังลา อ.สะเดา</t>
  </si>
  <si>
    <t xml:space="preserve"> 40.ห้างหุ้นส่วนจำกัด รุ่งเรืองกิจน้ำมันพืช เลขที่ 108 ต.พะตง อ.หาดใหญ่ </t>
  </si>
  <si>
    <t xml:space="preserve"> 41.โรงน้ำมันพืชหยู่เซ่งไถ่ เลขที่ 106 ต.คอหงส์ อ.หาดใหญ่ </t>
  </si>
  <si>
    <t xml:space="preserve"> 42.บี.เค.อาร์ ลานไม้ เลขที่ 32/2 ต.ฉลุง อ.หาดใหญ่</t>
  </si>
  <si>
    <t xml:space="preserve"> 43.ลานเทปาล์มอำเภอจะนะ และอำเภอสะเดา</t>
  </si>
  <si>
    <t xml:space="preserve"> 44.ร่วมเจริญปาล์ม เลขที่ 119 ม.4 ต.ควนโส อ.ควนเนียง</t>
  </si>
  <si>
    <t xml:space="preserve"> 45. พาหุมันโต ลานปาล์ม เลขที่ 40 ม.11 ต.ควนโส อ.ควนเนียง</t>
  </si>
  <si>
    <t xml:space="preserve"> 46.พูนทรัพย์ ธีรวัฒน์ ลานปาล์ม สาขา 3(ท่าหยี) เลขที่ 80 ม.6 ต.ห้วยลึก อ.ควนเนียง</t>
  </si>
  <si>
    <t xml:space="preserve"> 47.ภูมิพัฒน์ พันธุ์ปาล์ม เลขที่ 53/6 ม.11 ต.บางเหรียง อ.ควนเนียง</t>
  </si>
  <si>
    <t xml:space="preserve"> 48.ลานปาล์มพืชมงคล เลขที่ 86/2 ม.11 ต.บางเหรียง อ.ควนเนียง</t>
  </si>
  <si>
    <t xml:space="preserve"> 49.ลานไม้บ้านในไร่ เลขที่ 67/13 ม.9 ต.รัตภูมิ อ.ควนเนียง</t>
  </si>
  <si>
    <t xml:space="preserve"> 50.อำนวยลานปาล์ม เลขที่ 14/2 ม.6 ต.ห้วยลึก อ.ควนเนียง</t>
  </si>
  <si>
    <t xml:space="preserve"> 51.เอส ที ลานปาล์ม สาขา 2 ม.4 ต.บางกล่ำ อ.บางกล่ำ</t>
  </si>
  <si>
    <t xml:space="preserve"> 52.อรรถวุฒิลานปาล์ม ม.1 ต.ปากรอ</t>
  </si>
  <si>
    <t xml:space="preserve"> 53.บ่อทรายลานปาล์ม เลขที่ 14/4 ม.2 ต.ปากรอ อ.สิงหนคร</t>
  </si>
  <si>
    <t xml:space="preserve"> 54.บางเขียดการเกษตร ลานปาล์ม ม.2 ต.บางเขียด อ.สิงหนคร</t>
  </si>
  <si>
    <t xml:space="preserve"> 55.พี่เอ ลานเท เลขที่ 19/1 ม.4 ต.บางเขียด อ.สิงหนคร</t>
  </si>
  <si>
    <t xml:space="preserve"> 56.โรงสีสิงหพาณิชย์ เลขที่ 15 ม.5 ต.ชะแล อ.สิงหนคร</t>
  </si>
  <si>
    <t xml:space="preserve"> 57.โรงสีเอกวัฒน์การเกษตร เลขที่ 24/1 ม.3 ต.ป่าขาด อ.สิงหนคร</t>
  </si>
  <si>
    <t>พ.ค.-ก.ย.</t>
  </si>
  <si>
    <t xml:space="preserve"> 2.จุดรับซื้อน้ำยางในพื้นที่</t>
  </si>
  <si>
    <t xml:space="preserve"> ม.5 ถ.เกาะทาก-นาปรือ ต.ป่าชิง อ.จะนะ จ.สงขลา 90130</t>
  </si>
  <si>
    <t>30.สงทิพย์การยาง เลขที่ 93/5 ม.6 ต.สะบ้าย้อย</t>
  </si>
  <si>
    <t>ต.บ้านโหนด อ.สะบ้าย้อย</t>
  </si>
  <si>
    <t>42.นางพิมพ์ดารารัช  พงษ์จิรกิตติ เลขที่ 9 ม.3</t>
  </si>
  <si>
    <t>51.บาเฮงการยาง  ม.1 ต.ทุ่งพอ อ.สะบ้าย้อย</t>
  </si>
  <si>
    <t>56..กลุ่มพัฒนาสวนยางสำนักงานกอทุนสงเคราะห์</t>
  </si>
  <si>
    <t>บ้านล่องควน  ม.6 ต.คูหา อ.สะบ้าย้อย</t>
  </si>
  <si>
    <t xml:space="preserve">57.กลุ่ม วสช. ทับยาง 2 เลขที่ 78 ม.8 ต.คูหา     </t>
  </si>
  <si>
    <t>60..บริษัท สะบ้าย้อย ลาเท็กซ์ จำกัด ที่ดิน นส.3</t>
  </si>
  <si>
    <t xml:space="preserve"> เลขที่ 1173,1128 ม.5 ถ.ทางหลวงแผ่นดิน</t>
  </si>
  <si>
    <t xml:space="preserve"> หมายเลข 4085 ต.จะแหน อ.สะบ้าย้อย</t>
  </si>
  <si>
    <t>65.บริษัท เฟลเท็กซ์ จำกัด 225 ม.5 ถ.สายท่านแก้ว</t>
  </si>
  <si>
    <t>66.บริษัท เมอร์กาโต้ เมดิคัล (ไทยแลนด์) จำกัด</t>
  </si>
  <si>
    <t xml:space="preserve"> 88/8 ม.12 ถ.เพชรเกษม ต.กำแพงเพชร </t>
  </si>
  <si>
    <t>จำกัด 89/9 ม.5 ถ.บ้านหน้าเทคนิค บ้านคลอง</t>
  </si>
  <si>
    <t xml:space="preserve"> ต.กำแพงเพชร  อ.รัตภูมิ จ.สงขลา 90180</t>
  </si>
  <si>
    <t>71.สหกรณ์กองทุนสวนยางท่ามะปรางค์ยางทอง</t>
  </si>
  <si>
    <t>78.บริษัท บี.ไรท์ รับเบอร์ จำกัด เลขที่ 39 ม.9</t>
  </si>
  <si>
    <t>ถ.เพชรเกษม ต.กำแพงเพชร อ.รัตภูมิ จ.สงขลา 90180</t>
  </si>
  <si>
    <t>80.บริษัท ไทยกู๊ดแลนด์รับเบอร์ จำกัด เลขที่ 274 ม.13</t>
  </si>
  <si>
    <t>ถ.หนองข้อง-รัตภูมิ ต.กำแพงเพชร อ.รัตภูมิ จ.สงขลา 90180</t>
  </si>
  <si>
    <t xml:space="preserve">81.บริษัท บี เทค อินดัสตรี จำกัด 268 ม.5 </t>
  </si>
  <si>
    <t xml:space="preserve"> ถ.บ้านหน้าเทคนิค-บ้านคลองโพธิ์ ต.กำแพงเพชร อ.รัตภูมิ จ.สงขลา 90180</t>
  </si>
  <si>
    <t>(1982) จำกัด 33 ถ.กาญจนวนิช ต.สะเดา อ.สะเดา</t>
  </si>
  <si>
    <t>จ.สงขลา  90120</t>
  </si>
  <si>
    <t>83..บริษัท หาดสินลาเท็กซ์ จำกัด เลขที่ 58 ม.7</t>
  </si>
  <si>
    <t>ซ.ท่าสะท้อน ถ.กาญจนวนิช ต.ปริก อ.สะเดา จ.สงขลา</t>
  </si>
  <si>
    <t>90.บริษัท ท้อปโกลฟ เทคโนโลยี (ประเทศไทย) จำกัด</t>
  </si>
  <si>
    <t xml:space="preserve">188 ม.5  ถ.คลองแงะ-นาทวี ต.พังลา อ.สะเดา </t>
  </si>
  <si>
    <t>92.บริษัท เอส ที ลาเท็กซ์ จำกัด 88 ม.3  ต.สำนักขาม อ.สะเดา</t>
  </si>
  <si>
    <t>102.บริษัท ไทยฮั้วยางพารา จำกัด (มหาชน)</t>
  </si>
  <si>
    <t xml:space="preserve"> เลขที่ 26/2 ม.4 ถ.กาญจนวนิช ต.พังลา อ.สะเดา จ.สงขลา 90170</t>
  </si>
  <si>
    <t xml:space="preserve"> เลขที่ 207/1 ถ.ปาดังเบซาร์ ต.สะเดา อ.สะเดา จ.สงขลา 90120</t>
  </si>
  <si>
    <t xml:space="preserve">103.บริษัท สะเดา พี.เอส.รับเบอร์  จำกัด </t>
  </si>
  <si>
    <t>105.หจก. เอกพลคลองแงะ 245 ม.5 ถ.กาญจนวนิช</t>
  </si>
  <si>
    <t>110.บริษัท หาดสินลาเท็กซ์ จำกัด เลขที่ 58 ม.7</t>
  </si>
  <si>
    <t>125.บริษัท รับเบอร์แลนด์โปรดักส์  จำกัด เลขที่ 109</t>
  </si>
  <si>
    <t>ม.8 ถ.กาญจนวนิช ต.พะตง อ.หาดใหญ่ จ.สงขลา 90230</t>
  </si>
  <si>
    <t>132.บริษัท ศรีตรังโกลฟส์ (ประเทศไทย) จำกัด</t>
  </si>
  <si>
    <t xml:space="preserve"> (มหาชน) 109/2 ม.- ถ.กาญจนวนิช ต.พะตง</t>
  </si>
  <si>
    <t>133.บริษัท ออมนิสตาร์ จำกัด เลขที่ 125 -126</t>
  </si>
  <si>
    <t xml:space="preserve"> ม.3 ต.พะตง อ.หาดใหญ่ จ.สงขลา 90230</t>
  </si>
  <si>
    <t>135.นายเสรี ทรงสกูล ม.9 ต.ทุ่งตำเสา อ.หาดใหญ่</t>
  </si>
  <si>
    <t>413/1-6 ถ.กาญจนวนิช ต.พะตง อ.หาดใหญ่</t>
  </si>
  <si>
    <t>140.บริษัท เท็นโค รับเบอร์ เทคโนโลยี จำกัด เลขที่</t>
  </si>
  <si>
    <t xml:space="preserve"> 23 ถ.เทศบาล 63 ต.พะตง  อ.หาดใหญ่ จ.สงขลา 90230</t>
  </si>
  <si>
    <t>164.บริษัท ทักษิณรับเบอร์ โปรดักส์ จำกัด ม.11</t>
  </si>
  <si>
    <t>ถ.สายเอเซีย 43 ต.บางเหรียง อ.ควนเนียง จ.สงขลา 90220</t>
  </si>
  <si>
    <t>170.บริษัท เอส เค ลาเท็คซ์ จำกัด เลขที่ 89/2 ม.9</t>
  </si>
  <si>
    <t>ถ.หาดใหญ่-พัทลุง  ต.ท่าช้าง อ.บางกล่ำ</t>
  </si>
  <si>
    <t>172.บริษัท เซาท์แลนด์ลาเท็กซ์ จำกัด เลขที่ 99/9</t>
  </si>
  <si>
    <t>ม.6 ถ.สายเอเซีย ต.ท่าช้าง อ.บางกล่ำ จ.สงขลา</t>
  </si>
  <si>
    <t>ถ.เอเชีย-ท่าช้าง ต.ท่าช้าง อ.บางกล่ำ จ.สงขลา 90110</t>
  </si>
  <si>
    <t>ม.10 ถ.เอเซียสายใหม่  ต.ท่าช้าง อ.บางกล่ำ</t>
  </si>
  <si>
    <t>ม.6 ถ.สายเอเชีย-รัตนภูมิ ต.ท่าช้าง อ.บางกล่ำ</t>
  </si>
  <si>
    <t>ม.9 ต.ท่าช้าง  อ.บางกล่ำ จ.สงขลา 90110</t>
  </si>
  <si>
    <t>ที่มา 1) พื้นที่ปลูก/ให้ผล และปริมาณผลผลิต ใช้ข้อมูล กยท.จังหวัดสงขลา 2)ข้อมูลปริมาณความต้องการในและนอกจังหวัด อ้างอิงข้อมูลผู้รับซื้อยาง สนง.อุตสาหกรรมจังหวัดสงขลา</t>
  </si>
  <si>
    <t xml:space="preserve">พัฒนา จำกัด ม.5 ถ.- ต.ท่าข้าม อ.หาดใหญ่ </t>
  </si>
  <si>
    <t>172.บริษัท ไทยมา รับเบอร์ จำกัด เลขที่ 201 ม.4</t>
  </si>
  <si>
    <t>173.บริษัท ไชยาพรลาเท็กซ์ จำกัด เลขที่ 99/3-4</t>
  </si>
  <si>
    <t xml:space="preserve">174.บริษัท เฮฟเวีย ลาเท็กซ์ จำกัด เลขที่ 99/8 </t>
  </si>
  <si>
    <t>175.สหกรณ์กองทุนสวนยางบ้านแหลมยาง จำกัด</t>
  </si>
  <si>
    <t>176.สหกรณ์กองทุนสวนยางบ้านยูงทอง จำกัด</t>
  </si>
  <si>
    <t xml:space="preserve">177.สหกรณ์กองทุนสวนยางบ้านยางงาม จำกัด </t>
  </si>
  <si>
    <t>178.สหกรณ์กองทุนสวนยางบ้านป่ายาง จำกัด</t>
  </si>
  <si>
    <t>179.บริษัท เซาท์แลนด์รีซอร์ซ จำกัด</t>
  </si>
  <si>
    <t xml:space="preserve">180.บริษัท เซาท์แลนด์รีซอร์ซ จำกัด เลขที่ 130 </t>
  </si>
  <si>
    <t>181.บริษัท เซาท์แลนด์รับเบอร์ จำกัด</t>
  </si>
  <si>
    <t>182.บริษัท เซาท์แลนด์รีซอร์ซ จำกัด เลขที่ 130</t>
  </si>
  <si>
    <t>183.บริษัท ไชยาพรลาเท็กซ์ จำกัด</t>
  </si>
  <si>
    <t>184.สหกรณ์กองทุนสวนยางบ้านเก่าร้าง จำกัด</t>
  </si>
  <si>
    <t>6.พ่อค้าในท้องถิ่น</t>
  </si>
  <si>
    <t xml:space="preserve"> 24.ลานรับซื้อปาล์มในพื้นที่</t>
  </si>
  <si>
    <t xml:space="preserve"> 58.คลองหอยโข่งลานปาล์ม เลขที่ 12/1 ม.2 ต.คลองหอยโข่ง .คลองหอยโข่ง</t>
  </si>
  <si>
    <t xml:space="preserve">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</si>
</sst>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-* #,##0_-;\-* #,##0_-;_-* &quot;-&quot;_-;_-@_-"/>
    <numFmt numFmtId="43" formatCode="_-* #,##0.00_-;\-* #,##0.00_-;_-* &quot;-&quot;??_-;_-@_-"/>
    <numFmt numFmtId="187" formatCode="_-* #,##0_-;\-* #,##0_-;_-* &quot;-&quot;??_-;_-@_-"/>
    <numFmt numFmtId="188" formatCode="_(* #,##0_);_(* \(#,##0\);_(* &quot;-&quot;??_);_(@_)"/>
    <numFmt numFmtId="189" formatCode="_-* #,##0.0_-;\-* #,##0.0_-;_-* &quot;-&quot;??_-;_-@_-"/>
    <numFmt numFmtId="190" formatCode="_-* #,##0_-;\-* #,##0_-;_-* &quot;-&quot;??_-;_-@"/>
    <numFmt numFmtId="191" formatCode="_-* #,##0.00_-;\-* #,##0.00_-;_-* &quot;-&quot;??_-;_-@"/>
    <numFmt numFmtId="192" formatCode="_-* #,##0.0_-;\-* #,##0.0_-;_-* &quot;-&quot;??_-;_-@"/>
    <numFmt numFmtId="193" formatCode="[$-10409]#,##0;\-#,##0"/>
    <numFmt numFmtId="194" formatCode="#,##0_ ;\-#,##0\ "/>
  </numFmts>
  <fonts count="49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scheme val="minor"/>
    </font>
    <font>
      <b/>
      <sz val="16"/>
      <name val="TH SarabunIT๙"/>
      <family val="2"/>
    </font>
    <font>
      <b/>
      <sz val="14"/>
      <color theme="1"/>
      <name val="TH SarabunIT๙"/>
      <family val="2"/>
    </font>
    <font>
      <sz val="14"/>
      <color theme="1"/>
      <name val="TH SarabunIT๙"/>
      <family val="2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b/>
      <sz val="12"/>
      <color theme="1"/>
      <name val="TH SarabunIT๙"/>
      <family val="2"/>
    </font>
    <font>
      <sz val="12"/>
      <color theme="1"/>
      <name val="TH SarabunIT๙"/>
      <family val="2"/>
    </font>
    <font>
      <sz val="16"/>
      <color rgb="FF0070C0"/>
      <name val="TH SarabunIT๙"/>
      <family val="2"/>
    </font>
    <font>
      <sz val="16"/>
      <name val="TH SarabunIT๙"/>
      <family val="2"/>
    </font>
    <font>
      <b/>
      <sz val="14"/>
      <name val="TH SarabunIT๙"/>
      <family val="2"/>
    </font>
    <font>
      <sz val="12"/>
      <color rgb="FFC00000"/>
      <name val="TH SarabunIT๙"/>
      <family val="2"/>
    </font>
    <font>
      <b/>
      <sz val="14"/>
      <name val="TH SarabunIT๙"/>
      <family val="2"/>
      <charset val="222"/>
    </font>
    <font>
      <b/>
      <sz val="14"/>
      <color theme="1"/>
      <name val="TH SarabunIT๙"/>
      <family val="2"/>
      <charset val="222"/>
    </font>
    <font>
      <sz val="12"/>
      <name val="TH SarabunIT๙"/>
      <family val="2"/>
    </font>
    <font>
      <sz val="11"/>
      <name val="TH SarabunIT๙"/>
      <family val="2"/>
    </font>
    <font>
      <sz val="11"/>
      <color theme="1"/>
      <name val="TH SarabunIT๙"/>
      <family val="2"/>
    </font>
    <font>
      <b/>
      <sz val="16"/>
      <color rgb="FF0070C0"/>
      <name val="TH SarabunIT๙"/>
      <family val="2"/>
    </font>
    <font>
      <b/>
      <sz val="16"/>
      <color rgb="FFC00000"/>
      <name val="TH SarabunIT๙"/>
      <family val="2"/>
    </font>
    <font>
      <b/>
      <sz val="12"/>
      <name val="TH SarabunIT๙"/>
      <family val="2"/>
    </font>
    <font>
      <b/>
      <sz val="11"/>
      <name val="TH SarabunIT๙"/>
      <family val="2"/>
    </font>
    <font>
      <b/>
      <sz val="11"/>
      <color theme="1"/>
      <name val="TH SarabunIT๙"/>
      <family val="2"/>
    </font>
    <font>
      <sz val="14"/>
      <name val="TH SarabunIT๙"/>
      <family val="2"/>
    </font>
    <font>
      <b/>
      <sz val="10"/>
      <name val="TH SarabunIT๙"/>
      <family val="2"/>
    </font>
    <font>
      <sz val="14"/>
      <color rgb="FF0070C0"/>
      <name val="TH SarabunIT๙"/>
      <family val="2"/>
    </font>
    <font>
      <sz val="14"/>
      <color rgb="FFC00000"/>
      <name val="TH SarabunIT๙"/>
      <family val="2"/>
    </font>
    <font>
      <sz val="16"/>
      <color rgb="FFC00000"/>
      <name val="TH SarabunIT๙"/>
      <family val="2"/>
    </font>
    <font>
      <b/>
      <sz val="16"/>
      <color rgb="FFFF0000"/>
      <name val="TH SarabunIT๙"/>
      <family val="2"/>
    </font>
    <font>
      <sz val="16"/>
      <color rgb="FFFF0000"/>
      <name val="TH SarabunIT๙"/>
      <family val="2"/>
    </font>
    <font>
      <sz val="14"/>
      <color rgb="FFFF0000"/>
      <name val="TH SarabunIT๙"/>
      <family val="2"/>
    </font>
    <font>
      <sz val="14"/>
      <color rgb="FF000000"/>
      <name val="TH SarabunIT๙"/>
      <family val="2"/>
    </font>
    <font>
      <sz val="11"/>
      <color rgb="FF000000"/>
      <name val="Tahoma"/>
      <family val="2"/>
      <scheme val="minor"/>
    </font>
    <font>
      <b/>
      <sz val="14"/>
      <color rgb="FFFF0000"/>
      <name val="TH SarabunIT๙"/>
      <family val="2"/>
    </font>
    <font>
      <b/>
      <sz val="14"/>
      <color theme="1"/>
      <name val="TH SarabunPSK"/>
      <family val="2"/>
    </font>
    <font>
      <sz val="14"/>
      <name val="TH SarabunPSK"/>
      <family val="2"/>
    </font>
    <font>
      <sz val="14"/>
      <color theme="1"/>
      <name val="TH SarabunPSK"/>
      <family val="2"/>
    </font>
    <font>
      <b/>
      <sz val="14"/>
      <name val="TH SarabunPSK"/>
      <family val="2"/>
    </font>
    <font>
      <u/>
      <sz val="16"/>
      <color theme="1"/>
      <name val="TH SarabunIT๙"/>
      <family val="2"/>
    </font>
    <font>
      <b/>
      <sz val="12"/>
      <color rgb="FFFF0000"/>
      <name val="TH SarabunIT๙"/>
      <family val="2"/>
    </font>
    <font>
      <sz val="15"/>
      <color theme="1"/>
      <name val="TH SarabunIT๙"/>
      <family val="2"/>
    </font>
    <font>
      <sz val="15"/>
      <name val="TH SarabunIT๙"/>
      <family val="2"/>
    </font>
    <font>
      <b/>
      <sz val="15"/>
      <color theme="1"/>
      <name val="TH SarabunIT๙"/>
      <family val="2"/>
    </font>
    <font>
      <sz val="15"/>
      <color rgb="FF0070C0"/>
      <name val="TH SarabunIT๙"/>
      <family val="2"/>
    </font>
    <font>
      <sz val="15"/>
      <color rgb="FFC00000"/>
      <name val="TH SarabunIT๙"/>
      <family val="2"/>
    </font>
    <font>
      <b/>
      <sz val="14"/>
      <color rgb="FFC00000"/>
      <name val="TH SarabunIT๙"/>
      <family val="2"/>
    </font>
    <font>
      <b/>
      <sz val="10"/>
      <color theme="1"/>
      <name val="TH SarabunIT๙"/>
      <family val="2"/>
    </font>
    <font>
      <sz val="12"/>
      <color rgb="FFFF0000"/>
      <name val="TH SarabunIT๙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/>
      <diagonal/>
    </border>
    <border>
      <left style="thin">
        <color indexed="64"/>
      </left>
      <right/>
      <top style="dotted">
        <color rgb="FF000000"/>
      </top>
      <bottom style="dotted">
        <color indexed="64"/>
      </bottom>
      <diagonal/>
    </border>
    <border>
      <left/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rgb="FF000000"/>
      </left>
      <right style="thin">
        <color indexed="64"/>
      </right>
      <top style="hair">
        <color rgb="FF000000"/>
      </top>
      <bottom style="dotted">
        <color indexed="64"/>
      </bottom>
      <diagonal/>
    </border>
    <border>
      <left style="thin">
        <color indexed="64"/>
      </left>
      <right/>
      <top style="hair">
        <color rgb="FF000000"/>
      </top>
      <bottom style="dotted">
        <color indexed="64"/>
      </bottom>
      <diagonal/>
    </border>
    <border>
      <left style="thin">
        <color rgb="FF000000"/>
      </left>
      <right/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/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rgb="FF000000"/>
      </bottom>
      <diagonal/>
    </border>
    <border>
      <left style="thin">
        <color indexed="64"/>
      </left>
      <right style="thin">
        <color indexed="64"/>
      </right>
      <top style="hair">
        <color rgb="FF000000"/>
      </top>
      <bottom style="dotted">
        <color indexed="64"/>
      </bottom>
      <diagonal/>
    </border>
    <border>
      <left style="thin">
        <color rgb="FF000000"/>
      </left>
      <right/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rgb="FF000000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indexed="64"/>
      </right>
      <top style="hair">
        <color rgb="FF000000"/>
      </top>
      <bottom style="hair">
        <color rgb="FF000000"/>
      </bottom>
      <diagonal/>
    </border>
  </borders>
  <cellStyleXfs count="10">
    <xf numFmtId="0" fontId="0" fillId="0" borderId="0"/>
    <xf numFmtId="43" fontId="1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  <xf numFmtId="0" fontId="33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1965">
    <xf numFmtId="0" fontId="0" fillId="0" borderId="0" xfId="0"/>
    <xf numFmtId="0" fontId="3" fillId="0" borderId="0" xfId="0" applyFont="1" applyAlignment="1">
      <alignment vertical="top"/>
    </xf>
    <xf numFmtId="0" fontId="4" fillId="0" borderId="0" xfId="0" applyFont="1"/>
    <xf numFmtId="49" fontId="4" fillId="0" borderId="0" xfId="0" applyNumberFormat="1" applyFont="1"/>
    <xf numFmtId="49" fontId="5" fillId="0" borderId="0" xfId="0" applyNumberFormat="1" applyFont="1"/>
    <xf numFmtId="0" fontId="5" fillId="0" borderId="0" xfId="0" applyFont="1"/>
    <xf numFmtId="0" fontId="4" fillId="0" borderId="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0" xfId="0" applyFont="1" applyAlignment="1">
      <alignment horizontal="center" vertical="top" wrapText="1"/>
    </xf>
    <xf numFmtId="0" fontId="4" fillId="0" borderId="13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5" fillId="0" borderId="0" xfId="0" applyFont="1" applyAlignment="1">
      <alignment vertical="top" wrapText="1"/>
    </xf>
    <xf numFmtId="0" fontId="4" fillId="0" borderId="14" xfId="0" applyFont="1" applyBorder="1" applyAlignment="1">
      <alignment horizontal="center" vertical="center" wrapText="1"/>
    </xf>
    <xf numFmtId="0" fontId="4" fillId="0" borderId="10" xfId="0" applyFont="1" applyBorder="1" applyAlignment="1">
      <alignment vertical="center"/>
    </xf>
    <xf numFmtId="49" fontId="4" fillId="0" borderId="17" xfId="0" applyNumberFormat="1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7" fillId="0" borderId="15" xfId="0" quotePrefix="1" applyFont="1" applyBorder="1" applyAlignment="1">
      <alignment horizontal="center" vertical="center"/>
    </xf>
    <xf numFmtId="187" fontId="7" fillId="0" borderId="15" xfId="0" quotePrefix="1" applyNumberFormat="1" applyFont="1" applyBorder="1" applyAlignment="1">
      <alignment horizontal="center" vertical="center"/>
    </xf>
    <xf numFmtId="0" fontId="7" fillId="0" borderId="15" xfId="0" quotePrefix="1" applyFont="1" applyBorder="1" applyAlignment="1">
      <alignment horizontal="right" vertical="center"/>
    </xf>
    <xf numFmtId="187" fontId="7" fillId="0" borderId="15" xfId="1" quotePrefix="1" applyNumberFormat="1" applyFont="1" applyBorder="1" applyAlignment="1">
      <alignment horizontal="right" vertical="center"/>
    </xf>
    <xf numFmtId="187" fontId="7" fillId="0" borderId="15" xfId="1" quotePrefix="1" applyNumberFormat="1" applyFont="1" applyBorder="1" applyAlignment="1">
      <alignment horizontal="center" vertical="center"/>
    </xf>
    <xf numFmtId="187" fontId="4" fillId="0" borderId="15" xfId="1" quotePrefix="1" applyNumberFormat="1" applyFont="1" applyBorder="1" applyAlignment="1">
      <alignment horizontal="center" vertical="center"/>
    </xf>
    <xf numFmtId="0" fontId="8" fillId="0" borderId="0" xfId="0" applyFont="1" applyAlignment="1">
      <alignment vertical="top" wrapText="1"/>
    </xf>
    <xf numFmtId="187" fontId="6" fillId="0" borderId="15" xfId="1" applyNumberFormat="1" applyFont="1" applyBorder="1" applyAlignment="1">
      <alignment vertical="center"/>
    </xf>
    <xf numFmtId="0" fontId="9" fillId="0" borderId="0" xfId="0" applyFont="1" applyAlignment="1">
      <alignment vertical="top" wrapText="1"/>
    </xf>
    <xf numFmtId="187" fontId="6" fillId="0" borderId="16" xfId="1" applyNumberFormat="1" applyFont="1" applyBorder="1" applyAlignment="1">
      <alignment vertical="center"/>
    </xf>
    <xf numFmtId="0" fontId="6" fillId="0" borderId="16" xfId="0" applyFont="1" applyBorder="1"/>
    <xf numFmtId="187" fontId="7" fillId="0" borderId="16" xfId="1" applyNumberFormat="1" applyFont="1" applyBorder="1" applyAlignment="1">
      <alignment horizontal="center" vertical="center"/>
    </xf>
    <xf numFmtId="187" fontId="4" fillId="0" borderId="16" xfId="1" applyNumberFormat="1" applyFont="1" applyBorder="1" applyAlignment="1">
      <alignment horizontal="center" vertical="center"/>
    </xf>
    <xf numFmtId="0" fontId="6" fillId="0" borderId="0" xfId="0" applyFont="1"/>
    <xf numFmtId="187" fontId="6" fillId="0" borderId="0" xfId="1" applyNumberFormat="1" applyFont="1" applyBorder="1" applyAlignment="1">
      <alignment horizontal="center" vertical="center"/>
    </xf>
    <xf numFmtId="187" fontId="6" fillId="0" borderId="0" xfId="1" quotePrefix="1" applyNumberFormat="1" applyFont="1" applyBorder="1" applyAlignment="1">
      <alignment horizontal="center" vertical="center"/>
    </xf>
    <xf numFmtId="0" fontId="6" fillId="0" borderId="0" xfId="2" applyFont="1" applyAlignment="1">
      <alignment horizontal="left"/>
    </xf>
    <xf numFmtId="188" fontId="4" fillId="0" borderId="0" xfId="1" applyNumberFormat="1" applyFont="1" applyBorder="1"/>
    <xf numFmtId="187" fontId="4" fillId="0" borderId="0" xfId="1" applyNumberFormat="1" applyFont="1" applyBorder="1" applyAlignment="1">
      <alignment horizontal="center" vertical="center"/>
    </xf>
    <xf numFmtId="187" fontId="7" fillId="0" borderId="0" xfId="1" applyNumberFormat="1" applyFont="1" applyBorder="1" applyAlignment="1">
      <alignment horizontal="center" vertical="center"/>
    </xf>
    <xf numFmtId="187" fontId="10" fillId="0" borderId="0" xfId="1" applyNumberFormat="1" applyFont="1" applyBorder="1" applyAlignment="1">
      <alignment horizontal="center" vertical="center"/>
    </xf>
    <xf numFmtId="187" fontId="13" fillId="0" borderId="0" xfId="1" applyNumberFormat="1" applyFont="1" applyBorder="1" applyAlignment="1">
      <alignment horizontal="center" vertical="center"/>
    </xf>
    <xf numFmtId="0" fontId="5" fillId="0" borderId="0" xfId="0" applyFont="1" applyAlignment="1">
      <alignment vertical="top"/>
    </xf>
    <xf numFmtId="187" fontId="5" fillId="0" borderId="0" xfId="1" applyNumberFormat="1" applyFont="1" applyAlignment="1">
      <alignment vertical="top" wrapText="1"/>
    </xf>
    <xf numFmtId="0" fontId="5" fillId="0" borderId="0" xfId="0" applyFont="1" applyAlignment="1">
      <alignment horizontal="left" vertical="top"/>
    </xf>
    <xf numFmtId="187" fontId="5" fillId="0" borderId="0" xfId="1" applyNumberFormat="1" applyFont="1"/>
    <xf numFmtId="0" fontId="7" fillId="0" borderId="4" xfId="0" applyFont="1" applyBorder="1"/>
    <xf numFmtId="0" fontId="7" fillId="0" borderId="0" xfId="0" applyFont="1"/>
    <xf numFmtId="0" fontId="6" fillId="0" borderId="16" xfId="0" applyFont="1" applyBorder="1" applyAlignment="1">
      <alignment vertical="center"/>
    </xf>
    <xf numFmtId="187" fontId="14" fillId="3" borderId="16" xfId="3" applyNumberFormat="1" applyFont="1" applyFill="1" applyBorder="1" applyAlignment="1">
      <alignment horizontal="left" vertical="top" wrapText="1"/>
    </xf>
    <xf numFmtId="0" fontId="4" fillId="0" borderId="15" xfId="0" quotePrefix="1" applyFont="1" applyBorder="1" applyAlignment="1">
      <alignment horizontal="left" vertical="center"/>
    </xf>
    <xf numFmtId="0" fontId="16" fillId="0" borderId="0" xfId="0" applyFont="1" applyAlignment="1">
      <alignment vertical="top" wrapText="1"/>
    </xf>
    <xf numFmtId="0" fontId="17" fillId="0" borderId="0" xfId="0" applyFont="1"/>
    <xf numFmtId="0" fontId="11" fillId="0" borderId="23" xfId="0" applyFont="1" applyBorder="1" applyAlignment="1">
      <alignment vertical="top"/>
    </xf>
    <xf numFmtId="0" fontId="6" fillId="0" borderId="23" xfId="0" applyFont="1" applyBorder="1"/>
    <xf numFmtId="0" fontId="18" fillId="0" borderId="0" xfId="0" applyFont="1"/>
    <xf numFmtId="0" fontId="11" fillId="0" borderId="25" xfId="0" applyFont="1" applyBorder="1" applyAlignment="1">
      <alignment vertical="top"/>
    </xf>
    <xf numFmtId="0" fontId="7" fillId="0" borderId="15" xfId="0" applyFont="1" applyBorder="1"/>
    <xf numFmtId="187" fontId="7" fillId="0" borderId="15" xfId="1" applyNumberFormat="1" applyFont="1" applyBorder="1" applyAlignment="1">
      <alignment horizontal="center" vertical="center"/>
    </xf>
    <xf numFmtId="0" fontId="7" fillId="0" borderId="16" xfId="0" applyFont="1" applyBorder="1"/>
    <xf numFmtId="0" fontId="7" fillId="0" borderId="16" xfId="0" applyFont="1" applyBorder="1" applyAlignment="1">
      <alignment vertical="center"/>
    </xf>
    <xf numFmtId="187" fontId="7" fillId="0" borderId="16" xfId="1" quotePrefix="1" applyNumberFormat="1" applyFont="1" applyBorder="1" applyAlignment="1">
      <alignment horizontal="center" vertical="center"/>
    </xf>
    <xf numFmtId="188" fontId="4" fillId="0" borderId="16" xfId="1" applyNumberFormat="1" applyFont="1" applyBorder="1" applyAlignment="1">
      <alignment vertical="center"/>
    </xf>
    <xf numFmtId="0" fontId="3" fillId="2" borderId="18" xfId="0" applyFont="1" applyFill="1" applyBorder="1" applyAlignment="1">
      <alignment vertical="top" wrapText="1"/>
    </xf>
    <xf numFmtId="187" fontId="4" fillId="0" borderId="16" xfId="1" quotePrefix="1" applyNumberFormat="1" applyFont="1" applyBorder="1" applyAlignment="1">
      <alignment horizontal="center" vertical="center"/>
    </xf>
    <xf numFmtId="187" fontId="7" fillId="3" borderId="16" xfId="1" applyNumberFormat="1" applyFont="1" applyFill="1" applyBorder="1" applyAlignment="1">
      <alignment horizontal="center" vertical="center"/>
    </xf>
    <xf numFmtId="187" fontId="7" fillId="0" borderId="16" xfId="1" applyNumberFormat="1" applyFont="1" applyBorder="1" applyAlignment="1">
      <alignment horizontal="left" vertical="center"/>
    </xf>
    <xf numFmtId="0" fontId="7" fillId="0" borderId="23" xfId="0" applyFont="1" applyBorder="1"/>
    <xf numFmtId="190" fontId="7" fillId="0" borderId="23" xfId="0" applyNumberFormat="1" applyFont="1" applyBorder="1" applyAlignment="1">
      <alignment horizontal="center" vertical="center"/>
    </xf>
    <xf numFmtId="187" fontId="3" fillId="0" borderId="16" xfId="1" applyNumberFormat="1" applyFont="1" applyBorder="1" applyAlignment="1">
      <alignment horizontal="center" vertical="center"/>
    </xf>
    <xf numFmtId="188" fontId="8" fillId="0" borderId="16" xfId="1" applyNumberFormat="1" applyFont="1" applyBorder="1"/>
    <xf numFmtId="187" fontId="20" fillId="0" borderId="16" xfId="1" applyNumberFormat="1" applyFont="1" applyBorder="1" applyAlignment="1">
      <alignment horizontal="center" vertical="center"/>
    </xf>
    <xf numFmtId="0" fontId="7" fillId="0" borderId="16" xfId="0" applyFont="1" applyBorder="1" applyAlignment="1">
      <alignment horizontal="center"/>
    </xf>
    <xf numFmtId="187" fontId="7" fillId="0" borderId="15" xfId="1" quotePrefix="1" applyNumberFormat="1" applyFont="1" applyBorder="1" applyAlignment="1">
      <alignment vertical="center"/>
    </xf>
    <xf numFmtId="0" fontId="7" fillId="0" borderId="15" xfId="0" applyFont="1" applyBorder="1" applyAlignment="1">
      <alignment vertical="center"/>
    </xf>
    <xf numFmtId="0" fontId="7" fillId="3" borderId="16" xfId="0" applyFont="1" applyFill="1" applyBorder="1" applyAlignment="1">
      <alignment vertical="center"/>
    </xf>
    <xf numFmtId="0" fontId="7" fillId="0" borderId="23" xfId="0" applyFont="1" applyBorder="1" applyAlignment="1">
      <alignment vertical="center"/>
    </xf>
    <xf numFmtId="187" fontId="4" fillId="0" borderId="15" xfId="1" quotePrefix="1" applyNumberFormat="1" applyFont="1" applyBorder="1" applyAlignment="1">
      <alignment vertical="center"/>
    </xf>
    <xf numFmtId="187" fontId="7" fillId="0" borderId="15" xfId="1" applyNumberFormat="1" applyFont="1" applyBorder="1" applyAlignment="1">
      <alignment vertical="center"/>
    </xf>
    <xf numFmtId="187" fontId="7" fillId="0" borderId="16" xfId="1" applyNumberFormat="1" applyFont="1" applyBorder="1" applyAlignment="1">
      <alignment vertical="center"/>
    </xf>
    <xf numFmtId="187" fontId="7" fillId="0" borderId="16" xfId="1" quotePrefix="1" applyNumberFormat="1" applyFont="1" applyBorder="1" applyAlignment="1">
      <alignment vertical="center"/>
    </xf>
    <xf numFmtId="43" fontId="7" fillId="0" borderId="16" xfId="1" quotePrefix="1" applyFont="1" applyBorder="1" applyAlignment="1">
      <alignment vertical="center"/>
    </xf>
    <xf numFmtId="187" fontId="7" fillId="3" borderId="16" xfId="1" quotePrefix="1" applyNumberFormat="1" applyFont="1" applyFill="1" applyBorder="1" applyAlignment="1">
      <alignment vertical="center"/>
    </xf>
    <xf numFmtId="187" fontId="4" fillId="0" borderId="16" xfId="1" applyNumberFormat="1" applyFont="1" applyBorder="1" applyAlignment="1">
      <alignment vertical="center"/>
    </xf>
    <xf numFmtId="190" fontId="7" fillId="0" borderId="23" xfId="0" applyNumberFormat="1" applyFont="1" applyBorder="1" applyAlignment="1">
      <alignment vertical="center"/>
    </xf>
    <xf numFmtId="187" fontId="3" fillId="0" borderId="16" xfId="1" applyNumberFormat="1" applyFont="1" applyBorder="1" applyAlignment="1">
      <alignment vertical="center"/>
    </xf>
    <xf numFmtId="190" fontId="12" fillId="0" borderId="23" xfId="0" applyNumberFormat="1" applyFont="1" applyBorder="1" applyAlignment="1">
      <alignment horizontal="center" vertical="center"/>
    </xf>
    <xf numFmtId="187" fontId="3" fillId="0" borderId="16" xfId="1" applyNumberFormat="1" applyFont="1" applyBorder="1" applyAlignment="1">
      <alignment horizontal="left" vertical="center"/>
    </xf>
    <xf numFmtId="43" fontId="7" fillId="0" borderId="16" xfId="1" applyFont="1" applyBorder="1" applyAlignment="1">
      <alignment horizontal="center" vertical="center"/>
    </xf>
    <xf numFmtId="0" fontId="3" fillId="3" borderId="23" xfId="0" applyFont="1" applyFill="1" applyBorder="1" applyAlignment="1">
      <alignment horizontal="center"/>
    </xf>
    <xf numFmtId="190" fontId="12" fillId="0" borderId="25" xfId="0" applyNumberFormat="1" applyFont="1" applyBorder="1" applyAlignment="1">
      <alignment vertical="top" wrapText="1"/>
    </xf>
    <xf numFmtId="0" fontId="3" fillId="3" borderId="23" xfId="0" applyFont="1" applyFill="1" applyBorder="1" applyAlignment="1">
      <alignment vertical="top"/>
    </xf>
    <xf numFmtId="0" fontId="3" fillId="0" borderId="23" xfId="0" applyFont="1" applyBorder="1" applyAlignment="1">
      <alignment vertical="top"/>
    </xf>
    <xf numFmtId="0" fontId="3" fillId="0" borderId="23" xfId="0" applyFont="1" applyBorder="1"/>
    <xf numFmtId="187" fontId="12" fillId="0" borderId="23" xfId="1" applyNumberFormat="1" applyFont="1" applyBorder="1"/>
    <xf numFmtId="190" fontId="3" fillId="0" borderId="32" xfId="0" applyNumberFormat="1" applyFont="1" applyBorder="1" applyAlignment="1">
      <alignment horizontal="center" vertical="center"/>
    </xf>
    <xf numFmtId="192" fontId="12" fillId="0" borderId="23" xfId="0" applyNumberFormat="1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12" fillId="0" borderId="23" xfId="0" applyFont="1" applyBorder="1" applyAlignment="1">
      <alignment horizontal="left" vertical="center"/>
    </xf>
    <xf numFmtId="0" fontId="21" fillId="0" borderId="0" xfId="0" applyFont="1" applyAlignment="1">
      <alignment vertical="top" wrapText="1"/>
    </xf>
    <xf numFmtId="0" fontId="22" fillId="0" borderId="0" xfId="0" applyFont="1"/>
    <xf numFmtId="187" fontId="3" fillId="0" borderId="23" xfId="1" applyNumberFormat="1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23" fillId="0" borderId="0" xfId="0" applyFont="1"/>
    <xf numFmtId="187" fontId="3" fillId="0" borderId="16" xfId="1" quotePrefix="1" applyNumberFormat="1" applyFont="1" applyBorder="1" applyAlignment="1">
      <alignment horizontal="center" vertical="center"/>
    </xf>
    <xf numFmtId="0" fontId="3" fillId="0" borderId="25" xfId="0" applyFont="1" applyBorder="1"/>
    <xf numFmtId="187" fontId="3" fillId="3" borderId="16" xfId="1" applyNumberFormat="1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top"/>
    </xf>
    <xf numFmtId="187" fontId="3" fillId="3" borderId="16" xfId="3" applyNumberFormat="1" applyFont="1" applyFill="1" applyBorder="1" applyAlignment="1">
      <alignment vertical="top"/>
    </xf>
    <xf numFmtId="187" fontId="3" fillId="0" borderId="16" xfId="1" applyNumberFormat="1" applyFont="1" applyBorder="1" applyAlignment="1">
      <alignment vertical="top"/>
    </xf>
    <xf numFmtId="0" fontId="3" fillId="0" borderId="16" xfId="0" applyFont="1" applyBorder="1" applyAlignment="1">
      <alignment horizontal="center" vertical="top"/>
    </xf>
    <xf numFmtId="187" fontId="3" fillId="0" borderId="16" xfId="3" applyNumberFormat="1" applyFont="1" applyBorder="1" applyAlignment="1">
      <alignment vertical="top"/>
    </xf>
    <xf numFmtId="187" fontId="3" fillId="0" borderId="16" xfId="3" applyNumberFormat="1" applyFont="1" applyBorder="1" applyAlignment="1">
      <alignment horizontal="center" vertical="top"/>
    </xf>
    <xf numFmtId="187" fontId="3" fillId="0" borderId="16" xfId="3" quotePrefix="1" applyNumberFormat="1" applyFont="1" applyBorder="1" applyAlignment="1">
      <alignment vertical="top"/>
    </xf>
    <xf numFmtId="187" fontId="3" fillId="0" borderId="16" xfId="1" quotePrefix="1" applyNumberFormat="1" applyFont="1" applyBorder="1" applyAlignment="1">
      <alignment vertical="top"/>
    </xf>
    <xf numFmtId="1" fontId="3" fillId="0" borderId="16" xfId="3" applyNumberFormat="1" applyFont="1" applyBorder="1" applyAlignment="1">
      <alignment vertical="top"/>
    </xf>
    <xf numFmtId="0" fontId="3" fillId="0" borderId="32" xfId="0" applyFont="1" applyBorder="1" applyAlignment="1">
      <alignment horizontal="center" vertical="top"/>
    </xf>
    <xf numFmtId="187" fontId="3" fillId="3" borderId="16" xfId="1" applyNumberFormat="1" applyFont="1" applyFill="1" applyBorder="1" applyAlignment="1">
      <alignment vertical="top"/>
    </xf>
    <xf numFmtId="187" fontId="3" fillId="3" borderId="16" xfId="3" applyNumberFormat="1" applyFont="1" applyFill="1" applyBorder="1" applyAlignment="1">
      <alignment horizontal="center" vertical="top"/>
    </xf>
    <xf numFmtId="187" fontId="3" fillId="3" borderId="16" xfId="3" quotePrefix="1" applyNumberFormat="1" applyFont="1" applyFill="1" applyBorder="1" applyAlignment="1">
      <alignment vertical="top"/>
    </xf>
    <xf numFmtId="187" fontId="3" fillId="3" borderId="16" xfId="1" quotePrefix="1" applyNumberFormat="1" applyFont="1" applyFill="1" applyBorder="1" applyAlignment="1">
      <alignment vertical="top"/>
    </xf>
    <xf numFmtId="1" fontId="3" fillId="3" borderId="16" xfId="3" quotePrefix="1" applyNumberFormat="1" applyFont="1" applyFill="1" applyBorder="1" applyAlignment="1">
      <alignment vertical="top"/>
    </xf>
    <xf numFmtId="0" fontId="3" fillId="3" borderId="32" xfId="0" applyFont="1" applyFill="1" applyBorder="1" applyAlignment="1">
      <alignment horizontal="center" vertical="top"/>
    </xf>
    <xf numFmtId="187" fontId="3" fillId="3" borderId="16" xfId="3" applyNumberFormat="1" applyFont="1" applyFill="1" applyBorder="1" applyAlignment="1">
      <alignment vertical="top" wrapText="1"/>
    </xf>
    <xf numFmtId="0" fontId="21" fillId="3" borderId="0" xfId="0" applyFont="1" applyFill="1" applyAlignment="1">
      <alignment vertical="top" wrapText="1"/>
    </xf>
    <xf numFmtId="0" fontId="22" fillId="3" borderId="0" xfId="0" applyFont="1" applyFill="1"/>
    <xf numFmtId="187" fontId="3" fillId="3" borderId="16" xfId="3" applyNumberFormat="1" applyFont="1" applyFill="1" applyBorder="1" applyAlignment="1">
      <alignment vertical="center"/>
    </xf>
    <xf numFmtId="190" fontId="3" fillId="0" borderId="23" xfId="0" applyNumberFormat="1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187" fontId="3" fillId="3" borderId="16" xfId="3" applyNumberFormat="1" applyFont="1" applyFill="1" applyBorder="1" applyAlignment="1">
      <alignment vertical="center" wrapText="1"/>
    </xf>
    <xf numFmtId="187" fontId="12" fillId="0" borderId="16" xfId="1" applyNumberFormat="1" applyFont="1" applyBorder="1" applyAlignment="1">
      <alignment horizontal="center" vertical="center"/>
    </xf>
    <xf numFmtId="187" fontId="3" fillId="3" borderId="16" xfId="1" applyNumberFormat="1" applyFont="1" applyFill="1" applyBorder="1" applyAlignment="1">
      <alignment vertical="center"/>
    </xf>
    <xf numFmtId="187" fontId="3" fillId="3" borderId="16" xfId="1" quotePrefix="1" applyNumberFormat="1" applyFont="1" applyFill="1" applyBorder="1" applyAlignment="1">
      <alignment vertical="center"/>
    </xf>
    <xf numFmtId="1" fontId="3" fillId="3" borderId="16" xfId="3" quotePrefix="1" applyNumberFormat="1" applyFont="1" applyFill="1" applyBorder="1" applyAlignment="1">
      <alignment vertical="center"/>
    </xf>
    <xf numFmtId="0" fontId="8" fillId="0" borderId="0" xfId="0" applyFont="1" applyAlignment="1">
      <alignment vertical="center" wrapText="1"/>
    </xf>
    <xf numFmtId="0" fontId="3" fillId="0" borderId="25" xfId="0" applyFont="1" applyBorder="1" applyAlignment="1">
      <alignment vertical="top"/>
    </xf>
    <xf numFmtId="187" fontId="12" fillId="0" borderId="25" xfId="1" applyNumberFormat="1" applyFont="1" applyBorder="1" applyAlignment="1">
      <alignment vertical="top"/>
    </xf>
    <xf numFmtId="0" fontId="12" fillId="0" borderId="25" xfId="0" applyFont="1" applyBorder="1" applyAlignment="1">
      <alignment horizontal="center" vertical="top"/>
    </xf>
    <xf numFmtId="190" fontId="12" fillId="0" borderId="25" xfId="0" applyNumberFormat="1" applyFont="1" applyBorder="1" applyAlignment="1">
      <alignment vertical="top"/>
    </xf>
    <xf numFmtId="187" fontId="12" fillId="0" borderId="25" xfId="0" applyNumberFormat="1" applyFont="1" applyBorder="1" applyAlignment="1">
      <alignment vertical="top"/>
    </xf>
    <xf numFmtId="1" fontId="12" fillId="0" borderId="25" xfId="0" applyNumberFormat="1" applyFont="1" applyBorder="1" applyAlignment="1">
      <alignment vertical="top"/>
    </xf>
    <xf numFmtId="187" fontId="3" fillId="3" borderId="16" xfId="3" applyNumberFormat="1" applyFont="1" applyFill="1" applyBorder="1" applyAlignment="1">
      <alignment horizontal="center" vertical="center"/>
    </xf>
    <xf numFmtId="0" fontId="12" fillId="0" borderId="25" xfId="0" applyFont="1" applyBorder="1" applyAlignment="1">
      <alignment vertical="top"/>
    </xf>
    <xf numFmtId="187" fontId="3" fillId="0" borderId="16" xfId="3" quotePrefix="1" applyNumberFormat="1" applyFont="1" applyBorder="1" applyAlignment="1">
      <alignment horizontal="center" vertical="top"/>
    </xf>
    <xf numFmtId="190" fontId="12" fillId="0" borderId="25" xfId="0" applyNumberFormat="1" applyFont="1" applyBorder="1" applyAlignment="1">
      <alignment horizontal="center" vertical="top"/>
    </xf>
    <xf numFmtId="190" fontId="3" fillId="3" borderId="23" xfId="0" applyNumberFormat="1" applyFont="1" applyFill="1" applyBorder="1" applyAlignment="1">
      <alignment horizontal="center" vertical="top"/>
    </xf>
    <xf numFmtId="43" fontId="3" fillId="3" borderId="16" xfId="3" quotePrefix="1" applyFont="1" applyFill="1" applyBorder="1" applyAlignment="1">
      <alignment vertical="top"/>
    </xf>
    <xf numFmtId="0" fontId="3" fillId="0" borderId="16" xfId="0" applyFont="1" applyBorder="1" applyAlignment="1">
      <alignment horizontal="center" vertical="center"/>
    </xf>
    <xf numFmtId="187" fontId="3" fillId="0" borderId="16" xfId="1" applyNumberFormat="1" applyFont="1" applyFill="1" applyBorder="1" applyAlignment="1">
      <alignment horizontal="center" vertical="center"/>
    </xf>
    <xf numFmtId="187" fontId="3" fillId="0" borderId="25" xfId="1" applyNumberFormat="1" applyFont="1" applyBorder="1" applyAlignment="1">
      <alignment vertical="top"/>
    </xf>
    <xf numFmtId="190" fontId="3" fillId="0" borderId="25" xfId="0" applyNumberFormat="1" applyFont="1" applyBorder="1" applyAlignment="1">
      <alignment vertical="top"/>
    </xf>
    <xf numFmtId="0" fontId="3" fillId="0" borderId="25" xfId="0" applyFont="1" applyBorder="1" applyAlignment="1">
      <alignment horizontal="center" vertical="top"/>
    </xf>
    <xf numFmtId="192" fontId="3" fillId="0" borderId="25" xfId="0" applyNumberFormat="1" applyFont="1" applyBorder="1" applyAlignment="1">
      <alignment vertical="top"/>
    </xf>
    <xf numFmtId="190" fontId="3" fillId="0" borderId="25" xfId="0" applyNumberFormat="1" applyFont="1" applyBorder="1" applyAlignment="1">
      <alignment horizontal="center" vertical="top"/>
    </xf>
    <xf numFmtId="187" fontId="3" fillId="3" borderId="16" xfId="3" quotePrefix="1" applyNumberFormat="1" applyFont="1" applyFill="1" applyBorder="1" applyAlignment="1">
      <alignment horizontal="center" vertical="top"/>
    </xf>
    <xf numFmtId="187" fontId="3" fillId="0" borderId="32" xfId="1" applyNumberFormat="1" applyFont="1" applyBorder="1" applyAlignment="1">
      <alignment horizontal="center" vertical="top"/>
    </xf>
    <xf numFmtId="191" fontId="21" fillId="0" borderId="23" xfId="0" applyNumberFormat="1" applyFont="1" applyBorder="1"/>
    <xf numFmtId="188" fontId="21" fillId="0" borderId="23" xfId="0" applyNumberFormat="1" applyFont="1" applyBorder="1"/>
    <xf numFmtId="187" fontId="3" fillId="3" borderId="16" xfId="1" quotePrefix="1" applyNumberFormat="1" applyFont="1" applyFill="1" applyBorder="1" applyAlignment="1">
      <alignment horizontal="center" vertical="center"/>
    </xf>
    <xf numFmtId="187" fontId="3" fillId="0" borderId="25" xfId="0" applyNumberFormat="1" applyFont="1" applyBorder="1" applyAlignment="1">
      <alignment vertical="top"/>
    </xf>
    <xf numFmtId="187" fontId="3" fillId="0" borderId="16" xfId="1" quotePrefix="1" applyNumberFormat="1" applyFont="1" applyBorder="1" applyAlignment="1">
      <alignment vertical="center"/>
    </xf>
    <xf numFmtId="188" fontId="4" fillId="0" borderId="0" xfId="1" applyNumberFormat="1" applyFont="1" applyBorder="1" applyAlignment="1">
      <alignment horizontal="center"/>
    </xf>
    <xf numFmtId="0" fontId="5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/>
    </xf>
    <xf numFmtId="49" fontId="24" fillId="0" borderId="0" xfId="0" applyNumberFormat="1" applyFont="1"/>
    <xf numFmtId="49" fontId="12" fillId="0" borderId="17" xfId="0" applyNumberFormat="1" applyFont="1" applyBorder="1" applyAlignment="1">
      <alignment horizontal="center" vertical="center"/>
    </xf>
    <xf numFmtId="187" fontId="3" fillId="0" borderId="15" xfId="1" quotePrefix="1" applyNumberFormat="1" applyFont="1" applyBorder="1" applyAlignment="1">
      <alignment horizontal="center" vertical="center"/>
    </xf>
    <xf numFmtId="187" fontId="11" fillId="0" borderId="0" xfId="1" quotePrefix="1" applyNumberFormat="1" applyFont="1" applyBorder="1" applyAlignment="1">
      <alignment horizontal="center" vertical="center"/>
    </xf>
    <xf numFmtId="0" fontId="24" fillId="0" borderId="0" xfId="0" applyFont="1" applyAlignment="1">
      <alignment vertical="top" wrapText="1"/>
    </xf>
    <xf numFmtId="0" fontId="24" fillId="0" borderId="0" xfId="0" applyFont="1"/>
    <xf numFmtId="49" fontId="12" fillId="0" borderId="0" xfId="0" applyNumberFormat="1" applyFont="1"/>
    <xf numFmtId="0" fontId="12" fillId="0" borderId="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 wrapText="1"/>
    </xf>
    <xf numFmtId="0" fontId="12" fillId="0" borderId="10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3" fillId="0" borderId="15" xfId="0" quotePrefix="1" applyFont="1" applyBorder="1" applyAlignment="1">
      <alignment horizontal="center" vertical="center"/>
    </xf>
    <xf numFmtId="187" fontId="3" fillId="0" borderId="15" xfId="0" quotePrefix="1" applyNumberFormat="1" applyFont="1" applyBorder="1" applyAlignment="1">
      <alignment horizontal="center" vertical="center"/>
    </xf>
    <xf numFmtId="0" fontId="3" fillId="0" borderId="15" xfId="0" quotePrefix="1" applyFont="1" applyBorder="1" applyAlignment="1">
      <alignment horizontal="right" vertical="center"/>
    </xf>
    <xf numFmtId="187" fontId="3" fillId="0" borderId="15" xfId="1" quotePrefix="1" applyNumberFormat="1" applyFont="1" applyBorder="1" applyAlignment="1">
      <alignment horizontal="right" vertical="center"/>
    </xf>
    <xf numFmtId="187" fontId="12" fillId="0" borderId="15" xfId="1" quotePrefix="1" applyNumberFormat="1" applyFont="1" applyBorder="1" applyAlignment="1">
      <alignment horizontal="center" vertical="center"/>
    </xf>
    <xf numFmtId="187" fontId="3" fillId="0" borderId="15" xfId="1" applyNumberFormat="1" applyFont="1" applyBorder="1" applyAlignment="1">
      <alignment vertical="center"/>
    </xf>
    <xf numFmtId="187" fontId="3" fillId="0" borderId="15" xfId="1" applyNumberFormat="1" applyFont="1" applyBorder="1" applyAlignment="1">
      <alignment horizontal="center" vertical="center"/>
    </xf>
    <xf numFmtId="0" fontId="12" fillId="0" borderId="15" xfId="0" quotePrefix="1" applyFont="1" applyBorder="1" applyAlignment="1">
      <alignment horizontal="left" vertical="center"/>
    </xf>
    <xf numFmtId="0" fontId="12" fillId="0" borderId="16" xfId="0" quotePrefix="1" applyFont="1" applyBorder="1" applyAlignment="1">
      <alignment vertical="top" wrapText="1"/>
    </xf>
    <xf numFmtId="0" fontId="3" fillId="0" borderId="16" xfId="0" applyFont="1" applyBorder="1" applyAlignment="1">
      <alignment vertical="center"/>
    </xf>
    <xf numFmtId="43" fontId="3" fillId="0" borderId="16" xfId="1" quotePrefix="1" applyFont="1" applyBorder="1" applyAlignment="1">
      <alignment horizontal="center" vertical="center"/>
    </xf>
    <xf numFmtId="188" fontId="12" fillId="0" borderId="16" xfId="1" applyNumberFormat="1" applyFont="1" applyBorder="1" applyAlignment="1">
      <alignment vertical="center"/>
    </xf>
    <xf numFmtId="0" fontId="3" fillId="0" borderId="16" xfId="0" applyFont="1" applyBorder="1"/>
    <xf numFmtId="187" fontId="21" fillId="0" borderId="16" xfId="1" applyNumberFormat="1" applyFont="1" applyBorder="1" applyAlignment="1">
      <alignment horizontal="center" vertical="center"/>
    </xf>
    <xf numFmtId="49" fontId="12" fillId="0" borderId="16" xfId="0" applyNumberFormat="1" applyFont="1" applyBorder="1" applyAlignment="1">
      <alignment horizontal="left" vertical="center"/>
    </xf>
    <xf numFmtId="187" fontId="12" fillId="0" borderId="16" xfId="1" quotePrefix="1" applyNumberFormat="1" applyFont="1" applyBorder="1" applyAlignment="1">
      <alignment horizontal="center" vertical="center"/>
    </xf>
    <xf numFmtId="0" fontId="3" fillId="0" borderId="16" xfId="0" applyFont="1" applyBorder="1" applyAlignment="1">
      <alignment horizontal="left" vertical="center"/>
    </xf>
    <xf numFmtId="0" fontId="12" fillId="0" borderId="16" xfId="0" applyFont="1" applyBorder="1" applyAlignment="1">
      <alignment horizontal="left" vertical="center"/>
    </xf>
    <xf numFmtId="0" fontId="12" fillId="0" borderId="16" xfId="0" applyFont="1" applyBorder="1" applyAlignment="1">
      <alignment vertical="top" wrapText="1"/>
    </xf>
    <xf numFmtId="187" fontId="21" fillId="3" borderId="16" xfId="1" quotePrefix="1" applyNumberFormat="1" applyFont="1" applyFill="1" applyBorder="1" applyAlignment="1">
      <alignment horizontal="center" vertical="center"/>
    </xf>
    <xf numFmtId="43" fontId="3" fillId="3" borderId="16" xfId="1" quotePrefix="1" applyFont="1" applyFill="1" applyBorder="1" applyAlignment="1">
      <alignment horizontal="center" vertical="center"/>
    </xf>
    <xf numFmtId="187" fontId="12" fillId="3" borderId="16" xfId="1" quotePrefix="1" applyNumberFormat="1" applyFont="1" applyFill="1" applyBorder="1" applyAlignment="1">
      <alignment horizontal="center" vertical="center"/>
    </xf>
    <xf numFmtId="187" fontId="21" fillId="0" borderId="15" xfId="1" quotePrefix="1" applyNumberFormat="1" applyFont="1" applyBorder="1" applyAlignment="1">
      <alignment horizontal="center" vertical="center"/>
    </xf>
    <xf numFmtId="0" fontId="11" fillId="0" borderId="0" xfId="0" applyFont="1"/>
    <xf numFmtId="187" fontId="11" fillId="0" borderId="0" xfId="1" applyNumberFormat="1" applyFont="1" applyBorder="1" applyAlignment="1">
      <alignment horizontal="center" vertical="center"/>
    </xf>
    <xf numFmtId="0" fontId="11" fillId="0" borderId="0" xfId="2" applyFont="1" applyAlignment="1">
      <alignment horizontal="left"/>
    </xf>
    <xf numFmtId="188" fontId="12" fillId="0" borderId="0" xfId="1" applyNumberFormat="1" applyFont="1" applyBorder="1"/>
    <xf numFmtId="187" fontId="12" fillId="0" borderId="0" xfId="1" applyNumberFormat="1" applyFont="1" applyBorder="1" applyAlignment="1">
      <alignment horizontal="center" vertical="center"/>
    </xf>
    <xf numFmtId="187" fontId="3" fillId="0" borderId="0" xfId="1" applyNumberFormat="1" applyFont="1" applyBorder="1" applyAlignment="1">
      <alignment horizontal="center" vertical="center"/>
    </xf>
    <xf numFmtId="187" fontId="16" fillId="0" borderId="0" xfId="1" applyNumberFormat="1" applyFont="1" applyBorder="1" applyAlignment="1">
      <alignment horizontal="center" vertical="center"/>
    </xf>
    <xf numFmtId="0" fontId="3" fillId="0" borderId="0" xfId="0" applyFont="1"/>
    <xf numFmtId="0" fontId="12" fillId="0" borderId="0" xfId="0" applyFont="1" applyAlignment="1">
      <alignment horizontal="center" vertical="top" wrapText="1"/>
    </xf>
    <xf numFmtId="0" fontId="21" fillId="0" borderId="0" xfId="0" applyFont="1" applyAlignment="1">
      <alignment vertical="center" wrapText="1"/>
    </xf>
    <xf numFmtId="187" fontId="3" fillId="0" borderId="15" xfId="1" quotePrefix="1" applyNumberFormat="1" applyFont="1" applyBorder="1" applyAlignment="1">
      <alignment vertical="center"/>
    </xf>
    <xf numFmtId="0" fontId="11" fillId="0" borderId="16" xfId="0" applyFont="1" applyBorder="1"/>
    <xf numFmtId="187" fontId="3" fillId="0" borderId="16" xfId="1" applyNumberFormat="1" applyFont="1" applyFill="1" applyBorder="1" applyAlignment="1">
      <alignment vertical="center"/>
    </xf>
    <xf numFmtId="187" fontId="3" fillId="0" borderId="16" xfId="1" quotePrefix="1" applyNumberFormat="1" applyFont="1" applyFill="1" applyBorder="1" applyAlignment="1">
      <alignment vertical="center"/>
    </xf>
    <xf numFmtId="43" fontId="3" fillId="0" borderId="16" xfId="1" quotePrefix="1" applyFont="1" applyFill="1" applyBorder="1" applyAlignment="1">
      <alignment vertical="center"/>
    </xf>
    <xf numFmtId="187" fontId="12" fillId="0" borderId="16" xfId="1" quotePrefix="1" applyNumberFormat="1" applyFont="1" applyFill="1" applyBorder="1" applyAlignment="1">
      <alignment vertical="center"/>
    </xf>
    <xf numFmtId="190" fontId="3" fillId="0" borderId="23" xfId="0" applyNumberFormat="1" applyFont="1" applyBorder="1" applyAlignment="1">
      <alignment vertical="center"/>
    </xf>
    <xf numFmtId="0" fontId="11" fillId="0" borderId="23" xfId="0" applyFont="1" applyBorder="1"/>
    <xf numFmtId="0" fontId="3" fillId="0" borderId="23" xfId="0" applyFont="1" applyBorder="1" applyAlignment="1">
      <alignment vertical="center"/>
    </xf>
    <xf numFmtId="0" fontId="4" fillId="0" borderId="8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6" fillId="0" borderId="15" xfId="0" quotePrefix="1" applyFont="1" applyBorder="1" applyAlignment="1">
      <alignment horizontal="left" vertical="center"/>
    </xf>
    <xf numFmtId="49" fontId="14" fillId="0" borderId="17" xfId="0" applyNumberFormat="1" applyFont="1" applyBorder="1" applyAlignment="1">
      <alignment horizontal="center" vertical="center"/>
    </xf>
    <xf numFmtId="43" fontId="12" fillId="0" borderId="15" xfId="1" applyFont="1" applyBorder="1" applyAlignment="1">
      <alignment horizontal="center" vertical="center"/>
    </xf>
    <xf numFmtId="43" fontId="12" fillId="0" borderId="16" xfId="1" quotePrefix="1" applyFont="1" applyBorder="1" applyAlignment="1">
      <alignment horizontal="center" vertical="center"/>
    </xf>
    <xf numFmtId="187" fontId="24" fillId="0" borderId="16" xfId="1" applyNumberFormat="1" applyFont="1" applyBorder="1" applyAlignment="1">
      <alignment horizontal="center" vertical="center"/>
    </xf>
    <xf numFmtId="0" fontId="24" fillId="0" borderId="16" xfId="0" applyFont="1" applyBorder="1"/>
    <xf numFmtId="187" fontId="24" fillId="0" borderId="16" xfId="1" quotePrefix="1" applyNumberFormat="1" applyFont="1" applyBorder="1" applyAlignment="1">
      <alignment horizontal="center" vertical="center"/>
    </xf>
    <xf numFmtId="187" fontId="5" fillId="0" borderId="0" xfId="1" quotePrefix="1" applyNumberFormat="1" applyFont="1" applyBorder="1" applyAlignment="1">
      <alignment horizontal="center" vertical="center"/>
    </xf>
    <xf numFmtId="187" fontId="5" fillId="0" borderId="0" xfId="1" applyNumberFormat="1" applyFont="1" applyBorder="1" applyAlignment="1">
      <alignment horizontal="center" vertical="center"/>
    </xf>
    <xf numFmtId="0" fontId="5" fillId="0" borderId="0" xfId="2" applyFont="1" applyAlignment="1">
      <alignment horizontal="left"/>
    </xf>
    <xf numFmtId="187" fontId="26" fillId="0" borderId="0" xfId="1" applyNumberFormat="1" applyFont="1" applyBorder="1" applyAlignment="1">
      <alignment horizontal="center" vertical="center"/>
    </xf>
    <xf numFmtId="187" fontId="27" fillId="0" borderId="0" xfId="1" applyNumberFormat="1" applyFont="1" applyBorder="1" applyAlignment="1">
      <alignment horizontal="center" vertical="center"/>
    </xf>
    <xf numFmtId="0" fontId="24" fillId="0" borderId="0" xfId="0" applyFont="1" applyAlignment="1">
      <alignment vertical="top"/>
    </xf>
    <xf numFmtId="0" fontId="24" fillId="0" borderId="9" xfId="0" applyFont="1" applyBorder="1" applyAlignment="1">
      <alignment horizontal="center" vertical="center"/>
    </xf>
    <xf numFmtId="0" fontId="24" fillId="0" borderId="0" xfId="0" applyFont="1" applyAlignment="1">
      <alignment horizontal="center" vertical="top" wrapText="1"/>
    </xf>
    <xf numFmtId="0" fontId="24" fillId="0" borderId="13" xfId="0" applyFont="1" applyBorder="1" applyAlignment="1">
      <alignment horizontal="center" vertical="center"/>
    </xf>
    <xf numFmtId="0" fontId="24" fillId="0" borderId="10" xfId="0" applyFont="1" applyBorder="1" applyAlignment="1">
      <alignment vertical="center"/>
    </xf>
    <xf numFmtId="49" fontId="24" fillId="0" borderId="17" xfId="0" applyNumberFormat="1" applyFont="1" applyBorder="1" applyAlignment="1">
      <alignment horizontal="center" vertical="center"/>
    </xf>
    <xf numFmtId="187" fontId="24" fillId="0" borderId="15" xfId="0" quotePrefix="1" applyNumberFormat="1" applyFont="1" applyBorder="1" applyAlignment="1">
      <alignment horizontal="center" vertical="center"/>
    </xf>
    <xf numFmtId="187" fontId="24" fillId="0" borderId="15" xfId="1" quotePrefix="1" applyNumberFormat="1" applyFont="1" applyBorder="1" applyAlignment="1">
      <alignment horizontal="center" vertical="center"/>
    </xf>
    <xf numFmtId="0" fontId="24" fillId="0" borderId="15" xfId="0" quotePrefix="1" applyFont="1" applyBorder="1" applyAlignment="1">
      <alignment vertical="top" wrapText="1"/>
    </xf>
    <xf numFmtId="187" fontId="24" fillId="0" borderId="15" xfId="1" applyNumberFormat="1" applyFont="1" applyBorder="1" applyAlignment="1">
      <alignment horizontal="center" vertical="center"/>
    </xf>
    <xf numFmtId="0" fontId="24" fillId="0" borderId="16" xfId="0" quotePrefix="1" applyFont="1" applyBorder="1" applyAlignment="1">
      <alignment vertical="top" wrapText="1"/>
    </xf>
    <xf numFmtId="0" fontId="24" fillId="0" borderId="16" xfId="0" applyFont="1" applyBorder="1" applyAlignment="1">
      <alignment horizontal="center" vertical="center"/>
    </xf>
    <xf numFmtId="187" fontId="24" fillId="0" borderId="16" xfId="1" applyNumberFormat="1" applyFont="1" applyBorder="1" applyAlignment="1">
      <alignment vertical="center"/>
    </xf>
    <xf numFmtId="43" fontId="24" fillId="0" borderId="16" xfId="1" quotePrefix="1" applyFont="1" applyBorder="1" applyAlignment="1">
      <alignment horizontal="center" vertical="center"/>
    </xf>
    <xf numFmtId="0" fontId="24" fillId="0" borderId="16" xfId="0" applyFont="1" applyBorder="1" applyAlignment="1">
      <alignment horizontal="center"/>
    </xf>
    <xf numFmtId="0" fontId="24" fillId="0" borderId="16" xfId="0" applyFont="1" applyBorder="1" applyAlignment="1">
      <alignment horizontal="left" vertical="center"/>
    </xf>
    <xf numFmtId="0" fontId="24" fillId="0" borderId="16" xfId="0" applyFont="1" applyBorder="1" applyAlignment="1">
      <alignment vertical="center"/>
    </xf>
    <xf numFmtId="187" fontId="24" fillId="3" borderId="16" xfId="1" applyNumberFormat="1" applyFont="1" applyFill="1" applyBorder="1" applyAlignment="1">
      <alignment horizontal="center" vertical="top"/>
    </xf>
    <xf numFmtId="0" fontId="24" fillId="3" borderId="16" xfId="0" applyFont="1" applyFill="1" applyBorder="1" applyAlignment="1">
      <alignment horizontal="center" vertical="top"/>
    </xf>
    <xf numFmtId="187" fontId="24" fillId="3" borderId="16" xfId="1" quotePrefix="1" applyNumberFormat="1" applyFont="1" applyFill="1" applyBorder="1" applyAlignment="1">
      <alignment horizontal="center" vertical="top"/>
    </xf>
    <xf numFmtId="0" fontId="24" fillId="3" borderId="16" xfId="0" quotePrefix="1" applyFont="1" applyFill="1" applyBorder="1" applyAlignment="1">
      <alignment horizontal="left" vertical="top"/>
    </xf>
    <xf numFmtId="0" fontId="24" fillId="0" borderId="23" xfId="0" applyFont="1" applyBorder="1"/>
    <xf numFmtId="0" fontId="24" fillId="0" borderId="27" xfId="0" applyFont="1" applyBorder="1" applyAlignment="1">
      <alignment horizontal="center" vertical="top" wrapText="1"/>
    </xf>
    <xf numFmtId="3" fontId="24" fillId="0" borderId="31" xfId="0" applyNumberFormat="1" applyFont="1" applyBorder="1" applyAlignment="1">
      <alignment vertical="top" wrapText="1"/>
    </xf>
    <xf numFmtId="190" fontId="24" fillId="0" borderId="23" xfId="0" applyNumberFormat="1" applyFont="1" applyBorder="1" applyAlignment="1">
      <alignment vertical="top"/>
    </xf>
    <xf numFmtId="3" fontId="24" fillId="0" borderId="23" xfId="0" applyNumberFormat="1" applyFont="1" applyBorder="1" applyAlignment="1">
      <alignment vertical="top" wrapText="1"/>
    </xf>
    <xf numFmtId="0" fontId="24" fillId="0" borderId="23" xfId="0" applyFont="1" applyBorder="1" applyAlignment="1">
      <alignment horizontal="center" vertical="top" wrapText="1"/>
    </xf>
    <xf numFmtId="187" fontId="24" fillId="0" borderId="16" xfId="3" applyNumberFormat="1" applyFont="1" applyFill="1" applyBorder="1" applyAlignment="1">
      <alignment horizontal="center" vertical="top"/>
    </xf>
    <xf numFmtId="49" fontId="24" fillId="0" borderId="23" xfId="0" applyNumberFormat="1" applyFont="1" applyBorder="1" applyAlignment="1">
      <alignment vertical="top"/>
    </xf>
    <xf numFmtId="187" fontId="24" fillId="0" borderId="16" xfId="1" applyNumberFormat="1" applyFont="1" applyBorder="1" applyAlignment="1">
      <alignment horizontal="left" vertical="center"/>
    </xf>
    <xf numFmtId="0" fontId="24" fillId="0" borderId="23" xfId="0" applyFont="1" applyBorder="1" applyAlignment="1">
      <alignment vertical="top"/>
    </xf>
    <xf numFmtId="0" fontId="24" fillId="0" borderId="16" xfId="0" applyFont="1" applyBorder="1" applyAlignment="1">
      <alignment horizontal="center" vertical="top"/>
    </xf>
    <xf numFmtId="187" fontId="24" fillId="0" borderId="16" xfId="3" applyNumberFormat="1" applyFont="1" applyBorder="1" applyAlignment="1">
      <alignment vertical="top"/>
    </xf>
    <xf numFmtId="187" fontId="24" fillId="3" borderId="16" xfId="3" applyNumberFormat="1" applyFont="1" applyFill="1" applyBorder="1" applyAlignment="1">
      <alignment horizontal="center" vertical="top"/>
    </xf>
    <xf numFmtId="187" fontId="24" fillId="0" borderId="16" xfId="3" quotePrefix="1" applyNumberFormat="1" applyFont="1" applyBorder="1" applyAlignment="1">
      <alignment vertical="top"/>
    </xf>
    <xf numFmtId="187" fontId="24" fillId="0" borderId="16" xfId="3" applyNumberFormat="1" applyFont="1" applyBorder="1" applyAlignment="1">
      <alignment horizontal="center" vertical="top"/>
    </xf>
    <xf numFmtId="0" fontId="24" fillId="3" borderId="0" xfId="0" applyFont="1" applyFill="1" applyAlignment="1">
      <alignment vertical="top" wrapText="1"/>
    </xf>
    <xf numFmtId="0" fontId="24" fillId="3" borderId="0" xfId="0" applyFont="1" applyFill="1"/>
    <xf numFmtId="0" fontId="24" fillId="0" borderId="0" xfId="0" applyFont="1" applyAlignment="1">
      <alignment vertical="center" wrapText="1"/>
    </xf>
    <xf numFmtId="187" fontId="24" fillId="0" borderId="16" xfId="1" applyNumberFormat="1" applyFont="1" applyBorder="1" applyAlignment="1">
      <alignment horizontal="center" vertical="top" wrapText="1"/>
    </xf>
    <xf numFmtId="190" fontId="24" fillId="0" borderId="25" xfId="0" applyNumberFormat="1" applyFont="1" applyBorder="1" applyAlignment="1">
      <alignment vertical="top" wrapText="1"/>
    </xf>
    <xf numFmtId="0" fontId="24" fillId="0" borderId="4" xfId="0" applyFont="1" applyBorder="1"/>
    <xf numFmtId="0" fontId="24" fillId="0" borderId="0" xfId="0" applyFont="1" applyAlignment="1">
      <alignment horizontal="left"/>
    </xf>
    <xf numFmtId="188" fontId="5" fillId="0" borderId="0" xfId="1" applyNumberFormat="1" applyFont="1" applyBorder="1"/>
    <xf numFmtId="0" fontId="24" fillId="0" borderId="15" xfId="0" applyFont="1" applyBorder="1" applyAlignment="1">
      <alignment horizontal="center"/>
    </xf>
    <xf numFmtId="187" fontId="24" fillId="3" borderId="20" xfId="3" applyNumberFormat="1" applyFont="1" applyFill="1" applyBorder="1" applyAlignment="1">
      <alignment horizontal="center" vertical="top"/>
    </xf>
    <xf numFmtId="0" fontId="24" fillId="0" borderId="0" xfId="0" applyFont="1" applyBorder="1"/>
    <xf numFmtId="187" fontId="24" fillId="0" borderId="0" xfId="1" applyNumberFormat="1" applyFont="1" applyBorder="1" applyAlignment="1">
      <alignment horizontal="center" vertical="center"/>
    </xf>
    <xf numFmtId="187" fontId="24" fillId="0" borderId="17" xfId="1" applyNumberFormat="1" applyFont="1" applyBorder="1" applyAlignment="1">
      <alignment horizontal="center" vertical="center"/>
    </xf>
    <xf numFmtId="0" fontId="24" fillId="0" borderId="22" xfId="0" applyFont="1" applyBorder="1"/>
    <xf numFmtId="0" fontId="24" fillId="0" borderId="24" xfId="0" applyFont="1" applyBorder="1"/>
    <xf numFmtId="0" fontId="5" fillId="0" borderId="24" xfId="0" applyFont="1" applyBorder="1"/>
    <xf numFmtId="187" fontId="24" fillId="0" borderId="4" xfId="1" applyNumberFormat="1" applyFont="1" applyBorder="1" applyAlignment="1">
      <alignment horizontal="center" vertical="center"/>
    </xf>
    <xf numFmtId="187" fontId="24" fillId="0" borderId="4" xfId="1" quotePrefix="1" applyNumberFormat="1" applyFont="1" applyBorder="1" applyAlignment="1">
      <alignment horizontal="center" vertical="center"/>
    </xf>
    <xf numFmtId="0" fontId="24" fillId="0" borderId="4" xfId="2" applyFont="1" applyBorder="1"/>
    <xf numFmtId="188" fontId="24" fillId="0" borderId="4" xfId="1" applyNumberFormat="1" applyFont="1" applyBorder="1"/>
    <xf numFmtId="187" fontId="24" fillId="0" borderId="4" xfId="1" applyNumberFormat="1" applyFont="1" applyBorder="1" applyAlignment="1">
      <alignment vertical="top" wrapText="1"/>
    </xf>
    <xf numFmtId="187" fontId="24" fillId="0" borderId="0" xfId="1" quotePrefix="1" applyNumberFormat="1" applyFont="1" applyBorder="1" applyAlignment="1">
      <alignment horizontal="center" vertical="center"/>
    </xf>
    <xf numFmtId="0" fontId="24" fillId="0" borderId="0" xfId="2" applyFont="1" applyBorder="1"/>
    <xf numFmtId="188" fontId="24" fillId="0" borderId="0" xfId="1" applyNumberFormat="1" applyFont="1" applyBorder="1"/>
    <xf numFmtId="187" fontId="24" fillId="0" borderId="0" xfId="1" applyNumberFormat="1" applyFont="1" applyBorder="1" applyAlignment="1">
      <alignment vertical="top" wrapText="1"/>
    </xf>
    <xf numFmtId="0" fontId="5" fillId="0" borderId="38" xfId="0" applyFont="1" applyBorder="1"/>
    <xf numFmtId="187" fontId="5" fillId="0" borderId="38" xfId="1" applyNumberFormat="1" applyFont="1" applyBorder="1" applyAlignment="1">
      <alignment horizontal="center" vertical="center"/>
    </xf>
    <xf numFmtId="187" fontId="5" fillId="0" borderId="11" xfId="1" quotePrefix="1" applyNumberFormat="1" applyFont="1" applyBorder="1" applyAlignment="1">
      <alignment horizontal="center" vertical="center"/>
    </xf>
    <xf numFmtId="187" fontId="5" fillId="0" borderId="11" xfId="1" applyNumberFormat="1" applyFont="1" applyBorder="1" applyAlignment="1">
      <alignment horizontal="center" vertical="center"/>
    </xf>
    <xf numFmtId="0" fontId="5" fillId="0" borderId="11" xfId="2" applyFont="1" applyBorder="1" applyAlignment="1">
      <alignment horizontal="left"/>
    </xf>
    <xf numFmtId="188" fontId="5" fillId="0" borderId="11" xfId="1" applyNumberFormat="1" applyFont="1" applyBorder="1"/>
    <xf numFmtId="187" fontId="26" fillId="0" borderId="11" xfId="1" applyNumberFormat="1" applyFont="1" applyBorder="1" applyAlignment="1">
      <alignment horizontal="center" vertical="center"/>
    </xf>
    <xf numFmtId="187" fontId="27" fillId="0" borderId="11" xfId="1" applyNumberFormat="1" applyFont="1" applyBorder="1" applyAlignment="1">
      <alignment horizontal="center" vertical="center"/>
    </xf>
    <xf numFmtId="0" fontId="14" fillId="0" borderId="0" xfId="0" applyFont="1" applyAlignment="1">
      <alignment vertical="top" wrapText="1"/>
    </xf>
    <xf numFmtId="0" fontId="14" fillId="0" borderId="0" xfId="0" applyFont="1"/>
    <xf numFmtId="0" fontId="14" fillId="0" borderId="23" xfId="0" applyFont="1" applyBorder="1" applyAlignment="1">
      <alignment horizontal="left" vertical="center"/>
    </xf>
    <xf numFmtId="0" fontId="14" fillId="0" borderId="27" xfId="0" applyFont="1" applyBorder="1" applyAlignment="1">
      <alignment horizontal="left" vertical="center"/>
    </xf>
    <xf numFmtId="0" fontId="15" fillId="0" borderId="0" xfId="0" applyFont="1" applyAlignment="1">
      <alignment vertical="top" wrapText="1"/>
    </xf>
    <xf numFmtId="0" fontId="14" fillId="3" borderId="0" xfId="0" applyFont="1" applyFill="1" applyAlignment="1">
      <alignment vertical="top" wrapText="1"/>
    </xf>
    <xf numFmtId="0" fontId="14" fillId="3" borderId="0" xfId="0" applyFont="1" applyFill="1"/>
    <xf numFmtId="0" fontId="14" fillId="0" borderId="0" xfId="0" applyFont="1" applyFill="1" applyAlignment="1">
      <alignment vertical="top" wrapText="1"/>
    </xf>
    <xf numFmtId="0" fontId="14" fillId="0" borderId="0" xfId="0" applyFont="1" applyFill="1"/>
    <xf numFmtId="0" fontId="15" fillId="0" borderId="0" xfId="0" applyFont="1" applyAlignment="1">
      <alignment horizontal="center" vertical="center" wrapText="1"/>
    </xf>
    <xf numFmtId="0" fontId="14" fillId="0" borderId="16" xfId="2" applyFont="1" applyBorder="1" applyAlignment="1">
      <alignment horizontal="center"/>
    </xf>
    <xf numFmtId="0" fontId="14" fillId="0" borderId="16" xfId="0" applyFont="1" applyBorder="1" applyAlignment="1">
      <alignment vertical="center"/>
    </xf>
    <xf numFmtId="0" fontId="14" fillId="0" borderId="0" xfId="0" applyFont="1" applyAlignment="1">
      <alignment vertical="center" wrapText="1"/>
    </xf>
    <xf numFmtId="0" fontId="14" fillId="0" borderId="25" xfId="0" applyFont="1" applyBorder="1" applyAlignment="1">
      <alignment vertical="center"/>
    </xf>
    <xf numFmtId="0" fontId="14" fillId="0" borderId="0" xfId="0" applyFont="1" applyAlignment="1">
      <alignment vertical="center"/>
    </xf>
    <xf numFmtId="0" fontId="4" fillId="0" borderId="0" xfId="0" applyFont="1" applyAlignment="1">
      <alignment vertical="top" wrapText="1"/>
    </xf>
    <xf numFmtId="49" fontId="4" fillId="0" borderId="0" xfId="0" applyNumberFormat="1" applyFont="1" applyAlignment="1">
      <alignment horizontal="center"/>
    </xf>
    <xf numFmtId="0" fontId="4" fillId="0" borderId="17" xfId="0" applyFont="1" applyBorder="1" applyAlignment="1">
      <alignment horizontal="right"/>
    </xf>
    <xf numFmtId="43" fontId="12" fillId="0" borderId="23" xfId="1" applyFont="1" applyBorder="1" applyAlignment="1">
      <alignment horizontal="right" vertical="center"/>
    </xf>
    <xf numFmtId="43" fontId="4" fillId="0" borderId="16" xfId="1" applyFont="1" applyBorder="1" applyAlignment="1">
      <alignment horizontal="center" vertical="center"/>
    </xf>
    <xf numFmtId="43" fontId="12" fillId="3" borderId="16" xfId="1" applyFont="1" applyFill="1" applyBorder="1" applyAlignment="1">
      <alignment horizontal="right" vertical="center"/>
    </xf>
    <xf numFmtId="43" fontId="4" fillId="0" borderId="16" xfId="1" quotePrefix="1" applyFont="1" applyBorder="1" applyAlignment="1">
      <alignment horizontal="center" vertical="center"/>
    </xf>
    <xf numFmtId="43" fontId="12" fillId="0" borderId="16" xfId="1" quotePrefix="1" applyFont="1" applyBorder="1" applyAlignment="1">
      <alignment horizontal="center" vertical="top"/>
    </xf>
    <xf numFmtId="0" fontId="4" fillId="0" borderId="8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top" wrapText="1"/>
    </xf>
    <xf numFmtId="0" fontId="4" fillId="0" borderId="14" xfId="0" applyFont="1" applyBorder="1" applyAlignment="1">
      <alignment horizontal="center" vertical="top" wrapText="1"/>
    </xf>
    <xf numFmtId="49" fontId="3" fillId="0" borderId="0" xfId="0" applyNumberFormat="1" applyFont="1" applyAlignment="1">
      <alignment horizontal="center" vertical="top"/>
    </xf>
    <xf numFmtId="0" fontId="4" fillId="0" borderId="2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187" fontId="14" fillId="0" borderId="15" xfId="0" quotePrefix="1" applyNumberFormat="1" applyFont="1" applyBorder="1" applyAlignment="1">
      <alignment horizontal="right" vertical="center"/>
    </xf>
    <xf numFmtId="0" fontId="14" fillId="0" borderId="25" xfId="0" applyFont="1" applyBorder="1" applyAlignment="1">
      <alignment horizontal="right" vertical="center"/>
    </xf>
    <xf numFmtId="0" fontId="14" fillId="0" borderId="18" xfId="0" applyFont="1" applyBorder="1" applyAlignment="1">
      <alignment horizontal="right" vertical="center"/>
    </xf>
    <xf numFmtId="0" fontId="14" fillId="0" borderId="15" xfId="0" quotePrefix="1" applyFont="1" applyBorder="1" applyAlignment="1">
      <alignment vertical="center"/>
    </xf>
    <xf numFmtId="187" fontId="14" fillId="3" borderId="19" xfId="3" applyNumberFormat="1" applyFont="1" applyFill="1" applyBorder="1" applyAlignment="1">
      <alignment vertical="top" wrapText="1"/>
    </xf>
    <xf numFmtId="190" fontId="14" fillId="0" borderId="18" xfId="0" applyNumberFormat="1" applyFont="1" applyBorder="1" applyAlignment="1">
      <alignment vertical="center"/>
    </xf>
    <xf numFmtId="49" fontId="5" fillId="3" borderId="0" xfId="0" applyNumberFormat="1" applyFont="1" applyFill="1"/>
    <xf numFmtId="0" fontId="4" fillId="3" borderId="2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49" fontId="4" fillId="3" borderId="17" xfId="0" applyNumberFormat="1" applyFont="1" applyFill="1" applyBorder="1" applyAlignment="1">
      <alignment horizontal="center" vertical="center"/>
    </xf>
    <xf numFmtId="0" fontId="6" fillId="0" borderId="15" xfId="0" quotePrefix="1" applyFont="1" applyBorder="1" applyAlignment="1">
      <alignment horizontal="center" vertical="center"/>
    </xf>
    <xf numFmtId="0" fontId="6" fillId="3" borderId="15" xfId="0" quotePrefix="1" applyFont="1" applyFill="1" applyBorder="1" applyAlignment="1">
      <alignment horizontal="center" vertical="center"/>
    </xf>
    <xf numFmtId="187" fontId="6" fillId="0" borderId="15" xfId="1" quotePrefix="1" applyNumberFormat="1" applyFont="1" applyBorder="1" applyAlignment="1">
      <alignment horizontal="right" vertical="center"/>
    </xf>
    <xf numFmtId="187" fontId="6" fillId="3" borderId="15" xfId="1" quotePrefix="1" applyNumberFormat="1" applyFont="1" applyFill="1" applyBorder="1" applyAlignment="1">
      <alignment horizontal="center" vertical="center"/>
    </xf>
    <xf numFmtId="187" fontId="11" fillId="0" borderId="15" xfId="1" quotePrefix="1" applyNumberFormat="1" applyFont="1" applyBorder="1" applyAlignment="1">
      <alignment horizontal="right" vertical="center"/>
    </xf>
    <xf numFmtId="0" fontId="11" fillId="0" borderId="15" xfId="0" quotePrefix="1" applyFont="1" applyBorder="1" applyAlignment="1">
      <alignment horizontal="center" vertical="center"/>
    </xf>
    <xf numFmtId="187" fontId="11" fillId="3" borderId="15" xfId="1" quotePrefix="1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top" wrapText="1"/>
    </xf>
    <xf numFmtId="0" fontId="6" fillId="3" borderId="15" xfId="0" quotePrefix="1" applyFont="1" applyFill="1" applyBorder="1" applyAlignment="1">
      <alignment horizontal="left" vertical="center"/>
    </xf>
    <xf numFmtId="0" fontId="24" fillId="0" borderId="1" xfId="0" quotePrefix="1" applyFont="1" applyBorder="1" applyAlignment="1">
      <alignment horizontal="left" vertical="center"/>
    </xf>
    <xf numFmtId="0" fontId="24" fillId="0" borderId="1" xfId="0" quotePrefix="1" applyFont="1" applyBorder="1" applyAlignment="1">
      <alignment vertical="center"/>
    </xf>
    <xf numFmtId="0" fontId="7" fillId="3" borderId="15" xfId="0" quotePrefix="1" applyFont="1" applyFill="1" applyBorder="1" applyAlignment="1">
      <alignment horizontal="center" vertical="center"/>
    </xf>
    <xf numFmtId="187" fontId="7" fillId="3" borderId="15" xfId="1" quotePrefix="1" applyNumberFormat="1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left" vertical="top"/>
    </xf>
    <xf numFmtId="0" fontId="24" fillId="0" borderId="16" xfId="0" quotePrefix="1" applyFont="1" applyBorder="1" applyAlignment="1">
      <alignment horizontal="left" vertical="center"/>
    </xf>
    <xf numFmtId="0" fontId="24" fillId="0" borderId="16" xfId="0" quotePrefix="1" applyFont="1" applyBorder="1" applyAlignment="1">
      <alignment vertical="center"/>
    </xf>
    <xf numFmtId="0" fontId="5" fillId="3" borderId="39" xfId="0" applyFont="1" applyFill="1" applyBorder="1" applyAlignment="1">
      <alignment horizontal="left" vertical="top" wrapText="1"/>
    </xf>
    <xf numFmtId="0" fontId="5" fillId="3" borderId="15" xfId="0" quotePrefix="1" applyFont="1" applyFill="1" applyBorder="1" applyAlignment="1">
      <alignment horizontal="left" vertical="center"/>
    </xf>
    <xf numFmtId="0" fontId="5" fillId="0" borderId="15" xfId="0" quotePrefix="1" applyFont="1" applyBorder="1" applyAlignment="1">
      <alignment vertical="top" wrapText="1"/>
    </xf>
    <xf numFmtId="0" fontId="5" fillId="3" borderId="19" xfId="0" applyFont="1" applyFill="1" applyBorder="1" applyAlignment="1">
      <alignment horizontal="left" vertical="top" wrapText="1"/>
    </xf>
    <xf numFmtId="0" fontId="5" fillId="3" borderId="16" xfId="0" applyFont="1" applyFill="1" applyBorder="1" applyAlignment="1">
      <alignment horizontal="left" vertical="top" wrapText="1"/>
    </xf>
    <xf numFmtId="0" fontId="5" fillId="3" borderId="15" xfId="0" quotePrefix="1" applyFont="1" applyFill="1" applyBorder="1" applyAlignment="1">
      <alignment vertical="top" wrapText="1"/>
    </xf>
    <xf numFmtId="0" fontId="6" fillId="0" borderId="15" xfId="0" applyFont="1" applyBorder="1"/>
    <xf numFmtId="0" fontId="6" fillId="3" borderId="15" xfId="0" applyFont="1" applyFill="1" applyBorder="1" applyAlignment="1">
      <alignment horizontal="center"/>
    </xf>
    <xf numFmtId="187" fontId="6" fillId="0" borderId="15" xfId="1" applyNumberFormat="1" applyFont="1" applyBorder="1" applyAlignment="1">
      <alignment horizontal="center" vertical="center"/>
    </xf>
    <xf numFmtId="187" fontId="11" fillId="0" borderId="15" xfId="1" applyNumberFormat="1" applyFont="1" applyBorder="1" applyAlignment="1">
      <alignment horizontal="center" vertical="center"/>
    </xf>
    <xf numFmtId="187" fontId="6" fillId="3" borderId="15" xfId="1" applyNumberFormat="1" applyFont="1" applyFill="1" applyBorder="1" applyAlignment="1">
      <alignment horizontal="center" vertical="center"/>
    </xf>
    <xf numFmtId="187" fontId="5" fillId="0" borderId="15" xfId="1" quotePrefix="1" applyNumberFormat="1" applyFont="1" applyBorder="1" applyAlignment="1">
      <alignment horizontal="center" vertical="center"/>
    </xf>
    <xf numFmtId="187" fontId="11" fillId="3" borderId="15" xfId="1" quotePrefix="1" applyNumberFormat="1" applyFont="1" applyFill="1" applyBorder="1" applyAlignment="1">
      <alignment horizontal="left" vertical="center"/>
    </xf>
    <xf numFmtId="187" fontId="11" fillId="0" borderId="15" xfId="1" quotePrefix="1" applyNumberFormat="1" applyFont="1" applyBorder="1" applyAlignment="1">
      <alignment horizontal="center" vertical="center"/>
    </xf>
    <xf numFmtId="187" fontId="10" fillId="3" borderId="15" xfId="1" quotePrefix="1" applyNumberFormat="1" applyFont="1" applyFill="1" applyBorder="1" applyAlignment="1">
      <alignment horizontal="center" vertical="center"/>
    </xf>
    <xf numFmtId="0" fontId="5" fillId="3" borderId="16" xfId="0" quotePrefix="1" applyFont="1" applyFill="1" applyBorder="1" applyAlignment="1">
      <alignment vertical="top" wrapText="1"/>
    </xf>
    <xf numFmtId="0" fontId="5" fillId="3" borderId="15" xfId="0" applyFont="1" applyFill="1" applyBorder="1" applyAlignment="1">
      <alignment horizontal="left" vertical="top" wrapText="1"/>
    </xf>
    <xf numFmtId="187" fontId="6" fillId="0" borderId="16" xfId="1" applyNumberFormat="1" applyFont="1" applyBorder="1" applyAlignment="1">
      <alignment horizontal="center" vertical="center"/>
    </xf>
    <xf numFmtId="187" fontId="6" fillId="3" borderId="16" xfId="1" applyNumberFormat="1" applyFont="1" applyFill="1" applyBorder="1" applyAlignment="1">
      <alignment horizontal="center" vertical="center"/>
    </xf>
    <xf numFmtId="187" fontId="11" fillId="0" borderId="16" xfId="1" applyNumberFormat="1" applyFont="1" applyBorder="1" applyAlignment="1">
      <alignment horizontal="center" vertical="center"/>
    </xf>
    <xf numFmtId="0" fontId="5" fillId="3" borderId="16" xfId="0" quotePrefix="1" applyFont="1" applyFill="1" applyBorder="1" applyAlignment="1">
      <alignment horizontal="center" vertical="center"/>
    </xf>
    <xf numFmtId="187" fontId="9" fillId="0" borderId="16" xfId="1" quotePrefix="1" applyNumberFormat="1" applyFont="1" applyBorder="1" applyAlignment="1">
      <alignment horizontal="center" vertical="center"/>
    </xf>
    <xf numFmtId="187" fontId="11" fillId="3" borderId="16" xfId="1" applyNumberFormat="1" applyFont="1" applyFill="1" applyBorder="1" applyAlignment="1">
      <alignment horizontal="center" vertical="center"/>
    </xf>
    <xf numFmtId="0" fontId="5" fillId="3" borderId="16" xfId="0" quotePrefix="1" applyFont="1" applyFill="1" applyBorder="1" applyAlignment="1">
      <alignment horizontal="left" vertical="center"/>
    </xf>
    <xf numFmtId="187" fontId="5" fillId="0" borderId="16" xfId="1" quotePrefix="1" applyNumberFormat="1" applyFont="1" applyBorder="1" applyAlignment="1">
      <alignment horizontal="center" vertical="center"/>
    </xf>
    <xf numFmtId="0" fontId="6" fillId="3" borderId="16" xfId="0" quotePrefix="1" applyFont="1" applyFill="1" applyBorder="1" applyAlignment="1">
      <alignment horizontal="left" vertical="center"/>
    </xf>
    <xf numFmtId="187" fontId="6" fillId="0" borderId="16" xfId="1" quotePrefix="1" applyNumberFormat="1" applyFont="1" applyBorder="1" applyAlignment="1">
      <alignment horizontal="center" vertical="center"/>
    </xf>
    <xf numFmtId="0" fontId="6" fillId="3" borderId="16" xfId="0" quotePrefix="1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/>
    </xf>
    <xf numFmtId="187" fontId="9" fillId="3" borderId="16" xfId="1" applyNumberFormat="1" applyFont="1" applyFill="1" applyBorder="1" applyAlignment="1">
      <alignment horizontal="center" vertical="center"/>
    </xf>
    <xf numFmtId="187" fontId="9" fillId="3" borderId="16" xfId="1" applyNumberFormat="1" applyFont="1" applyFill="1" applyBorder="1" applyAlignment="1">
      <alignment vertical="center"/>
    </xf>
    <xf numFmtId="189" fontId="6" fillId="0" borderId="16" xfId="1" applyNumberFormat="1" applyFont="1" applyBorder="1" applyAlignment="1">
      <alignment horizontal="center" vertical="center"/>
    </xf>
    <xf numFmtId="187" fontId="4" fillId="3" borderId="16" xfId="1" applyNumberFormat="1" applyFont="1" applyFill="1" applyBorder="1" applyAlignment="1">
      <alignment horizontal="center" vertical="center"/>
    </xf>
    <xf numFmtId="187" fontId="10" fillId="3" borderId="16" xfId="1" applyNumberFormat="1" applyFont="1" applyFill="1" applyBorder="1" applyAlignment="1">
      <alignment horizontal="center" vertical="center"/>
    </xf>
    <xf numFmtId="188" fontId="6" fillId="0" borderId="16" xfId="1" applyNumberFormat="1" applyFont="1" applyBorder="1"/>
    <xf numFmtId="187" fontId="11" fillId="0" borderId="16" xfId="1" quotePrefix="1" applyNumberFormat="1" applyFont="1" applyBorder="1" applyAlignment="1">
      <alignment horizontal="center" vertical="center"/>
    </xf>
    <xf numFmtId="187" fontId="6" fillId="0" borderId="15" xfId="1" quotePrefix="1" applyNumberFormat="1" applyFont="1" applyBorder="1" applyAlignment="1">
      <alignment horizontal="center" vertical="center"/>
    </xf>
    <xf numFmtId="187" fontId="11" fillId="3" borderId="16" xfId="1" quotePrefix="1" applyNumberFormat="1" applyFont="1" applyFill="1" applyBorder="1" applyAlignment="1">
      <alignment horizontal="center" vertical="center"/>
    </xf>
    <xf numFmtId="0" fontId="24" fillId="3" borderId="16" xfId="0" applyFont="1" applyFill="1" applyBorder="1" applyAlignment="1">
      <alignment horizontal="left" vertical="top" wrapText="1"/>
    </xf>
    <xf numFmtId="0" fontId="9" fillId="3" borderId="16" xfId="2" applyFont="1" applyFill="1" applyBorder="1"/>
    <xf numFmtId="187" fontId="9" fillId="3" borderId="16" xfId="1" applyNumberFormat="1" applyFont="1" applyFill="1" applyBorder="1" applyAlignment="1">
      <alignment vertical="top" wrapText="1"/>
    </xf>
    <xf numFmtId="187" fontId="6" fillId="3" borderId="16" xfId="1" applyNumberFormat="1" applyFont="1" applyFill="1" applyBorder="1" applyAlignment="1">
      <alignment horizontal="left" vertical="center"/>
    </xf>
    <xf numFmtId="187" fontId="28" fillId="3" borderId="16" xfId="1" applyNumberFormat="1" applyFont="1" applyFill="1" applyBorder="1" applyAlignment="1">
      <alignment horizontal="center" vertical="center"/>
    </xf>
    <xf numFmtId="0" fontId="24" fillId="3" borderId="16" xfId="0" applyFont="1" applyFill="1" applyBorder="1" applyAlignment="1">
      <alignment vertical="top" wrapText="1"/>
    </xf>
    <xf numFmtId="0" fontId="6" fillId="3" borderId="16" xfId="0" applyFont="1" applyFill="1" applyBorder="1"/>
    <xf numFmtId="0" fontId="24" fillId="3" borderId="19" xfId="0" applyFont="1" applyFill="1" applyBorder="1" applyAlignment="1">
      <alignment vertical="top" wrapText="1"/>
    </xf>
    <xf numFmtId="0" fontId="24" fillId="3" borderId="15" xfId="0" quotePrefix="1" applyFont="1" applyFill="1" applyBorder="1" applyAlignment="1">
      <alignment vertical="center"/>
    </xf>
    <xf numFmtId="0" fontId="6" fillId="0" borderId="20" xfId="0" applyFont="1" applyBorder="1"/>
    <xf numFmtId="0" fontId="6" fillId="3" borderId="20" xfId="0" applyFont="1" applyFill="1" applyBorder="1"/>
    <xf numFmtId="187" fontId="6" fillId="0" borderId="20" xfId="1" applyNumberFormat="1" applyFont="1" applyBorder="1" applyAlignment="1">
      <alignment horizontal="center" vertical="center"/>
    </xf>
    <xf numFmtId="187" fontId="11" fillId="0" borderId="20" xfId="1" applyNumberFormat="1" applyFont="1" applyBorder="1" applyAlignment="1">
      <alignment horizontal="center" vertical="center"/>
    </xf>
    <xf numFmtId="187" fontId="6" fillId="0" borderId="20" xfId="1" quotePrefix="1" applyNumberFormat="1" applyFont="1" applyBorder="1" applyAlignment="1">
      <alignment horizontal="center" vertical="center"/>
    </xf>
    <xf numFmtId="187" fontId="11" fillId="3" borderId="20" xfId="1" applyNumberFormat="1" applyFont="1" applyFill="1" applyBorder="1" applyAlignment="1">
      <alignment horizontal="center" vertical="center"/>
    </xf>
    <xf numFmtId="187" fontId="28" fillId="3" borderId="20" xfId="1" applyNumberFormat="1" applyFont="1" applyFill="1" applyBorder="1" applyAlignment="1">
      <alignment horizontal="center" vertical="center"/>
    </xf>
    <xf numFmtId="187" fontId="28" fillId="0" borderId="20" xfId="1" applyNumberFormat="1" applyFont="1" applyBorder="1" applyAlignment="1">
      <alignment horizontal="center" vertical="center"/>
    </xf>
    <xf numFmtId="0" fontId="9" fillId="3" borderId="20" xfId="2" applyFont="1" applyFill="1" applyBorder="1"/>
    <xf numFmtId="188" fontId="6" fillId="0" borderId="20" xfId="1" applyNumberFormat="1" applyFont="1" applyBorder="1"/>
    <xf numFmtId="187" fontId="9" fillId="3" borderId="20" xfId="1" applyNumberFormat="1" applyFont="1" applyFill="1" applyBorder="1" applyAlignment="1">
      <alignment vertical="top" wrapText="1"/>
    </xf>
    <xf numFmtId="0" fontId="7" fillId="0" borderId="17" xfId="0" applyFont="1" applyBorder="1" applyAlignment="1">
      <alignment horizontal="right"/>
    </xf>
    <xf numFmtId="187" fontId="6" fillId="0" borderId="17" xfId="1" applyNumberFormat="1" applyFont="1" applyBorder="1"/>
    <xf numFmtId="187" fontId="6" fillId="3" borderId="17" xfId="1" quotePrefix="1" applyNumberFormat="1" applyFont="1" applyFill="1" applyBorder="1" applyAlignment="1">
      <alignment horizontal="center" vertical="center"/>
    </xf>
    <xf numFmtId="187" fontId="6" fillId="0" borderId="17" xfId="1" applyNumberFormat="1" applyFont="1" applyBorder="1" applyAlignment="1">
      <alignment horizontal="center" vertical="center"/>
    </xf>
    <xf numFmtId="187" fontId="6" fillId="0" borderId="17" xfId="1" quotePrefix="1" applyNumberFormat="1" applyFont="1" applyBorder="1" applyAlignment="1">
      <alignment horizontal="center" vertical="center"/>
    </xf>
    <xf numFmtId="187" fontId="11" fillId="0" borderId="17" xfId="1" quotePrefix="1" applyNumberFormat="1" applyFont="1" applyBorder="1" applyAlignment="1">
      <alignment horizontal="center" vertical="center"/>
    </xf>
    <xf numFmtId="187" fontId="11" fillId="3" borderId="17" xfId="1" quotePrefix="1" applyNumberFormat="1" applyFont="1" applyFill="1" applyBorder="1" applyAlignment="1">
      <alignment horizontal="center" vertical="center"/>
    </xf>
    <xf numFmtId="187" fontId="9" fillId="3" borderId="17" xfId="1" applyNumberFormat="1" applyFont="1" applyFill="1" applyBorder="1" applyAlignment="1">
      <alignment horizontal="center" vertical="center"/>
    </xf>
    <xf numFmtId="188" fontId="4" fillId="0" borderId="17" xfId="1" applyNumberFormat="1" applyFont="1" applyBorder="1"/>
    <xf numFmtId="187" fontId="4" fillId="3" borderId="17" xfId="1" applyNumberFormat="1" applyFont="1" applyFill="1" applyBorder="1" applyAlignment="1">
      <alignment horizontal="center" vertical="center"/>
    </xf>
    <xf numFmtId="187" fontId="7" fillId="0" borderId="17" xfId="1" applyNumberFormat="1" applyFont="1" applyBorder="1" applyAlignment="1">
      <alignment horizontal="center" vertical="center"/>
    </xf>
    <xf numFmtId="187" fontId="10" fillId="3" borderId="17" xfId="1" applyNumberFormat="1" applyFont="1" applyFill="1" applyBorder="1" applyAlignment="1">
      <alignment horizontal="center" vertical="center"/>
    </xf>
    <xf numFmtId="187" fontId="13" fillId="3" borderId="17" xfId="1" applyNumberFormat="1" applyFont="1" applyFill="1" applyBorder="1" applyAlignment="1">
      <alignment horizontal="center" vertical="center"/>
    </xf>
    <xf numFmtId="0" fontId="6" fillId="3" borderId="0" xfId="0" applyFont="1" applyFill="1"/>
    <xf numFmtId="187" fontId="6" fillId="3" borderId="0" xfId="1" quotePrefix="1" applyNumberFormat="1" applyFont="1" applyFill="1" applyBorder="1" applyAlignment="1">
      <alignment horizontal="center" vertical="center"/>
    </xf>
    <xf numFmtId="0" fontId="6" fillId="3" borderId="0" xfId="2" applyFont="1" applyFill="1" applyAlignment="1">
      <alignment horizontal="left"/>
    </xf>
    <xf numFmtId="187" fontId="4" fillId="3" borderId="0" xfId="1" applyNumberFormat="1" applyFont="1" applyFill="1" applyBorder="1" applyAlignment="1">
      <alignment horizontal="center" vertical="center"/>
    </xf>
    <xf numFmtId="187" fontId="10" fillId="3" borderId="0" xfId="1" applyNumberFormat="1" applyFont="1" applyFill="1" applyBorder="1" applyAlignment="1">
      <alignment horizontal="center" vertical="center"/>
    </xf>
    <xf numFmtId="187" fontId="13" fillId="3" borderId="0" xfId="1" applyNumberFormat="1" applyFont="1" applyFill="1" applyBorder="1" applyAlignment="1">
      <alignment horizontal="center" vertical="center"/>
    </xf>
    <xf numFmtId="0" fontId="7" fillId="0" borderId="0" xfId="0" applyFont="1" applyAlignment="1"/>
    <xf numFmtId="0" fontId="3" fillId="0" borderId="0" xfId="0" applyFont="1" applyAlignment="1"/>
    <xf numFmtId="0" fontId="4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5" fillId="3" borderId="0" xfId="0" applyFont="1" applyFill="1" applyAlignment="1">
      <alignment vertical="top" wrapText="1"/>
    </xf>
    <xf numFmtId="0" fontId="5" fillId="3" borderId="0" xfId="0" applyFont="1" applyFill="1" applyAlignment="1">
      <alignment horizontal="left" vertical="top"/>
    </xf>
    <xf numFmtId="0" fontId="5" fillId="3" borderId="0" xfId="0" applyFont="1" applyFill="1"/>
    <xf numFmtId="49" fontId="24" fillId="3" borderId="0" xfId="0" applyNumberFormat="1" applyFont="1" applyFill="1"/>
    <xf numFmtId="0" fontId="12" fillId="3" borderId="2" xfId="0" applyFont="1" applyFill="1" applyBorder="1" applyAlignment="1">
      <alignment horizontal="center" vertical="center"/>
    </xf>
    <xf numFmtId="0" fontId="12" fillId="3" borderId="9" xfId="0" applyFont="1" applyFill="1" applyBorder="1" applyAlignment="1">
      <alignment horizontal="center" vertical="center"/>
    </xf>
    <xf numFmtId="0" fontId="12" fillId="3" borderId="8" xfId="0" applyFont="1" applyFill="1" applyBorder="1" applyAlignment="1">
      <alignment horizontal="center" vertical="center" wrapText="1"/>
    </xf>
    <xf numFmtId="0" fontId="12" fillId="3" borderId="14" xfId="0" applyFont="1" applyFill="1" applyBorder="1" applyAlignment="1">
      <alignment horizontal="center" vertical="center" wrapText="1"/>
    </xf>
    <xf numFmtId="49" fontId="12" fillId="3" borderId="17" xfId="0" applyNumberFormat="1" applyFont="1" applyFill="1" applyBorder="1" applyAlignment="1">
      <alignment horizontal="center" vertical="center"/>
    </xf>
    <xf numFmtId="0" fontId="6" fillId="0" borderId="15" xfId="0" quotePrefix="1" applyFont="1" applyBorder="1" applyAlignment="1">
      <alignment horizontal="right" vertical="center"/>
    </xf>
    <xf numFmtId="0" fontId="11" fillId="3" borderId="15" xfId="0" quotePrefix="1" applyFont="1" applyFill="1" applyBorder="1" applyAlignment="1">
      <alignment horizontal="right" vertical="center"/>
    </xf>
    <xf numFmtId="187" fontId="6" fillId="0" borderId="15" xfId="0" quotePrefix="1" applyNumberFormat="1" applyFont="1" applyBorder="1" applyAlignment="1">
      <alignment horizontal="right" vertical="center"/>
    </xf>
    <xf numFmtId="0" fontId="11" fillId="0" borderId="15" xfId="0" quotePrefix="1" applyFont="1" applyBorder="1" applyAlignment="1">
      <alignment horizontal="right" vertical="center"/>
    </xf>
    <xf numFmtId="187" fontId="11" fillId="3" borderId="15" xfId="1" quotePrefix="1" applyNumberFormat="1" applyFont="1" applyFill="1" applyBorder="1" applyAlignment="1">
      <alignment horizontal="right" vertical="center"/>
    </xf>
    <xf numFmtId="0" fontId="6" fillId="3" borderId="15" xfId="0" quotePrefix="1" applyFont="1" applyFill="1" applyBorder="1" applyAlignment="1">
      <alignment horizontal="right" vertical="center"/>
    </xf>
    <xf numFmtId="187" fontId="11" fillId="0" borderId="15" xfId="0" quotePrefix="1" applyNumberFormat="1" applyFont="1" applyBorder="1" applyAlignment="1">
      <alignment horizontal="center" vertical="center"/>
    </xf>
    <xf numFmtId="187" fontId="6" fillId="0" borderId="15" xfId="0" quotePrefix="1" applyNumberFormat="1" applyFont="1" applyBorder="1" applyAlignment="1">
      <alignment horizontal="center" vertical="center"/>
    </xf>
    <xf numFmtId="0" fontId="11" fillId="3" borderId="15" xfId="0" applyFont="1" applyFill="1" applyBorder="1"/>
    <xf numFmtId="187" fontId="11" fillId="3" borderId="15" xfId="1" applyNumberFormat="1" applyFont="1" applyFill="1" applyBorder="1" applyAlignment="1">
      <alignment horizontal="center" vertical="center"/>
    </xf>
    <xf numFmtId="187" fontId="30" fillId="0" borderId="15" xfId="1" quotePrefix="1" applyNumberFormat="1" applyFont="1" applyBorder="1" applyAlignment="1">
      <alignment horizontal="center" vertical="center"/>
    </xf>
    <xf numFmtId="43" fontId="6" fillId="3" borderId="15" xfId="1" quotePrefix="1" applyFont="1" applyFill="1" applyBorder="1" applyAlignment="1">
      <alignment horizontal="center" vertical="center"/>
    </xf>
    <xf numFmtId="0" fontId="5" fillId="0" borderId="15" xfId="0" quotePrefix="1" applyFont="1" applyBorder="1" applyAlignment="1">
      <alignment horizontal="left" vertical="center"/>
    </xf>
    <xf numFmtId="187" fontId="11" fillId="3" borderId="15" xfId="1" applyNumberFormat="1" applyFont="1" applyFill="1" applyBorder="1" applyAlignment="1">
      <alignment horizontal="right" vertical="center"/>
    </xf>
    <xf numFmtId="187" fontId="11" fillId="0" borderId="15" xfId="1" quotePrefix="1" applyNumberFormat="1" applyFont="1" applyBorder="1" applyAlignment="1">
      <alignment vertical="center"/>
    </xf>
    <xf numFmtId="187" fontId="11" fillId="3" borderId="15" xfId="1" applyNumberFormat="1" applyFont="1" applyFill="1" applyBorder="1" applyAlignment="1">
      <alignment vertical="center"/>
    </xf>
    <xf numFmtId="187" fontId="11" fillId="0" borderId="15" xfId="1" applyNumberFormat="1" applyFont="1" applyBorder="1" applyAlignment="1">
      <alignment vertical="center"/>
    </xf>
    <xf numFmtId="43" fontId="11" fillId="3" borderId="15" xfId="1" quotePrefix="1" applyFont="1" applyFill="1" applyBorder="1" applyAlignment="1">
      <alignment horizontal="center" vertical="center"/>
    </xf>
    <xf numFmtId="0" fontId="11" fillId="3" borderId="16" xfId="0" applyFont="1" applyFill="1" applyBorder="1"/>
    <xf numFmtId="187" fontId="30" fillId="0" borderId="16" xfId="1" quotePrefix="1" applyNumberFormat="1" applyFont="1" applyBorder="1" applyAlignment="1">
      <alignment horizontal="center" vertical="center"/>
    </xf>
    <xf numFmtId="187" fontId="6" fillId="0" borderId="16" xfId="1" quotePrefix="1" applyNumberFormat="1" applyFont="1" applyBorder="1" applyAlignment="1">
      <alignment horizontal="right" vertical="center"/>
    </xf>
    <xf numFmtId="43" fontId="30" fillId="3" borderId="16" xfId="1" quotePrefix="1" applyFont="1" applyFill="1" applyBorder="1" applyAlignment="1">
      <alignment horizontal="center" vertical="center"/>
    </xf>
    <xf numFmtId="188" fontId="4" fillId="0" borderId="16" xfId="1" applyNumberFormat="1" applyFont="1" applyBorder="1"/>
    <xf numFmtId="187" fontId="10" fillId="0" borderId="16" xfId="1" applyNumberFormat="1" applyFont="1" applyBorder="1" applyAlignment="1">
      <alignment horizontal="center" vertical="center"/>
    </xf>
    <xf numFmtId="187" fontId="11" fillId="3" borderId="16" xfId="1" applyNumberFormat="1" applyFont="1" applyFill="1" applyBorder="1" applyAlignment="1">
      <alignment horizontal="right" vertical="center"/>
    </xf>
    <xf numFmtId="43" fontId="11" fillId="3" borderId="16" xfId="1" quotePrefix="1" applyFont="1" applyFill="1" applyBorder="1" applyAlignment="1">
      <alignment horizontal="center" vertical="center"/>
    </xf>
    <xf numFmtId="0" fontId="11" fillId="3" borderId="16" xfId="0" applyFont="1" applyFill="1" applyBorder="1" applyAlignment="1">
      <alignment horizontal="right"/>
    </xf>
    <xf numFmtId="187" fontId="30" fillId="3" borderId="16" xfId="1" quotePrefix="1" applyNumberFormat="1" applyFont="1" applyFill="1" applyBorder="1" applyAlignment="1">
      <alignment horizontal="center" vertical="center"/>
    </xf>
    <xf numFmtId="0" fontId="9" fillId="0" borderId="16" xfId="2" applyFont="1" applyBorder="1"/>
    <xf numFmtId="188" fontId="6" fillId="0" borderId="16" xfId="1" applyNumberFormat="1" applyFont="1" applyBorder="1" applyAlignment="1">
      <alignment horizontal="center"/>
    </xf>
    <xf numFmtId="0" fontId="11" fillId="3" borderId="20" xfId="0" applyFont="1" applyFill="1" applyBorder="1" applyAlignment="1">
      <alignment horizontal="right"/>
    </xf>
    <xf numFmtId="187" fontId="30" fillId="3" borderId="20" xfId="1" quotePrefix="1" applyNumberFormat="1" applyFont="1" applyFill="1" applyBorder="1" applyAlignment="1">
      <alignment horizontal="center" vertical="center"/>
    </xf>
    <xf numFmtId="187" fontId="11" fillId="0" borderId="20" xfId="1" quotePrefix="1" applyNumberFormat="1" applyFont="1" applyBorder="1" applyAlignment="1">
      <alignment horizontal="center" vertical="center"/>
    </xf>
    <xf numFmtId="0" fontId="9" fillId="0" borderId="20" xfId="2" applyFont="1" applyBorder="1"/>
    <xf numFmtId="188" fontId="9" fillId="0" borderId="20" xfId="1" applyNumberFormat="1" applyFont="1" applyBorder="1" applyAlignment="1">
      <alignment horizontal="center"/>
    </xf>
    <xf numFmtId="0" fontId="6" fillId="0" borderId="17" xfId="0" applyFont="1" applyBorder="1"/>
    <xf numFmtId="0" fontId="11" fillId="3" borderId="17" xfId="0" applyFont="1" applyFill="1" applyBorder="1"/>
    <xf numFmtId="0" fontId="6" fillId="0" borderId="17" xfId="2" applyFont="1" applyBorder="1" applyAlignment="1">
      <alignment horizontal="left"/>
    </xf>
    <xf numFmtId="188" fontId="5" fillId="0" borderId="17" xfId="1" applyNumberFormat="1" applyFont="1" applyBorder="1"/>
    <xf numFmtId="187" fontId="4" fillId="0" borderId="17" xfId="1" applyNumberFormat="1" applyFont="1" applyBorder="1" applyAlignment="1">
      <alignment horizontal="center" vertical="center"/>
    </xf>
    <xf numFmtId="187" fontId="11" fillId="3" borderId="17" xfId="1" applyNumberFormat="1" applyFont="1" applyFill="1" applyBorder="1" applyAlignment="1">
      <alignment horizontal="center" vertical="center"/>
    </xf>
    <xf numFmtId="0" fontId="11" fillId="3" borderId="0" xfId="0" applyFont="1" applyFill="1"/>
    <xf numFmtId="187" fontId="11" fillId="3" borderId="0" xfId="1" quotePrefix="1" applyNumberFormat="1" applyFont="1" applyFill="1" applyBorder="1" applyAlignment="1">
      <alignment horizontal="center" vertical="center"/>
    </xf>
    <xf numFmtId="187" fontId="5" fillId="3" borderId="0" xfId="1" applyNumberFormat="1" applyFont="1" applyFill="1" applyAlignment="1">
      <alignment vertical="top" wrapText="1"/>
    </xf>
    <xf numFmtId="0" fontId="24" fillId="3" borderId="0" xfId="0" applyFont="1" applyFill="1" applyAlignment="1">
      <alignment vertical="top"/>
    </xf>
    <xf numFmtId="187" fontId="5" fillId="3" borderId="0" xfId="1" applyNumberFormat="1" applyFont="1" applyFill="1"/>
    <xf numFmtId="0" fontId="4" fillId="0" borderId="0" xfId="0" applyFont="1" applyAlignment="1">
      <alignment vertical="top"/>
    </xf>
    <xf numFmtId="49" fontId="4" fillId="0" borderId="0" xfId="0" applyNumberFormat="1" applyFont="1" applyAlignment="1">
      <alignment vertical="top"/>
    </xf>
    <xf numFmtId="49" fontId="5" fillId="0" borderId="0" xfId="0" applyNumberFormat="1" applyFont="1" applyAlignment="1">
      <alignment vertical="top"/>
    </xf>
    <xf numFmtId="49" fontId="5" fillId="0" borderId="0" xfId="0" applyNumberFormat="1" applyFont="1" applyAlignment="1">
      <alignment horizontal="center" vertical="top"/>
    </xf>
    <xf numFmtId="49" fontId="24" fillId="0" borderId="0" xfId="0" applyNumberFormat="1" applyFont="1" applyAlignment="1">
      <alignment vertical="top"/>
    </xf>
    <xf numFmtId="49" fontId="31" fillId="0" borderId="0" xfId="0" applyNumberFormat="1" applyFont="1" applyAlignment="1">
      <alignment vertical="top"/>
    </xf>
    <xf numFmtId="0" fontId="4" fillId="0" borderId="2" xfId="0" applyFont="1" applyBorder="1" applyAlignment="1">
      <alignment horizontal="center" vertical="top"/>
    </xf>
    <xf numFmtId="0" fontId="4" fillId="0" borderId="9" xfId="0" applyFont="1" applyBorder="1" applyAlignment="1">
      <alignment horizontal="center" vertical="top"/>
    </xf>
    <xf numFmtId="0" fontId="4" fillId="0" borderId="13" xfId="0" applyFont="1" applyBorder="1" applyAlignment="1">
      <alignment horizontal="center" vertical="top" wrapText="1"/>
    </xf>
    <xf numFmtId="0" fontId="4" fillId="0" borderId="13" xfId="0" applyFont="1" applyBorder="1" applyAlignment="1">
      <alignment horizontal="center" vertical="top"/>
    </xf>
    <xf numFmtId="0" fontId="4" fillId="0" borderId="10" xfId="0" applyFont="1" applyBorder="1" applyAlignment="1">
      <alignment vertical="top"/>
    </xf>
    <xf numFmtId="49" fontId="4" fillId="0" borderId="17" xfId="0" applyNumberFormat="1" applyFont="1" applyBorder="1" applyAlignment="1">
      <alignment horizontal="center" vertical="top"/>
    </xf>
    <xf numFmtId="49" fontId="12" fillId="0" borderId="17" xfId="0" applyNumberFormat="1" applyFont="1" applyBorder="1" applyAlignment="1">
      <alignment horizontal="center" vertical="top"/>
    </xf>
    <xf numFmtId="0" fontId="5" fillId="0" borderId="8" xfId="0" applyFont="1" applyBorder="1" applyAlignment="1">
      <alignment vertical="top"/>
    </xf>
    <xf numFmtId="3" fontId="32" fillId="0" borderId="40" xfId="0" applyNumberFormat="1" applyFont="1" applyBorder="1" applyAlignment="1">
      <alignment horizontal="right" vertical="top"/>
    </xf>
    <xf numFmtId="193" fontId="5" fillId="0" borderId="8" xfId="4" applyNumberFormat="1" applyFont="1" applyBorder="1" applyAlignment="1">
      <alignment horizontal="right" vertical="center" wrapText="1" readingOrder="1"/>
    </xf>
    <xf numFmtId="0" fontId="5" fillId="0" borderId="34" xfId="0" quotePrefix="1" applyFont="1" applyBorder="1" applyAlignment="1">
      <alignment horizontal="center" vertical="top"/>
    </xf>
    <xf numFmtId="187" fontId="5" fillId="0" borderId="34" xfId="1" quotePrefix="1" applyNumberFormat="1" applyFont="1" applyFill="1" applyBorder="1" applyAlignment="1">
      <alignment horizontal="right" vertical="top"/>
    </xf>
    <xf numFmtId="3" fontId="32" fillId="0" borderId="34" xfId="0" applyNumberFormat="1" applyFont="1" applyBorder="1" applyAlignment="1">
      <alignment horizontal="right" vertical="top"/>
    </xf>
    <xf numFmtId="0" fontId="5" fillId="0" borderId="34" xfId="0" applyFont="1" applyBorder="1" applyAlignment="1">
      <alignment vertical="top" wrapText="1"/>
    </xf>
    <xf numFmtId="187" fontId="24" fillId="0" borderId="34" xfId="1" applyNumberFormat="1" applyFont="1" applyBorder="1" applyAlignment="1">
      <alignment vertical="top" wrapText="1"/>
    </xf>
    <xf numFmtId="0" fontId="5" fillId="0" borderId="34" xfId="0" applyFont="1" applyBorder="1" applyAlignment="1">
      <alignment horizontal="center" vertical="top" wrapText="1"/>
    </xf>
    <xf numFmtId="187" fontId="31" fillId="0" borderId="34" xfId="1" applyNumberFormat="1" applyFont="1" applyBorder="1" applyAlignment="1">
      <alignment vertical="top" wrapText="1"/>
    </xf>
    <xf numFmtId="0" fontId="24" fillId="0" borderId="34" xfId="0" quotePrefix="1" applyFont="1" applyBorder="1" applyAlignment="1">
      <alignment horizontal="left" vertical="top"/>
    </xf>
    <xf numFmtId="0" fontId="24" fillId="0" borderId="34" xfId="0" applyFont="1" applyBorder="1" applyAlignment="1">
      <alignment vertical="top" wrapText="1"/>
    </xf>
    <xf numFmtId="0" fontId="4" fillId="0" borderId="41" xfId="0" applyFont="1" applyBorder="1" applyAlignment="1">
      <alignment vertical="top" wrapText="1"/>
    </xf>
    <xf numFmtId="0" fontId="24" fillId="0" borderId="41" xfId="0" applyFont="1" applyBorder="1" applyAlignment="1">
      <alignment horizontal="center" vertical="top" wrapText="1"/>
    </xf>
    <xf numFmtId="187" fontId="5" fillId="0" borderId="42" xfId="1" applyNumberFormat="1" applyFont="1" applyBorder="1" applyAlignment="1">
      <alignment vertical="top"/>
    </xf>
    <xf numFmtId="3" fontId="32" fillId="0" borderId="43" xfId="0" applyNumberFormat="1" applyFont="1" applyBorder="1" applyAlignment="1">
      <alignment horizontal="right" vertical="top"/>
    </xf>
    <xf numFmtId="193" fontId="5" fillId="0" borderId="42" xfId="4" applyNumberFormat="1" applyFont="1" applyBorder="1" applyAlignment="1">
      <alignment horizontal="right" vertical="center" wrapText="1" readingOrder="1"/>
    </xf>
    <xf numFmtId="3" fontId="32" fillId="0" borderId="44" xfId="0" applyNumberFormat="1" applyFont="1" applyBorder="1" applyAlignment="1">
      <alignment horizontal="right" vertical="top"/>
    </xf>
    <xf numFmtId="187" fontId="5" fillId="0" borderId="42" xfId="1" applyNumberFormat="1" applyFont="1" applyFill="1" applyBorder="1" applyAlignment="1">
      <alignment horizontal="center" vertical="top"/>
    </xf>
    <xf numFmtId="3" fontId="32" fillId="0" borderId="42" xfId="0" applyNumberFormat="1" applyFont="1" applyBorder="1" applyAlignment="1">
      <alignment horizontal="right" vertical="top"/>
    </xf>
    <xf numFmtId="187" fontId="5" fillId="0" borderId="42" xfId="1" quotePrefix="1" applyNumberFormat="1" applyFont="1" applyFill="1" applyBorder="1" applyAlignment="1">
      <alignment horizontal="right" vertical="top"/>
    </xf>
    <xf numFmtId="0" fontId="5" fillId="0" borderId="42" xfId="0" applyFont="1" applyBorder="1" applyAlignment="1">
      <alignment vertical="top" wrapText="1"/>
    </xf>
    <xf numFmtId="0" fontId="5" fillId="0" borderId="42" xfId="0" applyFont="1" applyBorder="1" applyAlignment="1">
      <alignment horizontal="center" vertical="top" wrapText="1"/>
    </xf>
    <xf numFmtId="187" fontId="24" fillId="0" borderId="42" xfId="1" applyNumberFormat="1" applyFont="1" applyBorder="1" applyAlignment="1">
      <alignment vertical="top" wrapText="1"/>
    </xf>
    <xf numFmtId="0" fontId="24" fillId="0" borderId="42" xfId="0" quotePrefix="1" applyFont="1" applyBorder="1" applyAlignment="1">
      <alignment horizontal="left" vertical="top"/>
    </xf>
    <xf numFmtId="0" fontId="24" fillId="0" borderId="42" xfId="0" applyFont="1" applyBorder="1" applyAlignment="1">
      <alignment horizontal="center" vertical="top" wrapText="1"/>
    </xf>
    <xf numFmtId="0" fontId="5" fillId="0" borderId="42" xfId="0" applyFont="1" applyBorder="1" applyAlignment="1">
      <alignment vertical="top"/>
    </xf>
    <xf numFmtId="187" fontId="5" fillId="0" borderId="42" xfId="1" quotePrefix="1" applyNumberFormat="1" applyFont="1" applyFill="1" applyBorder="1" applyAlignment="1">
      <alignment vertical="top"/>
    </xf>
    <xf numFmtId="43" fontId="5" fillId="0" borderId="42" xfId="1" quotePrefix="1" applyFont="1" applyFill="1" applyBorder="1" applyAlignment="1">
      <alignment horizontal="center" vertical="top"/>
    </xf>
    <xf numFmtId="187" fontId="24" fillId="0" borderId="42" xfId="1" quotePrefix="1" applyNumberFormat="1" applyFont="1" applyFill="1" applyBorder="1" applyAlignment="1">
      <alignment horizontal="center" vertical="top"/>
    </xf>
    <xf numFmtId="187" fontId="24" fillId="0" borderId="42" xfId="0" applyNumberFormat="1" applyFont="1" applyBorder="1" applyAlignment="1">
      <alignment horizontal="center" vertical="top" wrapText="1"/>
    </xf>
    <xf numFmtId="187" fontId="4" fillId="0" borderId="42" xfId="1" quotePrefix="1" applyNumberFormat="1" applyFont="1" applyFill="1" applyBorder="1" applyAlignment="1">
      <alignment horizontal="right" vertical="top"/>
    </xf>
    <xf numFmtId="193" fontId="5" fillId="0" borderId="42" xfId="4" applyNumberFormat="1" applyFont="1" applyBorder="1" applyAlignment="1">
      <alignment horizontal="right" vertical="top" wrapText="1" readingOrder="1"/>
    </xf>
    <xf numFmtId="187" fontId="5" fillId="0" borderId="42" xfId="1" quotePrefix="1" applyNumberFormat="1" applyFont="1" applyFill="1" applyBorder="1" applyAlignment="1">
      <alignment horizontal="center" vertical="top"/>
    </xf>
    <xf numFmtId="187" fontId="24" fillId="0" borderId="42" xfId="1" applyNumberFormat="1" applyFont="1" applyFill="1" applyBorder="1" applyAlignment="1">
      <alignment horizontal="center" vertical="top"/>
    </xf>
    <xf numFmtId="187" fontId="24" fillId="0" borderId="42" xfId="1" applyNumberFormat="1" applyFont="1" applyFill="1" applyBorder="1" applyAlignment="1">
      <alignment horizontal="center" vertical="top" wrapText="1"/>
    </xf>
    <xf numFmtId="187" fontId="24" fillId="0" borderId="42" xfId="0" quotePrefix="1" applyNumberFormat="1" applyFont="1" applyBorder="1" applyAlignment="1">
      <alignment horizontal="center" vertical="top"/>
    </xf>
    <xf numFmtId="0" fontId="24" fillId="0" borderId="42" xfId="0" quotePrefix="1" applyFont="1" applyBorder="1" applyAlignment="1">
      <alignment vertical="top" wrapText="1"/>
    </xf>
    <xf numFmtId="0" fontId="24" fillId="0" borderId="42" xfId="0" quotePrefix="1" applyFont="1" applyBorder="1" applyAlignment="1">
      <alignment horizontal="center" vertical="top"/>
    </xf>
    <xf numFmtId="0" fontId="5" fillId="0" borderId="14" xfId="0" applyFont="1" applyBorder="1" applyAlignment="1">
      <alignment vertical="top"/>
    </xf>
    <xf numFmtId="3" fontId="32" fillId="0" borderId="45" xfId="0" applyNumberFormat="1" applyFont="1" applyBorder="1" applyAlignment="1">
      <alignment horizontal="right" vertical="top"/>
    </xf>
    <xf numFmtId="193" fontId="5" fillId="0" borderId="14" xfId="4" applyNumberFormat="1" applyFont="1" applyBorder="1" applyAlignment="1">
      <alignment horizontal="right" vertical="center" wrapText="1" readingOrder="1"/>
    </xf>
    <xf numFmtId="187" fontId="5" fillId="0" borderId="46" xfId="1" applyNumberFormat="1" applyFont="1" applyFill="1" applyBorder="1" applyAlignment="1">
      <alignment horizontal="center" vertical="top"/>
    </xf>
    <xf numFmtId="3" fontId="32" fillId="0" borderId="46" xfId="0" applyNumberFormat="1" applyFont="1" applyBorder="1" applyAlignment="1">
      <alignment horizontal="right" vertical="top"/>
    </xf>
    <xf numFmtId="187" fontId="5" fillId="0" borderId="46" xfId="1" quotePrefix="1" applyNumberFormat="1" applyFont="1" applyFill="1" applyBorder="1" applyAlignment="1">
      <alignment horizontal="right" vertical="top"/>
    </xf>
    <xf numFmtId="187" fontId="5" fillId="0" borderId="46" xfId="1" quotePrefix="1" applyNumberFormat="1" applyFont="1" applyFill="1" applyBorder="1" applyAlignment="1">
      <alignment horizontal="center" vertical="top"/>
    </xf>
    <xf numFmtId="187" fontId="24" fillId="0" borderId="46" xfId="1" applyNumberFormat="1" applyFont="1" applyBorder="1" applyAlignment="1">
      <alignment vertical="top" wrapText="1"/>
    </xf>
    <xf numFmtId="0" fontId="5" fillId="0" borderId="46" xfId="0" applyFont="1" applyBorder="1" applyAlignment="1">
      <alignment horizontal="center" vertical="top" wrapText="1"/>
    </xf>
    <xf numFmtId="187" fontId="24" fillId="0" borderId="46" xfId="1" applyNumberFormat="1" applyFont="1" applyFill="1" applyBorder="1" applyAlignment="1">
      <alignment horizontal="center" vertical="top"/>
    </xf>
    <xf numFmtId="0" fontId="24" fillId="0" borderId="46" xfId="0" quotePrefix="1" applyFont="1" applyBorder="1" applyAlignment="1">
      <alignment horizontal="left" vertical="top"/>
    </xf>
    <xf numFmtId="0" fontId="24" fillId="0" borderId="46" xfId="0" quotePrefix="1" applyFont="1" applyBorder="1" applyAlignment="1">
      <alignment horizontal="center" vertical="top"/>
    </xf>
    <xf numFmtId="187" fontId="24" fillId="0" borderId="46" xfId="0" quotePrefix="1" applyNumberFormat="1" applyFont="1" applyBorder="1" applyAlignment="1">
      <alignment horizontal="center" vertical="top"/>
    </xf>
    <xf numFmtId="0" fontId="24" fillId="0" borderId="46" xfId="0" quotePrefix="1" applyFont="1" applyBorder="1" applyAlignment="1">
      <alignment vertical="top" wrapText="1"/>
    </xf>
    <xf numFmtId="0" fontId="5" fillId="0" borderId="14" xfId="0" applyFont="1" applyBorder="1" applyAlignment="1">
      <alignment horizontal="right" vertical="top"/>
    </xf>
    <xf numFmtId="193" fontId="5" fillId="3" borderId="14" xfId="0" applyNumberFormat="1" applyFont="1" applyFill="1" applyBorder="1" applyAlignment="1">
      <alignment vertical="top"/>
    </xf>
    <xf numFmtId="193" fontId="5" fillId="3" borderId="14" xfId="4" applyNumberFormat="1" applyFont="1" applyFill="1" applyBorder="1" applyAlignment="1">
      <alignment horizontal="right" vertical="top" wrapText="1" readingOrder="1"/>
    </xf>
    <xf numFmtId="187" fontId="5" fillId="3" borderId="14" xfId="1" applyNumberFormat="1" applyFont="1" applyFill="1" applyBorder="1" applyAlignment="1">
      <alignment horizontal="center" vertical="top"/>
    </xf>
    <xf numFmtId="187" fontId="5" fillId="0" borderId="14" xfId="1" quotePrefix="1" applyNumberFormat="1" applyFont="1" applyFill="1" applyBorder="1" applyAlignment="1">
      <alignment horizontal="center" vertical="top"/>
    </xf>
    <xf numFmtId="187" fontId="5" fillId="0" borderId="14" xfId="1" quotePrefix="1" applyNumberFormat="1" applyFont="1" applyFill="1" applyBorder="1" applyAlignment="1">
      <alignment vertical="top"/>
    </xf>
    <xf numFmtId="187" fontId="24" fillId="0" borderId="14" xfId="1" quotePrefix="1" applyNumberFormat="1" applyFont="1" applyFill="1" applyBorder="1" applyAlignment="1">
      <alignment horizontal="center" vertical="top"/>
    </xf>
    <xf numFmtId="0" fontId="5" fillId="0" borderId="14" xfId="0" quotePrefix="1" applyFont="1" applyBorder="1" applyAlignment="1">
      <alignment horizontal="center" vertical="top"/>
    </xf>
    <xf numFmtId="187" fontId="34" fillId="0" borderId="14" xfId="1" quotePrefix="1" applyNumberFormat="1" applyFont="1" applyFill="1" applyBorder="1" applyAlignment="1">
      <alignment horizontal="center" vertical="top"/>
    </xf>
    <xf numFmtId="0" fontId="24" fillId="0" borderId="14" xfId="2" applyFont="1" applyBorder="1" applyAlignment="1">
      <alignment horizontal="left" vertical="top"/>
    </xf>
    <xf numFmtId="188" fontId="12" fillId="0" borderId="14" xfId="1" applyNumberFormat="1" applyFont="1" applyFill="1" applyBorder="1" applyAlignment="1">
      <alignment vertical="top"/>
    </xf>
    <xf numFmtId="187" fontId="24" fillId="0" borderId="14" xfId="1" applyNumberFormat="1" applyFont="1" applyFill="1" applyBorder="1" applyAlignment="1">
      <alignment horizontal="center" vertical="top"/>
    </xf>
    <xf numFmtId="187" fontId="12" fillId="0" borderId="14" xfId="1" applyNumberFormat="1" applyFont="1" applyFill="1" applyBorder="1" applyAlignment="1">
      <alignment horizontal="center" vertical="top"/>
    </xf>
    <xf numFmtId="187" fontId="24" fillId="0" borderId="14" xfId="1" applyNumberFormat="1" applyFont="1" applyBorder="1" applyAlignment="1">
      <alignment horizontal="center" vertical="top"/>
    </xf>
    <xf numFmtId="187" fontId="5" fillId="0" borderId="0" xfId="1" quotePrefix="1" applyNumberFormat="1" applyFont="1" applyFill="1" applyBorder="1" applyAlignment="1">
      <alignment horizontal="center" vertical="top"/>
    </xf>
    <xf numFmtId="187" fontId="24" fillId="0" borderId="0" xfId="1" quotePrefix="1" applyNumberFormat="1" applyFont="1" applyFill="1" applyBorder="1" applyAlignment="1">
      <alignment horizontal="center" vertical="top"/>
    </xf>
    <xf numFmtId="187" fontId="5" fillId="0" borderId="0" xfId="1" applyNumberFormat="1" applyFont="1" applyFill="1" applyBorder="1" applyAlignment="1">
      <alignment horizontal="center" vertical="top"/>
    </xf>
    <xf numFmtId="187" fontId="31" fillId="0" borderId="0" xfId="1" quotePrefix="1" applyNumberFormat="1" applyFont="1" applyFill="1" applyBorder="1" applyAlignment="1">
      <alignment horizontal="center" vertical="top"/>
    </xf>
    <xf numFmtId="0" fontId="31" fillId="0" borderId="0" xfId="2" applyFont="1" applyAlignment="1">
      <alignment horizontal="left" vertical="top"/>
    </xf>
    <xf numFmtId="188" fontId="34" fillId="0" borderId="0" xfId="1" applyNumberFormat="1" applyFont="1" applyFill="1" applyBorder="1" applyAlignment="1">
      <alignment vertical="top"/>
    </xf>
    <xf numFmtId="187" fontId="34" fillId="0" borderId="0" xfId="1" applyNumberFormat="1" applyFont="1" applyFill="1" applyBorder="1" applyAlignment="1">
      <alignment horizontal="center" vertical="top"/>
    </xf>
    <xf numFmtId="187" fontId="5" fillId="0" borderId="0" xfId="1" applyNumberFormat="1" applyFont="1" applyBorder="1" applyAlignment="1">
      <alignment horizontal="center" vertical="top"/>
    </xf>
    <xf numFmtId="188" fontId="31" fillId="0" borderId="0" xfId="2" applyNumberFormat="1" applyFont="1" applyAlignment="1">
      <alignment horizontal="left" vertical="top"/>
    </xf>
    <xf numFmtId="187" fontId="31" fillId="0" borderId="0" xfId="1" applyNumberFormat="1" applyFont="1" applyFill="1" applyBorder="1" applyAlignment="1">
      <alignment horizontal="center" vertical="top"/>
    </xf>
    <xf numFmtId="43" fontId="5" fillId="0" borderId="0" xfId="1" quotePrefix="1" applyFont="1" applyFill="1" applyBorder="1" applyAlignment="1">
      <alignment horizontal="center" vertical="top"/>
    </xf>
    <xf numFmtId="0" fontId="31" fillId="0" borderId="0" xfId="0" quotePrefix="1" applyFont="1" applyAlignment="1">
      <alignment horizontal="left" vertical="top"/>
    </xf>
    <xf numFmtId="0" fontId="5" fillId="0" borderId="0" xfId="0" quotePrefix="1" applyFont="1" applyAlignment="1">
      <alignment horizontal="center" vertical="top"/>
    </xf>
    <xf numFmtId="0" fontId="5" fillId="0" borderId="0" xfId="0" quotePrefix="1" applyFont="1" applyAlignment="1">
      <alignment vertical="top" wrapText="1"/>
    </xf>
    <xf numFmtId="187" fontId="5" fillId="0" borderId="0" xfId="1" applyNumberFormat="1" applyFont="1" applyFill="1" applyAlignment="1">
      <alignment vertical="top" wrapText="1"/>
    </xf>
    <xf numFmtId="187" fontId="5" fillId="0" borderId="0" xfId="1" applyNumberFormat="1" applyFont="1" applyFill="1" applyAlignment="1">
      <alignment horizontal="center" vertical="top" wrapText="1"/>
    </xf>
    <xf numFmtId="0" fontId="31" fillId="0" borderId="0" xfId="0" applyFont="1" applyAlignment="1">
      <alignment vertical="top" wrapText="1"/>
    </xf>
    <xf numFmtId="187" fontId="5" fillId="0" borderId="0" xfId="1" applyNumberFormat="1" applyFont="1" applyFill="1" applyAlignment="1">
      <alignment vertical="top"/>
    </xf>
    <xf numFmtId="187" fontId="5" fillId="0" borderId="0" xfId="1" applyNumberFormat="1" applyFont="1" applyFill="1" applyAlignment="1">
      <alignment horizontal="center" vertical="top"/>
    </xf>
    <xf numFmtId="0" fontId="31" fillId="0" borderId="0" xfId="0" applyFont="1" applyAlignment="1">
      <alignment vertical="top"/>
    </xf>
    <xf numFmtId="0" fontId="5" fillId="0" borderId="0" xfId="0" applyFont="1" applyAlignment="1">
      <alignment horizontal="center" vertical="top"/>
    </xf>
    <xf numFmtId="0" fontId="35" fillId="0" borderId="0" xfId="0" applyFont="1" applyAlignment="1">
      <alignment vertical="top"/>
    </xf>
    <xf numFmtId="0" fontId="35" fillId="0" borderId="0" xfId="0" applyFont="1"/>
    <xf numFmtId="49" fontId="35" fillId="0" borderId="0" xfId="0" applyNumberFormat="1" applyFont="1"/>
    <xf numFmtId="49" fontId="36" fillId="0" borderId="0" xfId="0" applyNumberFormat="1" applyFont="1"/>
    <xf numFmtId="49" fontId="37" fillId="0" borderId="0" xfId="0" applyNumberFormat="1" applyFont="1"/>
    <xf numFmtId="0" fontId="37" fillId="0" borderId="0" xfId="0" applyFont="1"/>
    <xf numFmtId="0" fontId="38" fillId="0" borderId="9" xfId="0" applyFont="1" applyBorder="1" applyAlignment="1">
      <alignment horizontal="center" vertical="center"/>
    </xf>
    <xf numFmtId="0" fontId="35" fillId="0" borderId="0" xfId="0" applyFont="1" applyAlignment="1">
      <alignment horizontal="center" vertical="top" wrapText="1"/>
    </xf>
    <xf numFmtId="0" fontId="38" fillId="0" borderId="13" xfId="0" applyFont="1" applyBorder="1" applyAlignment="1">
      <alignment horizontal="center" vertical="center"/>
    </xf>
    <xf numFmtId="0" fontId="37" fillId="0" borderId="0" xfId="0" applyFont="1" applyAlignment="1">
      <alignment vertical="top" wrapText="1"/>
    </xf>
    <xf numFmtId="0" fontId="38" fillId="0" borderId="10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187" fontId="12" fillId="0" borderId="8" xfId="0" quotePrefix="1" applyNumberFormat="1" applyFont="1" applyBorder="1" applyAlignment="1">
      <alignment horizontal="center" vertical="center"/>
    </xf>
    <xf numFmtId="3" fontId="32" fillId="0" borderId="8" xfId="0" applyNumberFormat="1" applyFont="1" applyBorder="1" applyAlignment="1">
      <alignment horizontal="right" vertical="top"/>
    </xf>
    <xf numFmtId="193" fontId="24" fillId="0" borderId="8" xfId="4" applyNumberFormat="1" applyFont="1" applyBorder="1" applyAlignment="1">
      <alignment horizontal="right" vertical="top" wrapText="1" readingOrder="1"/>
    </xf>
    <xf numFmtId="0" fontId="24" fillId="0" borderId="8" xfId="0" quotePrefix="1" applyFont="1" applyBorder="1" applyAlignment="1">
      <alignment horizontal="center" vertical="center"/>
    </xf>
    <xf numFmtId="0" fontId="24" fillId="0" borderId="34" xfId="0" quotePrefix="1" applyFont="1" applyBorder="1" applyAlignment="1">
      <alignment horizontal="center" vertical="center"/>
    </xf>
    <xf numFmtId="193" fontId="24" fillId="0" borderId="34" xfId="0" quotePrefix="1" applyNumberFormat="1" applyFont="1" applyBorder="1" applyAlignment="1">
      <alignment vertical="center"/>
    </xf>
    <xf numFmtId="187" fontId="24" fillId="0" borderId="34" xfId="0" quotePrefix="1" applyNumberFormat="1" applyFont="1" applyBorder="1" applyAlignment="1">
      <alignment horizontal="center" vertical="center"/>
    </xf>
    <xf numFmtId="187" fontId="12" fillId="0" borderId="34" xfId="1" quotePrefix="1" applyNumberFormat="1" applyFont="1" applyFill="1" applyBorder="1" applyAlignment="1">
      <alignment horizontal="center" vertical="center"/>
    </xf>
    <xf numFmtId="0" fontId="35" fillId="0" borderId="0" xfId="0" applyFont="1" applyAlignment="1">
      <alignment vertical="top" wrapText="1"/>
    </xf>
    <xf numFmtId="187" fontId="5" fillId="0" borderId="42" xfId="1" applyNumberFormat="1" applyFont="1" applyBorder="1" applyAlignment="1">
      <alignment vertical="center"/>
    </xf>
    <xf numFmtId="0" fontId="5" fillId="0" borderId="47" xfId="0" applyFont="1" applyBorder="1" applyAlignment="1">
      <alignment horizontal="center"/>
    </xf>
    <xf numFmtId="187" fontId="24" fillId="0" borderId="42" xfId="1" applyNumberFormat="1" applyFont="1" applyBorder="1" applyAlignment="1">
      <alignment horizontal="center" vertical="center"/>
    </xf>
    <xf numFmtId="193" fontId="24" fillId="0" borderId="42" xfId="4" applyNumberFormat="1" applyFont="1" applyBorder="1" applyAlignment="1">
      <alignment horizontal="right" vertical="top" wrapText="1" readingOrder="1"/>
    </xf>
    <xf numFmtId="187" fontId="24" fillId="0" borderId="42" xfId="1" applyNumberFormat="1" applyFont="1" applyFill="1" applyBorder="1" applyAlignment="1">
      <alignment horizontal="center" vertical="center"/>
    </xf>
    <xf numFmtId="187" fontId="24" fillId="0" borderId="42" xfId="1" quotePrefix="1" applyNumberFormat="1" applyFont="1" applyFill="1" applyBorder="1" applyAlignment="1">
      <alignment horizontal="center" vertical="center"/>
    </xf>
    <xf numFmtId="43" fontId="24" fillId="0" borderId="42" xfId="1" quotePrefix="1" applyFont="1" applyFill="1" applyBorder="1" applyAlignment="1">
      <alignment horizontal="center" vertical="center"/>
    </xf>
    <xf numFmtId="193" fontId="24" fillId="0" borderId="42" xfId="0" quotePrefix="1" applyNumberFormat="1" applyFont="1" applyBorder="1" applyAlignment="1">
      <alignment vertical="center"/>
    </xf>
    <xf numFmtId="187" fontId="24" fillId="0" borderId="42" xfId="0" quotePrefix="1" applyNumberFormat="1" applyFont="1" applyBorder="1" applyAlignment="1">
      <alignment horizontal="center" vertical="center"/>
    </xf>
    <xf numFmtId="0" fontId="24" fillId="0" borderId="42" xfId="0" quotePrefix="1" applyFont="1" applyBorder="1" applyAlignment="1">
      <alignment horizontal="left" vertical="center"/>
    </xf>
    <xf numFmtId="187" fontId="31" fillId="0" borderId="42" xfId="1" quotePrefix="1" applyNumberFormat="1" applyFont="1" applyFill="1" applyBorder="1" applyAlignment="1">
      <alignment horizontal="center" vertical="center"/>
    </xf>
    <xf numFmtId="0" fontId="5" fillId="0" borderId="42" xfId="0" quotePrefix="1" applyFont="1" applyBorder="1" applyAlignment="1">
      <alignment horizontal="center" vertical="center"/>
    </xf>
    <xf numFmtId="0" fontId="5" fillId="0" borderId="42" xfId="0" applyFont="1" applyBorder="1" applyAlignment="1">
      <alignment vertical="center"/>
    </xf>
    <xf numFmtId="187" fontId="5" fillId="0" borderId="42" xfId="1" quotePrefix="1" applyNumberFormat="1" applyFont="1" applyFill="1" applyBorder="1" applyAlignment="1">
      <alignment horizontal="center" vertical="center"/>
    </xf>
    <xf numFmtId="0" fontId="24" fillId="0" borderId="42" xfId="0" quotePrefix="1" applyFont="1" applyBorder="1" applyAlignment="1">
      <alignment horizontal="center" vertical="center"/>
    </xf>
    <xf numFmtId="0" fontId="5" fillId="0" borderId="42" xfId="0" applyFont="1" applyBorder="1"/>
    <xf numFmtId="187" fontId="12" fillId="0" borderId="42" xfId="1" quotePrefix="1" applyNumberFormat="1" applyFont="1" applyFill="1" applyBorder="1" applyAlignment="1">
      <alignment horizontal="center" vertical="center"/>
    </xf>
    <xf numFmtId="187" fontId="24" fillId="0" borderId="42" xfId="1" applyNumberFormat="1" applyFont="1" applyFill="1" applyBorder="1" applyAlignment="1">
      <alignment horizontal="left" vertical="center"/>
    </xf>
    <xf numFmtId="187" fontId="5" fillId="0" borderId="42" xfId="1" applyNumberFormat="1" applyFont="1" applyFill="1" applyBorder="1" applyAlignment="1">
      <alignment horizontal="center" vertical="center"/>
    </xf>
    <xf numFmtId="187" fontId="5" fillId="0" borderId="42" xfId="1" applyNumberFormat="1" applyFont="1" applyBorder="1" applyAlignment="1">
      <alignment horizontal="center" vertical="center"/>
    </xf>
    <xf numFmtId="187" fontId="24" fillId="0" borderId="42" xfId="1" applyNumberFormat="1" applyFont="1" applyFill="1" applyBorder="1" applyAlignment="1">
      <alignment vertical="center"/>
    </xf>
    <xf numFmtId="189" fontId="24" fillId="0" borderId="42" xfId="1" applyNumberFormat="1" applyFont="1" applyFill="1" applyBorder="1" applyAlignment="1">
      <alignment horizontal="center" vertical="center"/>
    </xf>
    <xf numFmtId="0" fontId="24" fillId="0" borderId="42" xfId="2" applyFont="1" applyBorder="1"/>
    <xf numFmtId="43" fontId="24" fillId="0" borderId="42" xfId="1" applyFont="1" applyFill="1" applyBorder="1"/>
    <xf numFmtId="188" fontId="24" fillId="0" borderId="42" xfId="1" applyNumberFormat="1" applyFont="1" applyFill="1" applyBorder="1"/>
    <xf numFmtId="0" fontId="24" fillId="0" borderId="42" xfId="0" quotePrefix="1" applyFont="1" applyBorder="1" applyAlignment="1">
      <alignment horizontal="left" vertical="center" wrapText="1"/>
    </xf>
    <xf numFmtId="0" fontId="5" fillId="0" borderId="14" xfId="0" applyFont="1" applyBorder="1"/>
    <xf numFmtId="193" fontId="5" fillId="0" borderId="34" xfId="4" applyNumberFormat="1" applyFont="1" applyBorder="1" applyAlignment="1">
      <alignment horizontal="right" vertical="center" wrapText="1" readingOrder="1"/>
    </xf>
    <xf numFmtId="187" fontId="24" fillId="0" borderId="14" xfId="1" applyNumberFormat="1" applyFont="1" applyBorder="1" applyAlignment="1">
      <alignment horizontal="center" vertical="center"/>
    </xf>
    <xf numFmtId="193" fontId="24" fillId="0" borderId="14" xfId="4" applyNumberFormat="1" applyFont="1" applyBorder="1" applyAlignment="1">
      <alignment horizontal="right" vertical="top" wrapText="1" readingOrder="1"/>
    </xf>
    <xf numFmtId="187" fontId="24" fillId="0" borderId="14" xfId="1" applyNumberFormat="1" applyFont="1" applyFill="1" applyBorder="1" applyAlignment="1">
      <alignment horizontal="center" vertical="center"/>
    </xf>
    <xf numFmtId="187" fontId="24" fillId="0" borderId="14" xfId="1" quotePrefix="1" applyNumberFormat="1" applyFont="1" applyFill="1" applyBorder="1" applyAlignment="1">
      <alignment horizontal="center" vertical="center"/>
    </xf>
    <xf numFmtId="193" fontId="24" fillId="0" borderId="14" xfId="0" quotePrefix="1" applyNumberFormat="1" applyFont="1" applyBorder="1" applyAlignment="1">
      <alignment vertical="center"/>
    </xf>
    <xf numFmtId="187" fontId="24" fillId="0" borderId="14" xfId="0" quotePrefix="1" applyNumberFormat="1" applyFont="1" applyBorder="1" applyAlignment="1">
      <alignment horizontal="center" vertical="center"/>
    </xf>
    <xf numFmtId="188" fontId="24" fillId="0" borderId="14" xfId="1" applyNumberFormat="1" applyFont="1" applyFill="1" applyBorder="1"/>
    <xf numFmtId="193" fontId="24" fillId="0" borderId="17" xfId="0" applyNumberFormat="1" applyFont="1" applyBorder="1"/>
    <xf numFmtId="193" fontId="24" fillId="0" borderId="17" xfId="4" applyNumberFormat="1" applyFont="1" applyBorder="1" applyAlignment="1">
      <alignment horizontal="right" vertical="top" wrapText="1" readingOrder="1"/>
    </xf>
    <xf numFmtId="187" fontId="24" fillId="0" borderId="17" xfId="1" quotePrefix="1" applyNumberFormat="1" applyFont="1" applyBorder="1" applyAlignment="1">
      <alignment horizontal="center" vertical="center"/>
    </xf>
    <xf numFmtId="187" fontId="24" fillId="0" borderId="17" xfId="1" quotePrefix="1" applyNumberFormat="1" applyFont="1" applyFill="1" applyBorder="1" applyAlignment="1">
      <alignment horizontal="center" vertical="center"/>
    </xf>
    <xf numFmtId="187" fontId="12" fillId="0" borderId="17" xfId="1" quotePrefix="1" applyNumberFormat="1" applyFont="1" applyFill="1" applyBorder="1" applyAlignment="1">
      <alignment horizontal="center" vertical="center"/>
    </xf>
    <xf numFmtId="187" fontId="24" fillId="0" borderId="17" xfId="1" applyNumberFormat="1" applyFont="1" applyFill="1" applyBorder="1" applyAlignment="1">
      <alignment horizontal="center" vertical="center"/>
    </xf>
    <xf numFmtId="188" fontId="12" fillId="0" borderId="17" xfId="1" applyNumberFormat="1" applyFont="1" applyFill="1" applyBorder="1"/>
    <xf numFmtId="187" fontId="12" fillId="0" borderId="17" xfId="1" applyNumberFormat="1" applyFont="1" applyFill="1" applyBorder="1" applyAlignment="1">
      <alignment horizontal="center" vertical="center"/>
    </xf>
    <xf numFmtId="0" fontId="35" fillId="0" borderId="4" xfId="0" applyFont="1" applyBorder="1"/>
    <xf numFmtId="0" fontId="38" fillId="0" borderId="4" xfId="0" applyFont="1" applyBorder="1"/>
    <xf numFmtId="0" fontId="36" fillId="0" borderId="0" xfId="0" applyFont="1"/>
    <xf numFmtId="187" fontId="36" fillId="0" borderId="0" xfId="1" applyNumberFormat="1" applyFont="1" applyBorder="1" applyAlignment="1">
      <alignment horizontal="center" vertical="center"/>
    </xf>
    <xf numFmtId="187" fontId="36" fillId="0" borderId="0" xfId="1" quotePrefix="1" applyNumberFormat="1" applyFont="1" applyBorder="1" applyAlignment="1">
      <alignment horizontal="center" vertical="center"/>
    </xf>
    <xf numFmtId="187" fontId="36" fillId="0" borderId="0" xfId="1" quotePrefix="1" applyNumberFormat="1" applyFont="1" applyFill="1" applyBorder="1" applyAlignment="1">
      <alignment horizontal="center" vertical="center"/>
    </xf>
    <xf numFmtId="187" fontId="36" fillId="0" borderId="0" xfId="1" applyNumberFormat="1" applyFont="1" applyFill="1" applyBorder="1" applyAlignment="1">
      <alignment horizontal="center" vertical="center"/>
    </xf>
    <xf numFmtId="0" fontId="36" fillId="0" borderId="0" xfId="2" applyFont="1" applyAlignment="1">
      <alignment horizontal="left"/>
    </xf>
    <xf numFmtId="188" fontId="35" fillId="0" borderId="0" xfId="1" applyNumberFormat="1" applyFont="1" applyFill="1" applyBorder="1"/>
    <xf numFmtId="187" fontId="35" fillId="0" borderId="0" xfId="1" applyNumberFormat="1" applyFont="1" applyFill="1" applyBorder="1" applyAlignment="1">
      <alignment horizontal="center" vertical="center"/>
    </xf>
    <xf numFmtId="187" fontId="37" fillId="0" borderId="0" xfId="1" applyNumberFormat="1" applyFont="1" applyFill="1" applyBorder="1" applyAlignment="1">
      <alignment horizontal="center" vertical="center"/>
    </xf>
    <xf numFmtId="187" fontId="37" fillId="0" borderId="0" xfId="1" applyNumberFormat="1" applyFont="1" applyBorder="1" applyAlignment="1">
      <alignment horizontal="center" vertical="center"/>
    </xf>
    <xf numFmtId="0" fontId="37" fillId="0" borderId="0" xfId="0" quotePrefix="1" applyFont="1" applyAlignment="1">
      <alignment horizontal="left" vertical="center"/>
    </xf>
    <xf numFmtId="187" fontId="37" fillId="0" borderId="0" xfId="1" quotePrefix="1" applyNumberFormat="1" applyFont="1" applyFill="1" applyBorder="1" applyAlignment="1">
      <alignment horizontal="center" vertical="center"/>
    </xf>
    <xf numFmtId="0" fontId="37" fillId="0" borderId="0" xfId="0" quotePrefix="1" applyFont="1" applyAlignment="1">
      <alignment horizontal="center" vertical="center"/>
    </xf>
    <xf numFmtId="0" fontId="37" fillId="0" borderId="0" xfId="0" quotePrefix="1" applyFont="1" applyAlignment="1">
      <alignment vertical="top" wrapText="1"/>
    </xf>
    <xf numFmtId="0" fontId="36" fillId="0" borderId="0" xfId="0" applyFont="1" applyAlignment="1">
      <alignment vertical="top"/>
    </xf>
    <xf numFmtId="187" fontId="36" fillId="0" borderId="0" xfId="1" applyNumberFormat="1" applyFont="1" applyFill="1" applyAlignment="1">
      <alignment vertical="top" wrapText="1"/>
    </xf>
    <xf numFmtId="0" fontId="36" fillId="0" borderId="0" xfId="0" applyFont="1" applyAlignment="1">
      <alignment vertical="top" wrapText="1"/>
    </xf>
    <xf numFmtId="0" fontId="37" fillId="0" borderId="0" xfId="0" applyFont="1" applyAlignment="1">
      <alignment horizontal="left" vertical="top"/>
    </xf>
    <xf numFmtId="187" fontId="36" fillId="0" borderId="0" xfId="1" applyNumberFormat="1" applyFont="1" applyFill="1"/>
    <xf numFmtId="0" fontId="5" fillId="0" borderId="0" xfId="0" applyFont="1" applyAlignment="1">
      <alignment horizontal="center" vertical="center"/>
    </xf>
    <xf numFmtId="0" fontId="24" fillId="0" borderId="0" xfId="0" applyFont="1" applyAlignment="1">
      <alignment horizontal="center"/>
    </xf>
    <xf numFmtId="0" fontId="5" fillId="0" borderId="0" xfId="0" applyFont="1" applyAlignment="1">
      <alignment vertical="center"/>
    </xf>
    <xf numFmtId="0" fontId="31" fillId="0" borderId="0" xfId="0" applyFont="1"/>
    <xf numFmtId="187" fontId="5" fillId="0" borderId="0" xfId="1" applyNumberFormat="1" applyFont="1" applyFill="1"/>
    <xf numFmtId="187" fontId="5" fillId="0" borderId="0" xfId="1" applyNumberFormat="1" applyFont="1" applyFill="1" applyAlignment="1">
      <alignment horizontal="center" vertical="center"/>
    </xf>
    <xf numFmtId="187" fontId="24" fillId="0" borderId="0" xfId="1" applyNumberFormat="1" applyFont="1" applyFill="1" applyAlignment="1">
      <alignment horizontal="center"/>
    </xf>
    <xf numFmtId="187" fontId="5" fillId="0" borderId="0" xfId="1" applyNumberFormat="1" applyFont="1" applyFill="1" applyAlignment="1">
      <alignment horizontal="center" vertical="center" wrapText="1"/>
    </xf>
    <xf numFmtId="187" fontId="24" fillId="0" borderId="0" xfId="1" applyNumberFormat="1" applyFont="1" applyFill="1" applyAlignment="1">
      <alignment horizontal="center" vertical="top" wrapText="1"/>
    </xf>
    <xf numFmtId="0" fontId="5" fillId="0" borderId="0" xfId="0" applyFont="1" applyAlignment="1">
      <alignment vertical="center" wrapText="1"/>
    </xf>
    <xf numFmtId="0" fontId="24" fillId="0" borderId="0" xfId="0" applyFont="1" applyAlignment="1">
      <alignment horizontal="left" vertical="top"/>
    </xf>
    <xf numFmtId="0" fontId="5" fillId="3" borderId="0" xfId="0" applyFont="1" applyFill="1" applyAlignment="1">
      <alignment vertical="top"/>
    </xf>
    <xf numFmtId="187" fontId="5" fillId="3" borderId="0" xfId="0" applyNumberFormat="1" applyFont="1" applyFill="1" applyAlignment="1">
      <alignment vertical="top"/>
    </xf>
    <xf numFmtId="187" fontId="5" fillId="0" borderId="0" xfId="0" applyNumberFormat="1" applyFont="1" applyAlignment="1">
      <alignment vertical="top"/>
    </xf>
    <xf numFmtId="0" fontId="24" fillId="0" borderId="0" xfId="0" quotePrefix="1" applyFont="1" applyAlignment="1">
      <alignment vertical="top" wrapText="1"/>
    </xf>
    <xf numFmtId="0" fontId="24" fillId="0" borderId="0" xfId="0" quotePrefix="1" applyFont="1" applyAlignment="1">
      <alignment horizontal="center" vertical="center"/>
    </xf>
    <xf numFmtId="187" fontId="24" fillId="0" borderId="0" xfId="1" quotePrefix="1" applyNumberFormat="1" applyFont="1" applyFill="1" applyBorder="1" applyAlignment="1">
      <alignment horizontal="center" vertical="center"/>
    </xf>
    <xf numFmtId="0" fontId="24" fillId="0" borderId="0" xfId="0" quotePrefix="1" applyFont="1" applyAlignment="1">
      <alignment horizontal="left" vertical="center"/>
    </xf>
    <xf numFmtId="187" fontId="24" fillId="0" borderId="0" xfId="1" applyNumberFormat="1" applyFont="1" applyFill="1" applyBorder="1" applyAlignment="1">
      <alignment horizontal="center" vertical="center"/>
    </xf>
    <xf numFmtId="187" fontId="5" fillId="0" borderId="0" xfId="1" applyNumberFormat="1" applyFont="1" applyFill="1" applyBorder="1" applyAlignment="1">
      <alignment horizontal="center" vertical="center"/>
    </xf>
    <xf numFmtId="187" fontId="5" fillId="0" borderId="0" xfId="1" quotePrefix="1" applyNumberFormat="1" applyFont="1" applyFill="1" applyBorder="1" applyAlignment="1">
      <alignment horizontal="center" vertical="center"/>
    </xf>
    <xf numFmtId="43" fontId="5" fillId="0" borderId="0" xfId="1" quotePrefix="1" applyFont="1" applyFill="1" applyBorder="1" applyAlignment="1">
      <alignment horizontal="center" vertical="center"/>
    </xf>
    <xf numFmtId="187" fontId="5" fillId="3" borderId="0" xfId="1" applyNumberFormat="1" applyFont="1" applyFill="1" applyBorder="1" applyAlignment="1">
      <alignment horizontal="center" vertical="center"/>
    </xf>
    <xf numFmtId="187" fontId="12" fillId="0" borderId="0" xfId="1" applyNumberFormat="1" applyFont="1" applyFill="1" applyBorder="1" applyAlignment="1">
      <alignment horizontal="center" vertical="center"/>
    </xf>
    <xf numFmtId="188" fontId="12" fillId="0" borderId="0" xfId="1" applyNumberFormat="1" applyFont="1" applyFill="1" applyBorder="1"/>
    <xf numFmtId="0" fontId="24" fillId="0" borderId="0" xfId="2" applyFont="1" applyAlignment="1">
      <alignment horizontal="left"/>
    </xf>
    <xf numFmtId="187" fontId="5" fillId="3" borderId="0" xfId="1" quotePrefix="1" applyNumberFormat="1" applyFont="1" applyFill="1" applyBorder="1" applyAlignment="1">
      <alignment horizontal="center" vertical="center"/>
    </xf>
    <xf numFmtId="0" fontId="34" fillId="0" borderId="0" xfId="0" applyFont="1"/>
    <xf numFmtId="0" fontId="34" fillId="0" borderId="4" xfId="0" applyFont="1" applyBorder="1"/>
    <xf numFmtId="0" fontId="4" fillId="0" borderId="4" xfId="0" applyFont="1" applyBorder="1"/>
    <xf numFmtId="187" fontId="34" fillId="0" borderId="14" xfId="1" applyNumberFormat="1" applyFont="1" applyFill="1" applyBorder="1" applyAlignment="1">
      <alignment horizontal="center" vertical="center"/>
    </xf>
    <xf numFmtId="188" fontId="34" fillId="0" borderId="14" xfId="1" applyNumberFormat="1" applyFont="1" applyFill="1" applyBorder="1"/>
    <xf numFmtId="0" fontId="31" fillId="0" borderId="14" xfId="2" applyFont="1" applyBorder="1" applyAlignment="1">
      <alignment horizontal="left"/>
    </xf>
    <xf numFmtId="187" fontId="31" fillId="0" borderId="14" xfId="1" quotePrefix="1" applyNumberFormat="1" applyFont="1" applyFill="1" applyBorder="1" applyAlignment="1">
      <alignment horizontal="center" vertical="center"/>
    </xf>
    <xf numFmtId="0" fontId="5" fillId="0" borderId="14" xfId="0" quotePrefix="1" applyFont="1" applyBorder="1" applyAlignment="1">
      <alignment horizontal="center" vertical="center"/>
    </xf>
    <xf numFmtId="187" fontId="5" fillId="0" borderId="14" xfId="1" quotePrefix="1" applyNumberFormat="1" applyFont="1" applyFill="1" applyBorder="1" applyAlignment="1">
      <alignment horizontal="center" vertical="center"/>
    </xf>
    <xf numFmtId="187" fontId="5" fillId="3" borderId="14" xfId="1" quotePrefix="1" applyNumberFormat="1" applyFont="1" applyFill="1" applyBorder="1" applyAlignment="1">
      <alignment horizontal="center" vertical="center"/>
    </xf>
    <xf numFmtId="187" fontId="5" fillId="0" borderId="14" xfId="1" quotePrefix="1" applyNumberFormat="1" applyFont="1" applyBorder="1" applyAlignment="1">
      <alignment horizontal="center" vertical="center"/>
    </xf>
    <xf numFmtId="187" fontId="5" fillId="0" borderId="14" xfId="1" applyNumberFormat="1" applyFont="1" applyBorder="1" applyAlignment="1">
      <alignment horizontal="center" vertical="center"/>
    </xf>
    <xf numFmtId="193" fontId="24" fillId="0" borderId="14" xfId="0" applyNumberFormat="1" applyFont="1" applyBorder="1"/>
    <xf numFmtId="0" fontId="4" fillId="0" borderId="14" xfId="0" applyFont="1" applyBorder="1" applyAlignment="1">
      <alignment horizontal="right"/>
    </xf>
    <xf numFmtId="187" fontId="24" fillId="0" borderId="46" xfId="1" applyNumberFormat="1" applyFont="1" applyFill="1" applyBorder="1" applyAlignment="1">
      <alignment horizontal="center" vertical="center"/>
    </xf>
    <xf numFmtId="188" fontId="24" fillId="0" borderId="46" xfId="1" applyNumberFormat="1" applyFont="1" applyFill="1" applyBorder="1"/>
    <xf numFmtId="0" fontId="24" fillId="0" borderId="46" xfId="2" applyFont="1" applyBorder="1" applyAlignment="1">
      <alignment horizontal="center"/>
    </xf>
    <xf numFmtId="0" fontId="24" fillId="0" borderId="46" xfId="0" quotePrefix="1" applyFont="1" applyBorder="1" applyAlignment="1">
      <alignment horizontal="left" vertical="center"/>
    </xf>
    <xf numFmtId="0" fontId="5" fillId="0" borderId="46" xfId="0" quotePrefix="1" applyFont="1" applyBorder="1" applyAlignment="1">
      <alignment horizontal="center" vertical="center"/>
    </xf>
    <xf numFmtId="187" fontId="5" fillId="0" borderId="46" xfId="1" quotePrefix="1" applyNumberFormat="1" applyFont="1" applyFill="1" applyBorder="1" applyAlignment="1">
      <alignment horizontal="center" vertical="center"/>
    </xf>
    <xf numFmtId="187" fontId="5" fillId="0" borderId="46" xfId="1" applyNumberFormat="1" applyFont="1" applyBorder="1" applyAlignment="1">
      <alignment horizontal="center" vertical="center"/>
    </xf>
    <xf numFmtId="187" fontId="24" fillId="0" borderId="46" xfId="1" quotePrefix="1" applyNumberFormat="1" applyFont="1" applyFill="1" applyBorder="1" applyAlignment="1">
      <alignment horizontal="center" vertical="center"/>
    </xf>
    <xf numFmtId="3" fontId="32" fillId="3" borderId="46" xfId="0" applyNumberFormat="1" applyFont="1" applyFill="1" applyBorder="1" applyAlignment="1">
      <alignment horizontal="right" vertical="top"/>
    </xf>
    <xf numFmtId="187" fontId="5" fillId="3" borderId="14" xfId="1" applyNumberFormat="1" applyFont="1" applyFill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46" xfId="0" applyFont="1" applyBorder="1"/>
    <xf numFmtId="187" fontId="31" fillId="0" borderId="42" xfId="1" applyNumberFormat="1" applyFont="1" applyFill="1" applyBorder="1" applyAlignment="1">
      <alignment horizontal="center" vertical="center"/>
    </xf>
    <xf numFmtId="3" fontId="32" fillId="3" borderId="42" xfId="0" applyNumberFormat="1" applyFont="1" applyFill="1" applyBorder="1" applyAlignment="1">
      <alignment horizontal="right" vertical="top"/>
    </xf>
    <xf numFmtId="187" fontId="5" fillId="3" borderId="42" xfId="1" applyNumberFormat="1" applyFont="1" applyFill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24" fillId="0" borderId="42" xfId="2" applyFont="1" applyBorder="1" applyAlignment="1">
      <alignment horizontal="center"/>
    </xf>
    <xf numFmtId="188" fontId="24" fillId="0" borderId="42" xfId="1" applyNumberFormat="1" applyFont="1" applyFill="1" applyBorder="1" applyAlignment="1">
      <alignment horizontal="center"/>
    </xf>
    <xf numFmtId="187" fontId="5" fillId="0" borderId="42" xfId="1" quotePrefix="1" applyNumberFormat="1" applyFont="1" applyBorder="1" applyAlignment="1">
      <alignment horizontal="center" vertical="center"/>
    </xf>
    <xf numFmtId="187" fontId="5" fillId="3" borderId="42" xfId="1" quotePrefix="1" applyNumberFormat="1" applyFont="1" applyFill="1" applyBorder="1" applyAlignment="1">
      <alignment horizontal="center" vertical="center"/>
    </xf>
    <xf numFmtId="187" fontId="24" fillId="0" borderId="42" xfId="5" applyNumberFormat="1" applyFont="1" applyBorder="1" applyAlignment="1">
      <alignment horizontal="center" vertical="center"/>
    </xf>
    <xf numFmtId="187" fontId="24" fillId="0" borderId="42" xfId="5" applyNumberFormat="1" applyFont="1" applyFill="1" applyBorder="1" applyAlignment="1">
      <alignment horizontal="center" vertical="center"/>
    </xf>
    <xf numFmtId="188" fontId="24" fillId="0" borderId="42" xfId="5" applyNumberFormat="1" applyFont="1" applyFill="1" applyBorder="1"/>
    <xf numFmtId="187" fontId="31" fillId="0" borderId="42" xfId="5" applyNumberFormat="1" applyFont="1" applyFill="1" applyBorder="1" applyAlignment="1">
      <alignment horizontal="center" vertical="center"/>
    </xf>
    <xf numFmtId="187" fontId="5" fillId="0" borderId="42" xfId="5" quotePrefix="1" applyNumberFormat="1" applyFont="1" applyFill="1" applyBorder="1" applyAlignment="1">
      <alignment horizontal="center" vertical="center"/>
    </xf>
    <xf numFmtId="187" fontId="5" fillId="0" borderId="42" xfId="5" applyNumberFormat="1" applyFont="1" applyBorder="1" applyAlignment="1">
      <alignment horizontal="center" vertical="center"/>
    </xf>
    <xf numFmtId="187" fontId="5" fillId="3" borderId="42" xfId="5" applyNumberFormat="1" applyFont="1" applyFill="1" applyBorder="1" applyAlignment="1">
      <alignment horizontal="center" vertical="center"/>
    </xf>
    <xf numFmtId="0" fontId="5" fillId="0" borderId="42" xfId="6" applyFont="1" applyBorder="1"/>
    <xf numFmtId="43" fontId="5" fillId="0" borderId="42" xfId="1" quotePrefix="1" applyFont="1" applyFill="1" applyBorder="1" applyAlignment="1">
      <alignment horizontal="center" vertical="center"/>
    </xf>
    <xf numFmtId="0" fontId="5" fillId="0" borderId="42" xfId="0" quotePrefix="1" applyFont="1" applyBorder="1" applyAlignment="1">
      <alignment horizontal="center" vertical="top"/>
    </xf>
    <xf numFmtId="0" fontId="24" fillId="0" borderId="42" xfId="0" applyFont="1" applyBorder="1" applyAlignment="1">
      <alignment vertical="top" wrapText="1"/>
    </xf>
    <xf numFmtId="0" fontId="24" fillId="0" borderId="42" xfId="0" applyFont="1" applyBorder="1" applyAlignment="1">
      <alignment vertical="top"/>
    </xf>
    <xf numFmtId="187" fontId="24" fillId="0" borderId="42" xfId="1" applyNumberFormat="1" applyFont="1" applyFill="1" applyBorder="1" applyAlignment="1">
      <alignment vertical="top"/>
    </xf>
    <xf numFmtId="187" fontId="24" fillId="0" borderId="42" xfId="1" quotePrefix="1" applyNumberFormat="1" applyFont="1" applyFill="1" applyBorder="1" applyAlignment="1">
      <alignment horizontal="left" vertical="center"/>
    </xf>
    <xf numFmtId="0" fontId="24" fillId="0" borderId="1" xfId="0" applyFont="1" applyBorder="1" applyAlignment="1">
      <alignment vertical="top" wrapText="1"/>
    </xf>
    <xf numFmtId="0" fontId="24" fillId="0" borderId="1" xfId="0" applyFont="1" applyBorder="1" applyAlignment="1">
      <alignment vertical="top"/>
    </xf>
    <xf numFmtId="187" fontId="24" fillId="0" borderId="1" xfId="0" quotePrefix="1" applyNumberFormat="1" applyFont="1" applyBorder="1" applyAlignment="1">
      <alignment horizontal="center" vertical="center"/>
    </xf>
    <xf numFmtId="187" fontId="24" fillId="0" borderId="1" xfId="1" quotePrefix="1" applyNumberFormat="1" applyFont="1" applyFill="1" applyBorder="1" applyAlignment="1">
      <alignment horizontal="center" vertical="center"/>
    </xf>
    <xf numFmtId="187" fontId="31" fillId="0" borderId="1" xfId="1" quotePrefix="1" applyNumberFormat="1" applyFont="1" applyFill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3" fontId="32" fillId="0" borderId="1" xfId="0" applyNumberFormat="1" applyFont="1" applyBorder="1" applyAlignment="1">
      <alignment horizontal="right" vertical="top"/>
    </xf>
    <xf numFmtId="187" fontId="5" fillId="0" borderId="1" xfId="1" quotePrefix="1" applyNumberFormat="1" applyFont="1" applyBorder="1" applyAlignment="1">
      <alignment horizontal="center" vertical="center"/>
    </xf>
    <xf numFmtId="3" fontId="32" fillId="3" borderId="1" xfId="0" applyNumberFormat="1" applyFont="1" applyFill="1" applyBorder="1" applyAlignment="1">
      <alignment horizontal="right" vertical="top"/>
    </xf>
    <xf numFmtId="187" fontId="5" fillId="3" borderId="1" xfId="1" quotePrefix="1" applyNumberFormat="1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193" fontId="5" fillId="0" borderId="1" xfId="4" applyNumberFormat="1" applyFont="1" applyBorder="1" applyAlignment="1">
      <alignment horizontal="right" vertical="center" wrapText="1" readingOrder="1"/>
    </xf>
    <xf numFmtId="0" fontId="5" fillId="0" borderId="1" xfId="0" applyFont="1" applyBorder="1" applyAlignment="1">
      <alignment vertical="center"/>
    </xf>
    <xf numFmtId="49" fontId="34" fillId="0" borderId="17" xfId="0" applyNumberFormat="1" applyFont="1" applyBorder="1" applyAlignment="1">
      <alignment horizontal="center" vertical="center"/>
    </xf>
    <xf numFmtId="0" fontId="34" fillId="0" borderId="14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/>
    </xf>
    <xf numFmtId="49" fontId="24" fillId="0" borderId="0" xfId="0" applyNumberFormat="1" applyFont="1" applyAlignment="1">
      <alignment horizontal="center"/>
    </xf>
    <xf numFmtId="49" fontId="5" fillId="0" borderId="0" xfId="0" applyNumberFormat="1" applyFont="1" applyAlignment="1">
      <alignment vertical="center"/>
    </xf>
    <xf numFmtId="49" fontId="5" fillId="0" borderId="0" xfId="0" applyNumberFormat="1" applyFont="1" applyAlignment="1">
      <alignment horizontal="center"/>
    </xf>
    <xf numFmtId="49" fontId="31" fillId="0" borderId="0" xfId="0" applyNumberFormat="1" applyFont="1"/>
    <xf numFmtId="49" fontId="4" fillId="0" borderId="11" xfId="0" applyNumberFormat="1" applyFont="1" applyBorder="1"/>
    <xf numFmtId="49" fontId="5" fillId="3" borderId="11" xfId="0" applyNumberFormat="1" applyFont="1" applyFill="1" applyBorder="1"/>
    <xf numFmtId="49" fontId="24" fillId="3" borderId="11" xfId="0" applyNumberFormat="1" applyFont="1" applyFill="1" applyBorder="1"/>
    <xf numFmtId="49" fontId="31" fillId="3" borderId="11" xfId="0" applyNumberFormat="1" applyFont="1" applyFill="1" applyBorder="1"/>
    <xf numFmtId="49" fontId="5" fillId="0" borderId="11" xfId="0" applyNumberFormat="1" applyFont="1" applyBorder="1"/>
    <xf numFmtId="49" fontId="24" fillId="0" borderId="11" xfId="0" applyNumberFormat="1" applyFont="1" applyBorder="1"/>
    <xf numFmtId="0" fontId="5" fillId="0" borderId="48" xfId="0" applyFont="1" applyBorder="1"/>
    <xf numFmtId="0" fontId="12" fillId="0" borderId="13" xfId="0" applyFont="1" applyBorder="1" applyAlignment="1">
      <alignment horizontal="center" vertical="top" wrapText="1"/>
    </xf>
    <xf numFmtId="0" fontId="4" fillId="0" borderId="42" xfId="0" applyFont="1" applyBorder="1" applyAlignment="1">
      <alignment horizontal="center" vertical="top" wrapText="1"/>
    </xf>
    <xf numFmtId="0" fontId="12" fillId="3" borderId="17" xfId="0" applyFont="1" applyFill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top" wrapText="1"/>
    </xf>
    <xf numFmtId="49" fontId="4" fillId="0" borderId="1" xfId="0" applyNumberFormat="1" applyFont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/>
    </xf>
    <xf numFmtId="49" fontId="12" fillId="3" borderId="1" xfId="0" applyNumberFormat="1" applyFont="1" applyFill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/>
    </xf>
    <xf numFmtId="49" fontId="12" fillId="0" borderId="13" xfId="0" applyNumberFormat="1" applyFont="1" applyBorder="1" applyAlignment="1">
      <alignment horizontal="center" vertical="center"/>
    </xf>
    <xf numFmtId="0" fontId="5" fillId="3" borderId="41" xfId="0" applyFont="1" applyFill="1" applyBorder="1" applyAlignment="1">
      <alignment vertical="center"/>
    </xf>
    <xf numFmtId="193" fontId="6" fillId="0" borderId="1" xfId="4" applyNumberFormat="1" applyFont="1" applyBorder="1" applyAlignment="1">
      <alignment horizontal="right" vertical="center" wrapText="1" readingOrder="1"/>
    </xf>
    <xf numFmtId="187" fontId="11" fillId="3" borderId="41" xfId="1" applyNumberFormat="1" applyFont="1" applyFill="1" applyBorder="1" applyAlignment="1">
      <alignment horizontal="center" vertical="center"/>
    </xf>
    <xf numFmtId="3" fontId="32" fillId="3" borderId="41" xfId="0" applyNumberFormat="1" applyFont="1" applyFill="1" applyBorder="1" applyAlignment="1">
      <alignment horizontal="right" vertical="top"/>
    </xf>
    <xf numFmtId="0" fontId="24" fillId="3" borderId="41" xfId="0" quotePrefix="1" applyFont="1" applyFill="1" applyBorder="1" applyAlignment="1">
      <alignment horizontal="center" vertical="center"/>
    </xf>
    <xf numFmtId="0" fontId="24" fillId="0" borderId="41" xfId="0" quotePrefix="1" applyFont="1" applyBorder="1" applyAlignment="1">
      <alignment horizontal="right" vertical="center"/>
    </xf>
    <xf numFmtId="0" fontId="12" fillId="0" borderId="41" xfId="0" quotePrefix="1" applyFont="1" applyBorder="1" applyAlignment="1">
      <alignment horizontal="center" vertical="center"/>
    </xf>
    <xf numFmtId="3" fontId="32" fillId="0" borderId="41" xfId="0" applyNumberFormat="1" applyFont="1" applyBorder="1" applyAlignment="1">
      <alignment horizontal="right" vertical="top"/>
    </xf>
    <xf numFmtId="0" fontId="24" fillId="0" borderId="41" xfId="0" quotePrefix="1" applyFont="1" applyBorder="1" applyAlignment="1">
      <alignment horizontal="center" vertical="center"/>
    </xf>
    <xf numFmtId="0" fontId="24" fillId="0" borderId="41" xfId="0" quotePrefix="1" applyFont="1" applyBorder="1" applyAlignment="1">
      <alignment horizontal="left" vertical="center"/>
    </xf>
    <xf numFmtId="187" fontId="11" fillId="0" borderId="41" xfId="1" applyNumberFormat="1" applyFont="1" applyBorder="1" applyAlignment="1">
      <alignment horizontal="center" vertical="center"/>
    </xf>
    <xf numFmtId="187" fontId="24" fillId="0" borderId="41" xfId="1" applyNumberFormat="1" applyFont="1" applyFill="1" applyBorder="1" applyAlignment="1">
      <alignment vertical="center"/>
    </xf>
    <xf numFmtId="187" fontId="12" fillId="0" borderId="41" xfId="0" quotePrefix="1" applyNumberFormat="1" applyFont="1" applyBorder="1" applyAlignment="1">
      <alignment horizontal="center" vertical="center"/>
    </xf>
    <xf numFmtId="43" fontId="4" fillId="0" borderId="41" xfId="1" applyFont="1" applyBorder="1" applyAlignment="1">
      <alignment vertical="top" wrapText="1"/>
    </xf>
    <xf numFmtId="0" fontId="24" fillId="0" borderId="41" xfId="0" quotePrefix="1" applyFont="1" applyBorder="1" applyAlignment="1">
      <alignment vertical="top" wrapText="1"/>
    </xf>
    <xf numFmtId="0" fontId="24" fillId="0" borderId="13" xfId="0" quotePrefix="1" applyFont="1" applyBorder="1" applyAlignment="1">
      <alignment vertical="top" wrapText="1"/>
    </xf>
    <xf numFmtId="0" fontId="4" fillId="0" borderId="42" xfId="0" applyFont="1" applyBorder="1" applyAlignment="1">
      <alignment vertical="top" wrapText="1"/>
    </xf>
    <xf numFmtId="187" fontId="11" fillId="3" borderId="42" xfId="1" applyNumberFormat="1" applyFont="1" applyFill="1" applyBorder="1" applyAlignment="1">
      <alignment horizontal="center" vertical="center"/>
    </xf>
    <xf numFmtId="187" fontId="24" fillId="3" borderId="42" xfId="1" applyNumberFormat="1" applyFont="1" applyFill="1" applyBorder="1" applyAlignment="1">
      <alignment horizontal="center" vertical="center"/>
    </xf>
    <xf numFmtId="0" fontId="24" fillId="3" borderId="42" xfId="0" quotePrefix="1" applyFont="1" applyFill="1" applyBorder="1" applyAlignment="1">
      <alignment horizontal="center" vertical="center"/>
    </xf>
    <xf numFmtId="0" fontId="5" fillId="0" borderId="42" xfId="0" applyFont="1" applyBorder="1" applyAlignment="1">
      <alignment horizontal="left" vertical="center"/>
    </xf>
    <xf numFmtId="187" fontId="5" fillId="0" borderId="42" xfId="1" applyNumberFormat="1" applyFont="1" applyBorder="1" applyAlignment="1">
      <alignment horizontal="left" vertical="center"/>
    </xf>
    <xf numFmtId="0" fontId="5" fillId="0" borderId="42" xfId="0" applyFont="1" applyBorder="1" applyAlignment="1">
      <alignment horizontal="left"/>
    </xf>
    <xf numFmtId="0" fontId="18" fillId="3" borderId="42" xfId="0" applyFont="1" applyFill="1" applyBorder="1" applyAlignment="1">
      <alignment horizontal="center"/>
    </xf>
    <xf numFmtId="3" fontId="24" fillId="3" borderId="42" xfId="0" applyNumberFormat="1" applyFont="1" applyFill="1" applyBorder="1" applyAlignment="1">
      <alignment horizontal="right" vertical="top"/>
    </xf>
    <xf numFmtId="187" fontId="24" fillId="0" borderId="13" xfId="1" applyNumberFormat="1" applyFont="1" applyBorder="1" applyAlignment="1">
      <alignment horizontal="center" vertical="center"/>
    </xf>
    <xf numFmtId="0" fontId="5" fillId="3" borderId="42" xfId="0" applyFont="1" applyFill="1" applyBorder="1" applyAlignment="1">
      <alignment horizontal="left"/>
    </xf>
    <xf numFmtId="0" fontId="24" fillId="0" borderId="42" xfId="0" applyFont="1" applyBorder="1"/>
    <xf numFmtId="0" fontId="24" fillId="0" borderId="42" xfId="2" applyFont="1" applyBorder="1" applyAlignment="1">
      <alignment horizontal="left"/>
    </xf>
    <xf numFmtId="0" fontId="24" fillId="3" borderId="42" xfId="0" applyFont="1" applyFill="1" applyBorder="1"/>
    <xf numFmtId="187" fontId="31" fillId="3" borderId="42" xfId="1" quotePrefix="1" applyNumberFormat="1" applyFont="1" applyFill="1" applyBorder="1" applyAlignment="1">
      <alignment horizontal="center" vertical="center"/>
    </xf>
    <xf numFmtId="3" fontId="31" fillId="3" borderId="42" xfId="0" applyNumberFormat="1" applyFont="1" applyFill="1" applyBorder="1" applyAlignment="1">
      <alignment horizontal="right" vertical="top"/>
    </xf>
    <xf numFmtId="187" fontId="24" fillId="0" borderId="13" xfId="1" applyNumberFormat="1" applyFont="1" applyBorder="1" applyAlignment="1">
      <alignment vertical="top" wrapText="1"/>
    </xf>
    <xf numFmtId="187" fontId="11" fillId="0" borderId="42" xfId="1" applyNumberFormat="1" applyFont="1" applyFill="1" applyBorder="1" applyAlignment="1">
      <alignment horizontal="center" vertical="center"/>
    </xf>
    <xf numFmtId="0" fontId="24" fillId="3" borderId="46" xfId="0" applyFont="1" applyFill="1" applyBorder="1"/>
    <xf numFmtId="187" fontId="24" fillId="3" borderId="46" xfId="1" applyNumberFormat="1" applyFont="1" applyFill="1" applyBorder="1" applyAlignment="1">
      <alignment horizontal="center" vertical="center"/>
    </xf>
    <xf numFmtId="0" fontId="24" fillId="0" borderId="46" xfId="0" quotePrefix="1" applyFont="1" applyBorder="1" applyAlignment="1">
      <alignment horizontal="center" vertical="center"/>
    </xf>
    <xf numFmtId="0" fontId="24" fillId="0" borderId="46" xfId="2" applyFont="1" applyBorder="1"/>
    <xf numFmtId="0" fontId="12" fillId="0" borderId="14" xfId="0" applyFont="1" applyBorder="1" applyAlignment="1">
      <alignment horizontal="right"/>
    </xf>
    <xf numFmtId="193" fontId="24" fillId="3" borderId="14" xfId="0" applyNumberFormat="1" applyFont="1" applyFill="1" applyBorder="1"/>
    <xf numFmtId="0" fontId="24" fillId="3" borderId="14" xfId="0" applyFont="1" applyFill="1" applyBorder="1"/>
    <xf numFmtId="187" fontId="24" fillId="3" borderId="14" xfId="1" applyNumberFormat="1" applyFont="1" applyFill="1" applyBorder="1" applyAlignment="1">
      <alignment horizontal="center" vertical="center"/>
    </xf>
    <xf numFmtId="187" fontId="24" fillId="3" borderId="14" xfId="1" quotePrefix="1" applyNumberFormat="1" applyFont="1" applyFill="1" applyBorder="1" applyAlignment="1">
      <alignment horizontal="center" vertical="center"/>
    </xf>
    <xf numFmtId="187" fontId="7" fillId="0" borderId="14" xfId="1" quotePrefix="1" applyNumberFormat="1" applyFont="1" applyFill="1" applyBorder="1" applyAlignment="1">
      <alignment horizontal="center" vertical="center"/>
    </xf>
    <xf numFmtId="0" fontId="5" fillId="0" borderId="14" xfId="0" quotePrefix="1" applyFont="1" applyBorder="1" applyAlignment="1">
      <alignment horizontal="left" vertical="center"/>
    </xf>
    <xf numFmtId="188" fontId="4" fillId="0" borderId="14" xfId="1" applyNumberFormat="1" applyFont="1" applyFill="1" applyBorder="1"/>
    <xf numFmtId="187" fontId="4" fillId="0" borderId="14" xfId="1" applyNumberFormat="1" applyFont="1" applyFill="1" applyBorder="1" applyAlignment="1">
      <alignment horizontal="center" vertical="center"/>
    </xf>
    <xf numFmtId="0" fontId="6" fillId="0" borderId="4" xfId="0" applyFont="1" applyBorder="1" applyAlignment="1">
      <alignment vertical="top"/>
    </xf>
    <xf numFmtId="187" fontId="6" fillId="0" borderId="4" xfId="0" applyNumberFormat="1" applyFont="1" applyBorder="1" applyAlignment="1">
      <alignment vertical="top"/>
    </xf>
    <xf numFmtId="187" fontId="6" fillId="0" borderId="0" xfId="1" applyNumberFormat="1" applyFont="1" applyFill="1" applyAlignment="1">
      <alignment vertical="top" wrapText="1"/>
    </xf>
    <xf numFmtId="187" fontId="11" fillId="0" borderId="0" xfId="0" applyNumberFormat="1" applyFont="1" applyAlignment="1">
      <alignment vertical="top" wrapText="1"/>
    </xf>
    <xf numFmtId="0" fontId="11" fillId="0" borderId="0" xfId="0" applyFont="1" applyAlignment="1">
      <alignment vertical="top" wrapText="1"/>
    </xf>
    <xf numFmtId="0" fontId="11" fillId="0" borderId="4" xfId="0" applyFont="1" applyBorder="1" applyAlignment="1">
      <alignment vertical="top" wrapText="1"/>
    </xf>
    <xf numFmtId="0" fontId="6" fillId="0" borderId="0" xfId="0" applyFont="1" applyAlignment="1">
      <alignment vertical="top" wrapText="1"/>
    </xf>
    <xf numFmtId="187" fontId="6" fillId="0" borderId="0" xfId="1" applyNumberFormat="1" applyFont="1" applyFill="1"/>
    <xf numFmtId="0" fontId="30" fillId="3" borderId="0" xfId="0" applyFont="1" applyFill="1"/>
    <xf numFmtId="0" fontId="5" fillId="0" borderId="34" xfId="0" applyFont="1" applyBorder="1" applyAlignment="1">
      <alignment vertical="center"/>
    </xf>
    <xf numFmtId="0" fontId="5" fillId="0" borderId="8" xfId="0" applyFont="1" applyBorder="1" applyAlignment="1">
      <alignment horizontal="center"/>
    </xf>
    <xf numFmtId="187" fontId="5" fillId="0" borderId="8" xfId="1" quotePrefix="1" applyNumberFormat="1" applyFont="1" applyBorder="1" applyAlignment="1">
      <alignment horizontal="right" vertical="center"/>
    </xf>
    <xf numFmtId="187" fontId="5" fillId="0" borderId="8" xfId="1" quotePrefix="1" applyNumberFormat="1" applyFont="1" applyFill="1" applyBorder="1" applyAlignment="1">
      <alignment horizontal="right" vertical="center"/>
    </xf>
    <xf numFmtId="187" fontId="5" fillId="0" borderId="8" xfId="1" quotePrefix="1" applyNumberFormat="1" applyFont="1" applyBorder="1" applyAlignment="1">
      <alignment horizontal="center" vertical="center"/>
    </xf>
    <xf numFmtId="0" fontId="5" fillId="0" borderId="34" xfId="0" quotePrefix="1" applyFont="1" applyBorder="1" applyAlignment="1">
      <alignment horizontal="center" vertical="center"/>
    </xf>
    <xf numFmtId="0" fontId="24" fillId="0" borderId="34" xfId="0" applyFont="1" applyBorder="1" applyAlignment="1">
      <alignment horizontal="center" vertical="center"/>
    </xf>
    <xf numFmtId="0" fontId="24" fillId="0" borderId="34" xfId="0" applyFont="1" applyBorder="1" applyAlignment="1">
      <alignment vertical="top"/>
    </xf>
    <xf numFmtId="3" fontId="24" fillId="0" borderId="34" xfId="0" quotePrefix="1" applyNumberFormat="1" applyFont="1" applyBorder="1" applyAlignment="1">
      <alignment horizontal="center" vertical="center"/>
    </xf>
    <xf numFmtId="0" fontId="5" fillId="0" borderId="42" xfId="0" applyFont="1" applyBorder="1" applyAlignment="1">
      <alignment horizontal="center"/>
    </xf>
    <xf numFmtId="0" fontId="24" fillId="0" borderId="42" xfId="0" applyFont="1" applyBorder="1" applyAlignment="1">
      <alignment horizontal="center" vertical="center"/>
    </xf>
    <xf numFmtId="187" fontId="5" fillId="0" borderId="42" xfId="1" quotePrefix="1" applyNumberFormat="1" applyFont="1" applyFill="1" applyBorder="1" applyAlignment="1">
      <alignment horizontal="right" vertical="center"/>
    </xf>
    <xf numFmtId="0" fontId="5" fillId="0" borderId="14" xfId="0" applyFont="1" applyBorder="1" applyAlignment="1">
      <alignment horizontal="center"/>
    </xf>
    <xf numFmtId="3" fontId="32" fillId="0" borderId="14" xfId="0" applyNumberFormat="1" applyFont="1" applyBorder="1" applyAlignment="1">
      <alignment horizontal="right" vertical="top"/>
    </xf>
    <xf numFmtId="187" fontId="5" fillId="0" borderId="14" xfId="1" quotePrefix="1" applyNumberFormat="1" applyFont="1" applyFill="1" applyBorder="1" applyAlignment="1">
      <alignment horizontal="right" vertical="center"/>
    </xf>
    <xf numFmtId="0" fontId="24" fillId="0" borderId="46" xfId="0" applyFont="1" applyBorder="1" applyAlignment="1">
      <alignment horizontal="center" vertical="center"/>
    </xf>
    <xf numFmtId="187" fontId="24" fillId="0" borderId="46" xfId="0" quotePrefix="1" applyNumberFormat="1" applyFont="1" applyBorder="1" applyAlignment="1">
      <alignment horizontal="center" vertical="center"/>
    </xf>
    <xf numFmtId="0" fontId="5" fillId="0" borderId="14" xfId="0" applyFont="1" applyBorder="1" applyAlignment="1">
      <alignment horizontal="right"/>
    </xf>
    <xf numFmtId="193" fontId="5" fillId="0" borderId="14" xfId="0" applyNumberFormat="1" applyFont="1" applyBorder="1"/>
    <xf numFmtId="193" fontId="5" fillId="0" borderId="14" xfId="4" applyNumberFormat="1" applyFont="1" applyBorder="1" applyAlignment="1">
      <alignment horizontal="right" vertical="top" wrapText="1" readingOrder="1"/>
    </xf>
    <xf numFmtId="187" fontId="24" fillId="0" borderId="14" xfId="1" applyNumberFormat="1" applyFont="1" applyFill="1" applyBorder="1" applyAlignment="1">
      <alignment horizontal="left" vertical="center"/>
    </xf>
    <xf numFmtId="188" fontId="4" fillId="0" borderId="0" xfId="1" applyNumberFormat="1" applyFont="1" applyFill="1" applyBorder="1"/>
    <xf numFmtId="187" fontId="4" fillId="0" borderId="0" xfId="1" applyNumberFormat="1" applyFont="1" applyFill="1" applyBorder="1" applyAlignment="1">
      <alignment horizontal="center" vertical="center"/>
    </xf>
    <xf numFmtId="0" fontId="5" fillId="0" borderId="0" xfId="0" quotePrefix="1" applyFont="1" applyAlignment="1">
      <alignment horizontal="left" vertical="center"/>
    </xf>
    <xf numFmtId="0" fontId="5" fillId="0" borderId="0" xfId="0" quotePrefix="1" applyFont="1" applyAlignment="1">
      <alignment horizontal="center" vertical="center"/>
    </xf>
    <xf numFmtId="187" fontId="5" fillId="0" borderId="0" xfId="1" applyNumberFormat="1" applyFont="1" applyFill="1" applyAlignment="1">
      <alignment horizontal="center"/>
    </xf>
    <xf numFmtId="187" fontId="24" fillId="0" borderId="34" xfId="1" quotePrefix="1" applyNumberFormat="1" applyFont="1" applyBorder="1" applyAlignment="1">
      <alignment horizontal="center" vertical="center"/>
    </xf>
    <xf numFmtId="187" fontId="12" fillId="0" borderId="14" xfId="1" quotePrefix="1" applyNumberFormat="1" applyFont="1" applyFill="1" applyBorder="1" applyAlignment="1">
      <alignment horizontal="center" vertical="center"/>
    </xf>
    <xf numFmtId="0" fontId="24" fillId="0" borderId="14" xfId="2" applyFont="1" applyBorder="1" applyAlignment="1">
      <alignment horizontal="left"/>
    </xf>
    <xf numFmtId="43" fontId="4" fillId="0" borderId="15" xfId="1" quotePrefix="1" applyFont="1" applyBorder="1" applyAlignment="1">
      <alignment horizontal="center" vertical="center"/>
    </xf>
    <xf numFmtId="43" fontId="4" fillId="0" borderId="15" xfId="1" applyFont="1" applyBorder="1" applyAlignment="1">
      <alignment vertical="center"/>
    </xf>
    <xf numFmtId="43" fontId="4" fillId="0" borderId="16" xfId="1" applyFont="1" applyBorder="1" applyAlignment="1">
      <alignment vertical="center"/>
    </xf>
    <xf numFmtId="43" fontId="4" fillId="3" borderId="16" xfId="1" applyFont="1" applyFill="1" applyBorder="1" applyAlignment="1">
      <alignment vertical="center"/>
    </xf>
    <xf numFmtId="43" fontId="12" fillId="0" borderId="16" xfId="1" applyFont="1" applyFill="1" applyBorder="1" applyAlignment="1">
      <alignment vertical="center"/>
    </xf>
    <xf numFmtId="43" fontId="12" fillId="0" borderId="23" xfId="1" applyFont="1" applyBorder="1" applyAlignment="1">
      <alignment vertical="center"/>
    </xf>
    <xf numFmtId="43" fontId="4" fillId="0" borderId="23" xfId="1" applyFont="1" applyBorder="1" applyAlignment="1">
      <alignment vertical="center"/>
    </xf>
    <xf numFmtId="187" fontId="7" fillId="0" borderId="16" xfId="1" quotePrefix="1" applyNumberFormat="1" applyFont="1" applyBorder="1" applyAlignment="1">
      <alignment horizontal="left" vertical="center"/>
    </xf>
    <xf numFmtId="187" fontId="3" fillId="0" borderId="15" xfId="1" quotePrefix="1" applyNumberFormat="1" applyFont="1" applyFill="1" applyBorder="1" applyAlignment="1">
      <alignment horizontal="right" vertical="center"/>
    </xf>
    <xf numFmtId="187" fontId="29" fillId="0" borderId="15" xfId="0" quotePrefix="1" applyNumberFormat="1" applyFont="1" applyBorder="1" applyAlignment="1">
      <alignment horizontal="center" vertical="center"/>
    </xf>
    <xf numFmtId="0" fontId="29" fillId="0" borderId="15" xfId="0" quotePrefix="1" applyFont="1" applyBorder="1" applyAlignment="1">
      <alignment horizontal="center" vertical="center"/>
    </xf>
    <xf numFmtId="187" fontId="29" fillId="0" borderId="15" xfId="1" quotePrefix="1" applyNumberFormat="1" applyFont="1" applyBorder="1" applyAlignment="1">
      <alignment vertical="center"/>
    </xf>
    <xf numFmtId="187" fontId="29" fillId="0" borderId="15" xfId="1" quotePrefix="1" applyNumberFormat="1" applyFont="1" applyBorder="1" applyAlignment="1">
      <alignment horizontal="center" vertical="center"/>
    </xf>
    <xf numFmtId="187" fontId="34" fillId="0" borderId="15" xfId="1" quotePrefix="1" applyNumberFormat="1" applyFont="1" applyBorder="1" applyAlignment="1">
      <alignment vertical="center"/>
    </xf>
    <xf numFmtId="187" fontId="40" fillId="0" borderId="15" xfId="1" quotePrefix="1" applyNumberFormat="1" applyFont="1" applyBorder="1" applyAlignment="1">
      <alignment vertical="center"/>
    </xf>
    <xf numFmtId="187" fontId="6" fillId="0" borderId="16" xfId="1" applyNumberFormat="1" applyFont="1" applyBorder="1" applyAlignment="1">
      <alignment horizontal="left" vertical="center"/>
    </xf>
    <xf numFmtId="187" fontId="11" fillId="0" borderId="16" xfId="1" applyNumberFormat="1" applyFont="1" applyBorder="1" applyAlignment="1">
      <alignment horizontal="left" vertical="center"/>
    </xf>
    <xf numFmtId="190" fontId="11" fillId="0" borderId="23" xfId="0" applyNumberFormat="1" applyFont="1" applyBorder="1" applyAlignment="1">
      <alignment horizontal="left" vertical="center"/>
    </xf>
    <xf numFmtId="0" fontId="6" fillId="0" borderId="16" xfId="0" applyFont="1" applyBorder="1" applyAlignment="1">
      <alignment horizontal="left" vertical="center"/>
    </xf>
    <xf numFmtId="0" fontId="41" fillId="0" borderId="15" xfId="0" quotePrefix="1" applyFont="1" applyBorder="1" applyAlignment="1">
      <alignment horizontal="left" vertical="center"/>
    </xf>
    <xf numFmtId="0" fontId="42" fillId="0" borderId="16" xfId="0" applyFont="1" applyBorder="1" applyAlignment="1">
      <alignment horizontal="left" vertical="center"/>
    </xf>
    <xf numFmtId="0" fontId="41" fillId="0" borderId="16" xfId="0" applyFont="1" applyBorder="1" applyAlignment="1">
      <alignment horizontal="left" vertical="center"/>
    </xf>
    <xf numFmtId="187" fontId="41" fillId="3" borderId="16" xfId="1" applyNumberFormat="1" applyFont="1" applyFill="1" applyBorder="1" applyAlignment="1">
      <alignment horizontal="left" vertical="center"/>
    </xf>
    <xf numFmtId="0" fontId="42" fillId="0" borderId="16" xfId="0" applyFont="1" applyBorder="1" applyAlignment="1">
      <alignment horizontal="left" vertical="center" wrapText="1"/>
    </xf>
    <xf numFmtId="187" fontId="41" fillId="0" borderId="16" xfId="1" applyNumberFormat="1" applyFont="1" applyBorder="1" applyAlignment="1">
      <alignment horizontal="left" vertical="center"/>
    </xf>
    <xf numFmtId="190" fontId="42" fillId="0" borderId="23" xfId="0" applyNumberFormat="1" applyFont="1" applyBorder="1" applyAlignment="1">
      <alignment horizontal="left" vertical="center"/>
    </xf>
    <xf numFmtId="0" fontId="42" fillId="0" borderId="23" xfId="0" applyFont="1" applyBorder="1" applyAlignment="1">
      <alignment horizontal="left" vertical="center"/>
    </xf>
    <xf numFmtId="187" fontId="41" fillId="0" borderId="16" xfId="1" applyNumberFormat="1" applyFont="1" applyBorder="1" applyAlignment="1">
      <alignment horizontal="left" vertical="center" wrapText="1"/>
    </xf>
    <xf numFmtId="187" fontId="42" fillId="0" borderId="16" xfId="1" applyNumberFormat="1" applyFont="1" applyBorder="1" applyAlignment="1">
      <alignment horizontal="left" vertical="center"/>
    </xf>
    <xf numFmtId="0" fontId="43" fillId="0" borderId="15" xfId="0" quotePrefix="1" applyFont="1" applyBorder="1" applyAlignment="1">
      <alignment vertical="center"/>
    </xf>
    <xf numFmtId="0" fontId="41" fillId="0" borderId="15" xfId="0" quotePrefix="1" applyFont="1" applyBorder="1" applyAlignment="1">
      <alignment horizontal="center" vertical="center"/>
    </xf>
    <xf numFmtId="0" fontId="41" fillId="0" borderId="15" xfId="0" quotePrefix="1" applyFont="1" applyBorder="1" applyAlignment="1">
      <alignment vertical="top" wrapText="1"/>
    </xf>
    <xf numFmtId="0" fontId="41" fillId="0" borderId="15" xfId="0" quotePrefix="1" applyFont="1" applyBorder="1" applyAlignment="1">
      <alignment vertical="center"/>
    </xf>
    <xf numFmtId="0" fontId="41" fillId="0" borderId="16" xfId="0" quotePrefix="1" applyFont="1" applyBorder="1" applyAlignment="1">
      <alignment vertical="center" wrapText="1"/>
    </xf>
    <xf numFmtId="187" fontId="41" fillId="0" borderId="16" xfId="1" applyNumberFormat="1" applyFont="1" applyBorder="1" applyAlignment="1">
      <alignment vertical="center"/>
    </xf>
    <xf numFmtId="0" fontId="42" fillId="2" borderId="18" xfId="0" applyFont="1" applyFill="1" applyBorder="1" applyAlignment="1">
      <alignment vertical="center" wrapText="1"/>
    </xf>
    <xf numFmtId="0" fontId="41" fillId="0" borderId="16" xfId="0" applyFont="1" applyBorder="1" applyAlignment="1">
      <alignment horizontal="left" vertical="center" wrapText="1"/>
    </xf>
    <xf numFmtId="0" fontId="41" fillId="0" borderId="16" xfId="0" applyFont="1" applyBorder="1" applyAlignment="1">
      <alignment vertical="top" wrapText="1"/>
    </xf>
    <xf numFmtId="0" fontId="42" fillId="0" borderId="16" xfId="0" quotePrefix="1" applyFont="1" applyBorder="1" applyAlignment="1">
      <alignment vertical="center" wrapText="1"/>
    </xf>
    <xf numFmtId="0" fontId="42" fillId="0" borderId="16" xfId="0" applyFont="1" applyBorder="1" applyAlignment="1">
      <alignment vertical="top" wrapText="1"/>
    </xf>
    <xf numFmtId="187" fontId="41" fillId="0" borderId="16" xfId="1" applyNumberFormat="1" applyFont="1" applyBorder="1" applyAlignment="1">
      <alignment vertical="center" wrapText="1"/>
    </xf>
    <xf numFmtId="190" fontId="42" fillId="0" borderId="23" xfId="0" applyNumberFormat="1" applyFont="1" applyBorder="1" applyAlignment="1">
      <alignment vertical="center"/>
    </xf>
    <xf numFmtId="187" fontId="42" fillId="0" borderId="16" xfId="1" applyNumberFormat="1" applyFont="1" applyBorder="1" applyAlignment="1">
      <alignment vertical="center"/>
    </xf>
    <xf numFmtId="190" fontId="42" fillId="0" borderId="23" xfId="0" applyNumberFormat="1" applyFont="1" applyBorder="1" applyAlignment="1">
      <alignment vertical="center" wrapText="1"/>
    </xf>
    <xf numFmtId="43" fontId="4" fillId="0" borderId="20" xfId="1" applyFont="1" applyBorder="1" applyAlignment="1">
      <alignment vertical="center"/>
    </xf>
    <xf numFmtId="0" fontId="7" fillId="0" borderId="20" xfId="0" applyFont="1" applyBorder="1" applyAlignment="1">
      <alignment vertical="center"/>
    </xf>
    <xf numFmtId="187" fontId="7" fillId="0" borderId="20" xfId="1" applyNumberFormat="1" applyFont="1" applyBorder="1" applyAlignment="1">
      <alignment horizontal="center" vertical="center"/>
    </xf>
    <xf numFmtId="187" fontId="7" fillId="0" borderId="20" xfId="1" applyNumberFormat="1" applyFont="1" applyBorder="1" applyAlignment="1">
      <alignment vertical="center"/>
    </xf>
    <xf numFmtId="187" fontId="7" fillId="0" borderId="20" xfId="1" quotePrefix="1" applyNumberFormat="1" applyFont="1" applyBorder="1" applyAlignment="1">
      <alignment vertical="center"/>
    </xf>
    <xf numFmtId="187" fontId="3" fillId="0" borderId="20" xfId="1" applyNumberFormat="1" applyFont="1" applyBorder="1" applyAlignment="1">
      <alignment vertical="center"/>
    </xf>
    <xf numFmtId="187" fontId="42" fillId="0" borderId="20" xfId="1" applyNumberFormat="1" applyFont="1" applyBorder="1" applyAlignment="1">
      <alignment horizontal="left" vertical="center"/>
    </xf>
    <xf numFmtId="187" fontId="7" fillId="0" borderId="20" xfId="1" quotePrefix="1" applyNumberFormat="1" applyFont="1" applyBorder="1" applyAlignment="1">
      <alignment horizontal="center" vertical="center"/>
    </xf>
    <xf numFmtId="187" fontId="42" fillId="0" borderId="20" xfId="1" applyNumberFormat="1" applyFont="1" applyBorder="1" applyAlignment="1">
      <alignment vertical="center"/>
    </xf>
    <xf numFmtId="187" fontId="42" fillId="0" borderId="20" xfId="1" applyNumberFormat="1" applyFont="1" applyBorder="1" applyAlignment="1">
      <alignment vertical="center" wrapText="1"/>
    </xf>
    <xf numFmtId="0" fontId="7" fillId="0" borderId="0" xfId="0" applyFont="1" applyBorder="1"/>
    <xf numFmtId="43" fontId="4" fillId="0" borderId="17" xfId="1" applyFont="1" applyBorder="1" applyAlignment="1">
      <alignment vertical="center"/>
    </xf>
    <xf numFmtId="43" fontId="8" fillId="0" borderId="17" xfId="1" applyFont="1" applyBorder="1" applyAlignment="1">
      <alignment vertical="center"/>
    </xf>
    <xf numFmtId="0" fontId="7" fillId="0" borderId="17" xfId="0" applyFont="1" applyBorder="1" applyAlignment="1">
      <alignment vertical="center"/>
    </xf>
    <xf numFmtId="187" fontId="7" fillId="0" borderId="17" xfId="1" quotePrefix="1" applyNumberFormat="1" applyFont="1" applyBorder="1" applyAlignment="1">
      <alignment horizontal="center" vertical="center"/>
    </xf>
    <xf numFmtId="187" fontId="7" fillId="0" borderId="17" xfId="1" quotePrefix="1" applyNumberFormat="1" applyFont="1" applyBorder="1" applyAlignment="1">
      <alignment vertical="center"/>
    </xf>
    <xf numFmtId="187" fontId="7" fillId="0" borderId="17" xfId="1" applyNumberFormat="1" applyFont="1" applyBorder="1" applyAlignment="1">
      <alignment vertical="center"/>
    </xf>
    <xf numFmtId="187" fontId="3" fillId="0" borderId="17" xfId="1" quotePrefix="1" applyNumberFormat="1" applyFont="1" applyBorder="1" applyAlignment="1">
      <alignment vertical="center"/>
    </xf>
    <xf numFmtId="0" fontId="7" fillId="0" borderId="17" xfId="2" applyFont="1" applyBorder="1" applyAlignment="1">
      <alignment vertical="center"/>
    </xf>
    <xf numFmtId="188" fontId="4" fillId="0" borderId="17" xfId="1" applyNumberFormat="1" applyFont="1" applyBorder="1" applyAlignment="1">
      <alignment vertical="center"/>
    </xf>
    <xf numFmtId="187" fontId="4" fillId="0" borderId="17" xfId="1" applyNumberFormat="1" applyFont="1" applyBorder="1" applyAlignment="1">
      <alignment vertical="center"/>
    </xf>
    <xf numFmtId="187" fontId="44" fillId="0" borderId="17" xfId="1" applyNumberFormat="1" applyFont="1" applyBorder="1" applyAlignment="1">
      <alignment vertical="center"/>
    </xf>
    <xf numFmtId="187" fontId="45" fillId="0" borderId="17" xfId="1" applyNumberFormat="1" applyFont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43" fontId="6" fillId="0" borderId="16" xfId="1" applyFont="1" applyBorder="1" applyAlignment="1">
      <alignment horizontal="center" vertical="center"/>
    </xf>
    <xf numFmtId="187" fontId="11" fillId="3" borderId="23" xfId="1" applyNumberFormat="1" applyFont="1" applyFill="1" applyBorder="1" applyAlignment="1">
      <alignment horizontal="center" vertical="center"/>
    </xf>
    <xf numFmtId="0" fontId="11" fillId="3" borderId="23" xfId="0" applyFont="1" applyFill="1" applyBorder="1" applyAlignment="1">
      <alignment horizontal="center" vertical="center"/>
    </xf>
    <xf numFmtId="187" fontId="11" fillId="0" borderId="16" xfId="1" applyNumberFormat="1" applyFont="1" applyFill="1" applyBorder="1" applyAlignment="1">
      <alignment horizontal="center" vertical="center"/>
    </xf>
    <xf numFmtId="187" fontId="11" fillId="0" borderId="16" xfId="1" quotePrefix="1" applyNumberFormat="1" applyFont="1" applyFill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187" fontId="6" fillId="0" borderId="23" xfId="1" applyNumberFormat="1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16" xfId="2" applyFont="1" applyBorder="1" applyAlignment="1">
      <alignment horizontal="center" vertical="center"/>
    </xf>
    <xf numFmtId="188" fontId="6" fillId="0" borderId="16" xfId="1" applyNumberFormat="1" applyFont="1" applyBorder="1" applyAlignment="1">
      <alignment horizontal="center" vertical="center"/>
    </xf>
    <xf numFmtId="187" fontId="6" fillId="0" borderId="15" xfId="1" applyNumberFormat="1" applyFont="1" applyBorder="1" applyAlignment="1">
      <alignment horizontal="right" vertical="center"/>
    </xf>
    <xf numFmtId="187" fontId="5" fillId="0" borderId="16" xfId="1" applyNumberFormat="1" applyFont="1" applyBorder="1" applyAlignment="1">
      <alignment horizontal="right" vertical="center"/>
    </xf>
    <xf numFmtId="187" fontId="11" fillId="3" borderId="23" xfId="1" applyNumberFormat="1" applyFont="1" applyFill="1" applyBorder="1" applyAlignment="1">
      <alignment horizontal="right" vertical="center"/>
    </xf>
    <xf numFmtId="187" fontId="11" fillId="0" borderId="16" xfId="1" applyNumberFormat="1" applyFont="1" applyFill="1" applyBorder="1" applyAlignment="1">
      <alignment horizontal="right" vertical="center"/>
    </xf>
    <xf numFmtId="187" fontId="6" fillId="0" borderId="16" xfId="1" applyNumberFormat="1" applyFont="1" applyBorder="1" applyAlignment="1">
      <alignment horizontal="right" vertical="center"/>
    </xf>
    <xf numFmtId="187" fontId="6" fillId="0" borderId="23" xfId="1" applyNumberFormat="1" applyFont="1" applyBorder="1" applyAlignment="1">
      <alignment horizontal="right" vertical="center"/>
    </xf>
    <xf numFmtId="0" fontId="11" fillId="3" borderId="23" xfId="0" applyFont="1" applyFill="1" applyBorder="1" applyAlignment="1">
      <alignment horizontal="right" vertical="center"/>
    </xf>
    <xf numFmtId="0" fontId="6" fillId="0" borderId="23" xfId="0" applyFont="1" applyBorder="1" applyAlignment="1">
      <alignment horizontal="right" vertical="center"/>
    </xf>
    <xf numFmtId="0" fontId="6" fillId="0" borderId="16" xfId="0" applyFont="1" applyBorder="1" applyAlignment="1">
      <alignment horizontal="right" vertical="center"/>
    </xf>
    <xf numFmtId="49" fontId="6" fillId="0" borderId="16" xfId="0" applyNumberFormat="1" applyFont="1" applyBorder="1" applyAlignment="1">
      <alignment horizontal="left" vertical="center"/>
    </xf>
    <xf numFmtId="49" fontId="6" fillId="0" borderId="16" xfId="0" applyNumberFormat="1" applyFont="1" applyBorder="1" applyAlignment="1">
      <alignment horizontal="left" vertical="center" wrapText="1"/>
    </xf>
    <xf numFmtId="0" fontId="6" fillId="0" borderId="16" xfId="0" applyFont="1" applyBorder="1" applyAlignment="1">
      <alignment horizontal="left" vertical="center" wrapText="1"/>
    </xf>
    <xf numFmtId="187" fontId="6" fillId="0" borderId="20" xfId="1" applyNumberFormat="1" applyFont="1" applyBorder="1" applyAlignment="1">
      <alignment horizontal="right" vertical="center"/>
    </xf>
    <xf numFmtId="43" fontId="6" fillId="0" borderId="20" xfId="1" applyFont="1" applyBorder="1" applyAlignment="1">
      <alignment horizontal="center" vertical="center"/>
    </xf>
    <xf numFmtId="43" fontId="6" fillId="0" borderId="20" xfId="1" applyFont="1" applyBorder="1" applyAlignment="1">
      <alignment horizontal="right" vertical="center"/>
    </xf>
    <xf numFmtId="187" fontId="6" fillId="0" borderId="8" xfId="1" applyNumberFormat="1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187" fontId="6" fillId="0" borderId="8" xfId="1" quotePrefix="1" applyNumberFormat="1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8" xfId="0" quotePrefix="1" applyFont="1" applyBorder="1" applyAlignment="1">
      <alignment horizontal="center" vertical="center"/>
    </xf>
    <xf numFmtId="187" fontId="24" fillId="0" borderId="15" xfId="1" quotePrefix="1" applyNumberFormat="1" applyFont="1" applyBorder="1" applyAlignment="1">
      <alignment vertical="center"/>
    </xf>
    <xf numFmtId="187" fontId="11" fillId="0" borderId="15" xfId="0" quotePrefix="1" applyNumberFormat="1" applyFont="1" applyBorder="1" applyAlignment="1">
      <alignment vertical="center"/>
    </xf>
    <xf numFmtId="0" fontId="24" fillId="0" borderId="15" xfId="0" quotePrefix="1" applyFont="1" applyBorder="1" applyAlignment="1">
      <alignment vertical="center"/>
    </xf>
    <xf numFmtId="187" fontId="11" fillId="0" borderId="16" xfId="1" applyNumberFormat="1" applyFont="1" applyBorder="1" applyAlignment="1">
      <alignment vertical="center"/>
    </xf>
    <xf numFmtId="187" fontId="11" fillId="0" borderId="16" xfId="1" quotePrefix="1" applyNumberFormat="1" applyFont="1" applyBorder="1" applyAlignment="1">
      <alignment vertical="center"/>
    </xf>
    <xf numFmtId="187" fontId="16" fillId="0" borderId="16" xfId="1" applyNumberFormat="1" applyFont="1" applyBorder="1" applyAlignment="1">
      <alignment vertical="center"/>
    </xf>
    <xf numFmtId="189" fontId="11" fillId="0" borderId="20" xfId="1" quotePrefix="1" applyNumberFormat="1" applyFont="1" applyBorder="1" applyAlignment="1">
      <alignment vertical="top"/>
    </xf>
    <xf numFmtId="187" fontId="11" fillId="0" borderId="20" xfId="1" applyNumberFormat="1" applyFont="1" applyBorder="1" applyAlignment="1">
      <alignment vertical="top"/>
    </xf>
    <xf numFmtId="189" fontId="11" fillId="0" borderId="20" xfId="1" applyNumberFormat="1" applyFont="1" applyBorder="1" applyAlignment="1">
      <alignment vertical="top"/>
    </xf>
    <xf numFmtId="0" fontId="11" fillId="0" borderId="15" xfId="0" applyFont="1" applyBorder="1"/>
    <xf numFmtId="43" fontId="11" fillId="0" borderId="15" xfId="1" quotePrefix="1" applyFont="1" applyBorder="1" applyAlignment="1">
      <alignment vertical="center"/>
    </xf>
    <xf numFmtId="187" fontId="24" fillId="0" borderId="23" xfId="1" applyNumberFormat="1" applyFont="1" applyBorder="1" applyAlignment="1">
      <alignment vertical="top"/>
    </xf>
    <xf numFmtId="187" fontId="11" fillId="0" borderId="23" xfId="1" applyNumberFormat="1" applyFont="1" applyBorder="1" applyAlignment="1">
      <alignment vertical="top"/>
    </xf>
    <xf numFmtId="0" fontId="11" fillId="0" borderId="16" xfId="0" applyFont="1" applyBorder="1" applyAlignment="1">
      <alignment vertical="center"/>
    </xf>
    <xf numFmtId="187" fontId="11" fillId="3" borderId="23" xfId="1" applyNumberFormat="1" applyFont="1" applyFill="1" applyBorder="1" applyAlignment="1">
      <alignment horizontal="center" vertical="top"/>
    </xf>
    <xf numFmtId="190" fontId="24" fillId="0" borderId="23" xfId="0" applyNumberFormat="1" applyFont="1" applyBorder="1" applyAlignment="1">
      <alignment horizontal="center" vertical="top"/>
    </xf>
    <xf numFmtId="187" fontId="11" fillId="0" borderId="20" xfId="1" applyNumberFormat="1" applyFont="1" applyBorder="1" applyAlignment="1">
      <alignment horizontal="center" vertical="top"/>
    </xf>
    <xf numFmtId="187" fontId="11" fillId="0" borderId="8" xfId="1" applyNumberFormat="1" applyFont="1" applyBorder="1" applyAlignment="1">
      <alignment vertical="center"/>
    </xf>
    <xf numFmtId="187" fontId="11" fillId="3" borderId="25" xfId="1" applyNumberFormat="1" applyFont="1" applyFill="1" applyBorder="1" applyAlignment="1">
      <alignment horizontal="center" vertical="top"/>
    </xf>
    <xf numFmtId="187" fontId="11" fillId="0" borderId="8" xfId="0" quotePrefix="1" applyNumberFormat="1" applyFont="1" applyBorder="1" applyAlignment="1">
      <alignment horizontal="center" vertical="center"/>
    </xf>
    <xf numFmtId="0" fontId="11" fillId="0" borderId="15" xfId="0" applyFont="1" applyBorder="1" applyAlignment="1">
      <alignment horizontal="center"/>
    </xf>
    <xf numFmtId="0" fontId="11" fillId="0" borderId="16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top"/>
    </xf>
    <xf numFmtId="0" fontId="24" fillId="0" borderId="8" xfId="0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left" vertical="top"/>
    </xf>
    <xf numFmtId="0" fontId="5" fillId="0" borderId="0" xfId="0" applyFont="1" applyAlignment="1">
      <alignment horizontal="left"/>
    </xf>
    <xf numFmtId="187" fontId="3" fillId="0" borderId="25" xfId="1" applyNumberFormat="1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3" borderId="25" xfId="0" applyFont="1" applyFill="1" applyBorder="1" applyAlignment="1">
      <alignment horizontal="center"/>
    </xf>
    <xf numFmtId="187" fontId="3" fillId="3" borderId="20" xfId="1" applyNumberFormat="1" applyFont="1" applyFill="1" applyBorder="1" applyAlignment="1">
      <alignment horizontal="center" vertical="center"/>
    </xf>
    <xf numFmtId="0" fontId="3" fillId="0" borderId="17" xfId="0" applyFont="1" applyBorder="1" applyAlignment="1">
      <alignment horizontal="center"/>
    </xf>
    <xf numFmtId="0" fontId="3" fillId="3" borderId="17" xfId="0" applyFont="1" applyFill="1" applyBorder="1" applyAlignment="1">
      <alignment horizontal="center"/>
    </xf>
    <xf numFmtId="0" fontId="3" fillId="3" borderId="17" xfId="0" applyFont="1" applyFill="1" applyBorder="1" applyAlignment="1">
      <alignment horizontal="center" vertical="center"/>
    </xf>
    <xf numFmtId="0" fontId="3" fillId="3" borderId="50" xfId="0" applyFont="1" applyFill="1" applyBorder="1" applyAlignment="1">
      <alignment horizontal="center"/>
    </xf>
    <xf numFmtId="187" fontId="3" fillId="3" borderId="17" xfId="1" applyNumberFormat="1" applyFont="1" applyFill="1" applyBorder="1" applyAlignment="1">
      <alignment horizontal="center" vertical="center"/>
    </xf>
    <xf numFmtId="0" fontId="3" fillId="0" borderId="15" xfId="0" applyFont="1" applyBorder="1" applyAlignment="1">
      <alignment horizontal="left" vertical="center"/>
    </xf>
    <xf numFmtId="187" fontId="3" fillId="0" borderId="15" xfId="1" applyNumberFormat="1" applyFont="1" applyBorder="1" applyAlignment="1">
      <alignment horizontal="left" vertical="center"/>
    </xf>
    <xf numFmtId="0" fontId="3" fillId="0" borderId="16" xfId="0" applyFont="1" applyBorder="1" applyAlignment="1">
      <alignment horizontal="left"/>
    </xf>
    <xf numFmtId="0" fontId="29" fillId="0" borderId="16" xfId="0" applyFont="1" applyBorder="1" applyAlignment="1">
      <alignment horizontal="left"/>
    </xf>
    <xf numFmtId="0" fontId="3" fillId="0" borderId="23" xfId="0" applyFont="1" applyBorder="1" applyAlignment="1">
      <alignment horizontal="left" vertical="top"/>
    </xf>
    <xf numFmtId="0" fontId="3" fillId="3" borderId="23" xfId="0" applyFont="1" applyFill="1" applyBorder="1" applyAlignment="1">
      <alignment horizontal="left" vertical="top"/>
    </xf>
    <xf numFmtId="0" fontId="3" fillId="0" borderId="23" xfId="0" applyFont="1" applyBorder="1" applyAlignment="1">
      <alignment horizontal="left"/>
    </xf>
    <xf numFmtId="0" fontId="3" fillId="0" borderId="25" xfId="0" applyFont="1" applyBorder="1" applyAlignment="1">
      <alignment horizontal="left" vertical="top"/>
    </xf>
    <xf numFmtId="187" fontId="12" fillId="0" borderId="16" xfId="1" applyNumberFormat="1" applyFont="1" applyBorder="1" applyAlignment="1">
      <alignment vertical="center"/>
    </xf>
    <xf numFmtId="0" fontId="3" fillId="0" borderId="15" xfId="0" applyFont="1" applyBorder="1" applyAlignment="1">
      <alignment horizontal="center"/>
    </xf>
    <xf numFmtId="187" fontId="29" fillId="3" borderId="16" xfId="1" quotePrefix="1" applyNumberFormat="1" applyFont="1" applyFill="1" applyBorder="1" applyAlignment="1">
      <alignment horizontal="center" vertical="center"/>
    </xf>
    <xf numFmtId="187" fontId="29" fillId="3" borderId="16" xfId="1" applyNumberFormat="1" applyFont="1" applyFill="1" applyBorder="1" applyAlignment="1">
      <alignment horizontal="center" vertical="center"/>
    </xf>
    <xf numFmtId="187" fontId="34" fillId="3" borderId="16" xfId="1" quotePrefix="1" applyNumberFormat="1" applyFont="1" applyFill="1" applyBorder="1" applyAlignment="1">
      <alignment horizontal="center" vertical="center"/>
    </xf>
    <xf numFmtId="187" fontId="29" fillId="3" borderId="16" xfId="1" applyNumberFormat="1" applyFont="1" applyFill="1" applyBorder="1" applyAlignment="1">
      <alignment horizontal="left" vertical="center"/>
    </xf>
    <xf numFmtId="0" fontId="3" fillId="3" borderId="16" xfId="2" applyFont="1" applyFill="1" applyBorder="1" applyAlignment="1">
      <alignment horizontal="left" vertical="top"/>
    </xf>
    <xf numFmtId="0" fontId="21" fillId="0" borderId="23" xfId="0" applyFont="1" applyBorder="1" applyAlignment="1">
      <alignment horizontal="left"/>
    </xf>
    <xf numFmtId="0" fontId="3" fillId="3" borderId="16" xfId="2" applyFont="1" applyFill="1" applyBorder="1" applyAlignment="1">
      <alignment horizontal="left" vertical="center"/>
    </xf>
    <xf numFmtId="0" fontId="3" fillId="0" borderId="33" xfId="0" applyFont="1" applyBorder="1" applyAlignment="1">
      <alignment horizontal="center" vertical="center"/>
    </xf>
    <xf numFmtId="0" fontId="3" fillId="0" borderId="0" xfId="0" applyFont="1" applyBorder="1"/>
    <xf numFmtId="0" fontId="3" fillId="0" borderId="17" xfId="0" applyFont="1" applyBorder="1" applyAlignment="1">
      <alignment horizontal="right"/>
    </xf>
    <xf numFmtId="187" fontId="11" fillId="0" borderId="17" xfId="1" applyNumberFormat="1" applyFont="1" applyBorder="1" applyAlignment="1">
      <alignment horizontal="center" vertical="center"/>
    </xf>
    <xf numFmtId="190" fontId="12" fillId="0" borderId="17" xfId="0" applyNumberFormat="1" applyFont="1" applyBorder="1" applyAlignment="1">
      <alignment horizontal="center" vertical="top"/>
    </xf>
    <xf numFmtId="0" fontId="11" fillId="0" borderId="17" xfId="2" applyFont="1" applyBorder="1" applyAlignment="1">
      <alignment horizontal="left"/>
    </xf>
    <xf numFmtId="188" fontId="12" fillId="0" borderId="17" xfId="1" applyNumberFormat="1" applyFont="1" applyBorder="1"/>
    <xf numFmtId="0" fontId="3" fillId="0" borderId="17" xfId="0" applyFont="1" applyBorder="1" applyAlignment="1">
      <alignment horizontal="center" vertical="center"/>
    </xf>
    <xf numFmtId="187" fontId="16" fillId="0" borderId="17" xfId="1" applyNumberFormat="1" applyFont="1" applyBorder="1" applyAlignment="1">
      <alignment horizontal="center" vertical="center"/>
    </xf>
    <xf numFmtId="187" fontId="3" fillId="0" borderId="15" xfId="1" quotePrefix="1" applyNumberFormat="1" applyFont="1" applyBorder="1" applyAlignment="1">
      <alignment horizontal="left" vertical="center" wrapText="1"/>
    </xf>
    <xf numFmtId="0" fontId="12" fillId="0" borderId="16" xfId="0" applyFont="1" applyBorder="1" applyAlignment="1">
      <alignment horizontal="left" vertical="center" wrapText="1"/>
    </xf>
    <xf numFmtId="190" fontId="3" fillId="0" borderId="23" xfId="0" applyNumberFormat="1" applyFont="1" applyBorder="1" applyAlignment="1">
      <alignment horizontal="left" vertical="center" wrapText="1"/>
    </xf>
    <xf numFmtId="187" fontId="12" fillId="0" borderId="16" xfId="1" applyNumberFormat="1" applyFont="1" applyBorder="1" applyAlignment="1">
      <alignment horizontal="left" vertical="center" wrapText="1"/>
    </xf>
    <xf numFmtId="0" fontId="12" fillId="0" borderId="15" xfId="0" quotePrefix="1" applyFont="1" applyBorder="1" applyAlignment="1">
      <alignment horizontal="left" vertical="center" wrapText="1"/>
    </xf>
    <xf numFmtId="190" fontId="3" fillId="0" borderId="23" xfId="0" applyNumberFormat="1" applyFont="1" applyBorder="1" applyAlignment="1">
      <alignment horizontal="left" vertical="center"/>
    </xf>
    <xf numFmtId="0" fontId="3" fillId="0" borderId="16" xfId="0" applyFont="1" applyBorder="1" applyAlignment="1">
      <alignment horizontal="center"/>
    </xf>
    <xf numFmtId="187" fontId="3" fillId="0" borderId="20" xfId="3" quotePrefix="1" applyNumberFormat="1" applyFont="1" applyBorder="1" applyAlignment="1">
      <alignment horizontal="center" vertical="top"/>
    </xf>
    <xf numFmtId="187" fontId="12" fillId="0" borderId="17" xfId="1" applyNumberFormat="1" applyFont="1" applyBorder="1" applyAlignment="1">
      <alignment horizontal="center" vertical="center"/>
    </xf>
    <xf numFmtId="187" fontId="3" fillId="0" borderId="17" xfId="1" applyNumberFormat="1" applyFont="1" applyBorder="1" applyAlignment="1">
      <alignment horizontal="center" vertical="center"/>
    </xf>
    <xf numFmtId="0" fontId="25" fillId="0" borderId="15" xfId="0" quotePrefix="1" applyFont="1" applyBorder="1" applyAlignment="1">
      <alignment horizontal="center" vertical="center" wrapText="1"/>
    </xf>
    <xf numFmtId="187" fontId="21" fillId="0" borderId="16" xfId="1" applyNumberFormat="1" applyFont="1" applyBorder="1" applyAlignment="1">
      <alignment horizontal="left" vertical="center" wrapText="1"/>
    </xf>
    <xf numFmtId="0" fontId="12" fillId="0" borderId="16" xfId="0" quotePrefix="1" applyFont="1" applyBorder="1" applyAlignment="1">
      <alignment horizontal="left" vertical="top" wrapText="1"/>
    </xf>
    <xf numFmtId="0" fontId="12" fillId="0" borderId="16" xfId="0" applyFont="1" applyBorder="1" applyAlignment="1">
      <alignment horizontal="left" vertical="top" wrapText="1"/>
    </xf>
    <xf numFmtId="187" fontId="3" fillId="3" borderId="16" xfId="3" applyNumberFormat="1" applyFont="1" applyFill="1" applyBorder="1" applyAlignment="1">
      <alignment horizontal="left" vertical="top"/>
    </xf>
    <xf numFmtId="190" fontId="12" fillId="0" borderId="25" xfId="0" applyNumberFormat="1" applyFont="1" applyBorder="1" applyAlignment="1">
      <alignment horizontal="left" vertical="top" wrapText="1"/>
    </xf>
    <xf numFmtId="187" fontId="3" fillId="0" borderId="16" xfId="1" quotePrefix="1" applyNumberFormat="1" applyFont="1" applyBorder="1" applyAlignment="1">
      <alignment horizontal="left" vertical="center"/>
    </xf>
    <xf numFmtId="190" fontId="12" fillId="0" borderId="25" xfId="0" applyNumberFormat="1" applyFont="1" applyBorder="1" applyAlignment="1">
      <alignment horizontal="left" vertical="top"/>
    </xf>
    <xf numFmtId="187" fontId="3" fillId="0" borderId="17" xfId="1" quotePrefix="1" applyNumberFormat="1" applyFont="1" applyBorder="1" applyAlignment="1">
      <alignment horizontal="center" vertical="center"/>
    </xf>
    <xf numFmtId="0" fontId="3" fillId="0" borderId="17" xfId="2" applyFont="1" applyBorder="1" applyAlignment="1">
      <alignment horizontal="left"/>
    </xf>
    <xf numFmtId="187" fontId="21" fillId="0" borderId="17" xfId="1" applyNumberFormat="1" applyFont="1" applyBorder="1" applyAlignment="1">
      <alignment horizontal="center" vertical="center"/>
    </xf>
    <xf numFmtId="187" fontId="3" fillId="0" borderId="17" xfId="0" quotePrefix="1" applyNumberFormat="1" applyFont="1" applyBorder="1" applyAlignment="1">
      <alignment horizontal="center" vertical="center"/>
    </xf>
    <xf numFmtId="187" fontId="3" fillId="0" borderId="17" xfId="1" applyNumberFormat="1" applyFont="1" applyBorder="1"/>
    <xf numFmtId="0" fontId="3" fillId="3" borderId="16" xfId="0" applyFont="1" applyFill="1" applyBorder="1" applyAlignment="1">
      <alignment horizontal="center"/>
    </xf>
    <xf numFmtId="187" fontId="3" fillId="0" borderId="16" xfId="1" applyNumberFormat="1" applyFont="1" applyBorder="1"/>
    <xf numFmtId="190" fontId="3" fillId="0" borderId="17" xfId="0" applyNumberFormat="1" applyFont="1" applyBorder="1" applyAlignment="1">
      <alignment horizontal="center" vertical="center"/>
    </xf>
    <xf numFmtId="190" fontId="3" fillId="0" borderId="17" xfId="0" applyNumberFormat="1" applyFont="1" applyBorder="1" applyAlignment="1">
      <alignment horizontal="center" vertical="top"/>
    </xf>
    <xf numFmtId="0" fontId="12" fillId="0" borderId="17" xfId="2" applyFont="1" applyBorder="1" applyAlignment="1">
      <alignment horizontal="left"/>
    </xf>
    <xf numFmtId="0" fontId="12" fillId="2" borderId="18" xfId="0" applyFont="1" applyFill="1" applyBorder="1" applyAlignment="1">
      <alignment vertical="top" wrapText="1"/>
    </xf>
    <xf numFmtId="187" fontId="12" fillId="0" borderId="15" xfId="1" quotePrefix="1" applyNumberFormat="1" applyFont="1" applyBorder="1" applyAlignment="1">
      <alignment horizontal="left" vertical="center" wrapText="1"/>
    </xf>
    <xf numFmtId="187" fontId="12" fillId="3" borderId="16" xfId="3" applyNumberFormat="1" applyFont="1" applyFill="1" applyBorder="1" applyAlignment="1">
      <alignment vertical="top" wrapText="1"/>
    </xf>
    <xf numFmtId="190" fontId="3" fillId="3" borderId="25" xfId="0" applyNumberFormat="1" applyFont="1" applyFill="1" applyBorder="1" applyAlignment="1">
      <alignment horizontal="center" vertical="top"/>
    </xf>
    <xf numFmtId="190" fontId="3" fillId="3" borderId="50" xfId="0" applyNumberFormat="1" applyFont="1" applyFill="1" applyBorder="1" applyAlignment="1">
      <alignment horizontal="center" vertical="top"/>
    </xf>
    <xf numFmtId="190" fontId="3" fillId="3" borderId="17" xfId="0" applyNumberFormat="1" applyFont="1" applyFill="1" applyBorder="1" applyAlignment="1">
      <alignment horizontal="center" vertical="top"/>
    </xf>
    <xf numFmtId="0" fontId="3" fillId="0" borderId="17" xfId="0" applyFont="1" applyBorder="1" applyAlignment="1">
      <alignment horizontal="center" vertical="top"/>
    </xf>
    <xf numFmtId="0" fontId="12" fillId="2" borderId="18" xfId="0" applyFont="1" applyFill="1" applyBorder="1" applyAlignment="1">
      <alignment horizontal="left" vertical="top" wrapText="1"/>
    </xf>
    <xf numFmtId="49" fontId="4" fillId="0" borderId="16" xfId="0" applyNumberFormat="1" applyFont="1" applyBorder="1" applyAlignment="1">
      <alignment horizontal="left" vertical="center" wrapText="1"/>
    </xf>
    <xf numFmtId="0" fontId="4" fillId="0" borderId="15" xfId="0" quotePrefix="1" applyFont="1" applyBorder="1" applyAlignment="1">
      <alignment horizontal="left" vertical="center" wrapText="1"/>
    </xf>
    <xf numFmtId="187" fontId="12" fillId="3" borderId="16" xfId="3" applyNumberFormat="1" applyFont="1" applyFill="1" applyBorder="1" applyAlignment="1">
      <alignment horizontal="left" vertical="top" wrapText="1"/>
    </xf>
    <xf numFmtId="187" fontId="12" fillId="0" borderId="16" xfId="3" applyNumberFormat="1" applyFont="1" applyBorder="1" applyAlignment="1">
      <alignment horizontal="left" vertical="top" wrapText="1"/>
    </xf>
    <xf numFmtId="0" fontId="5" fillId="0" borderId="16" xfId="0" quotePrefix="1" applyFont="1" applyBorder="1" applyAlignment="1">
      <alignment horizontal="left" vertical="top" wrapText="1"/>
    </xf>
    <xf numFmtId="0" fontId="5" fillId="0" borderId="16" xfId="0" applyFont="1" applyBorder="1" applyAlignment="1">
      <alignment horizontal="left" vertical="top" wrapText="1"/>
    </xf>
    <xf numFmtId="187" fontId="24" fillId="0" borderId="16" xfId="3" applyNumberFormat="1" applyFont="1" applyBorder="1" applyAlignment="1">
      <alignment horizontal="left" vertical="top"/>
    </xf>
    <xf numFmtId="187" fontId="24" fillId="3" borderId="16" xfId="3" applyNumberFormat="1" applyFont="1" applyFill="1" applyBorder="1" applyAlignment="1">
      <alignment horizontal="left" vertical="top"/>
    </xf>
    <xf numFmtId="188" fontId="24" fillId="0" borderId="25" xfId="0" applyNumberFormat="1" applyFont="1" applyBorder="1" applyAlignment="1">
      <alignment horizontal="left" vertical="top"/>
    </xf>
    <xf numFmtId="187" fontId="7" fillId="0" borderId="16" xfId="1" applyNumberFormat="1" applyFont="1" applyBorder="1" applyAlignment="1">
      <alignment horizontal="right" vertical="center"/>
    </xf>
    <xf numFmtId="187" fontId="3" fillId="0" borderId="16" xfId="1" applyNumberFormat="1" applyFont="1" applyBorder="1" applyAlignment="1">
      <alignment horizontal="right" vertical="top"/>
    </xf>
    <xf numFmtId="187" fontId="3" fillId="3" borderId="16" xfId="1" applyNumberFormat="1" applyFont="1" applyFill="1" applyBorder="1" applyAlignment="1">
      <alignment horizontal="right" vertical="top"/>
    </xf>
    <xf numFmtId="187" fontId="3" fillId="0" borderId="25" xfId="1" applyNumberFormat="1" applyFont="1" applyBorder="1" applyAlignment="1">
      <alignment horizontal="right" vertical="top"/>
    </xf>
    <xf numFmtId="187" fontId="7" fillId="0" borderId="16" xfId="1" applyNumberFormat="1" applyFont="1" applyBorder="1" applyAlignment="1">
      <alignment horizontal="right"/>
    </xf>
    <xf numFmtId="187" fontId="24" fillId="0" borderId="16" xfId="1" applyNumberFormat="1" applyFont="1" applyBorder="1" applyAlignment="1">
      <alignment horizontal="right" vertical="top"/>
    </xf>
    <xf numFmtId="187" fontId="11" fillId="3" borderId="16" xfId="3" quotePrefix="1" applyNumberFormat="1" applyFont="1" applyFill="1" applyBorder="1" applyAlignment="1">
      <alignment horizontal="center" vertical="top"/>
    </xf>
    <xf numFmtId="187" fontId="11" fillId="0" borderId="16" xfId="3" quotePrefix="1" applyNumberFormat="1" applyFont="1" applyBorder="1" applyAlignment="1">
      <alignment horizontal="center" vertical="top"/>
    </xf>
    <xf numFmtId="190" fontId="11" fillId="0" borderId="25" xfId="0" applyNumberFormat="1" applyFont="1" applyBorder="1" applyAlignment="1">
      <alignment horizontal="center" vertical="top"/>
    </xf>
    <xf numFmtId="187" fontId="11" fillId="0" borderId="16" xfId="3" applyNumberFormat="1" applyFont="1" applyBorder="1" applyAlignment="1">
      <alignment horizontal="center" vertical="top"/>
    </xf>
    <xf numFmtId="0" fontId="11" fillId="3" borderId="16" xfId="0" quotePrefix="1" applyFont="1" applyFill="1" applyBorder="1" applyAlignment="1">
      <alignment horizontal="left" vertical="top"/>
    </xf>
    <xf numFmtId="0" fontId="11" fillId="3" borderId="16" xfId="0" quotePrefix="1" applyFont="1" applyFill="1" applyBorder="1" applyAlignment="1">
      <alignment vertical="top"/>
    </xf>
    <xf numFmtId="0" fontId="11" fillId="3" borderId="16" xfId="2" applyFont="1" applyFill="1" applyBorder="1" applyAlignment="1">
      <alignment vertical="top"/>
    </xf>
    <xf numFmtId="187" fontId="11" fillId="0" borderId="20" xfId="3" applyNumberFormat="1" applyFont="1" applyBorder="1" applyAlignment="1">
      <alignment horizontal="left" vertical="top"/>
    </xf>
    <xf numFmtId="187" fontId="3" fillId="0" borderId="23" xfId="1" applyNumberFormat="1" applyFont="1" applyBorder="1" applyAlignment="1">
      <alignment horizontal="right" vertical="top"/>
    </xf>
    <xf numFmtId="0" fontId="3" fillId="0" borderId="23" xfId="0" applyFont="1" applyBorder="1" applyAlignment="1">
      <alignment horizontal="center" vertical="top"/>
    </xf>
    <xf numFmtId="190" fontId="3" fillId="0" borderId="23" xfId="0" applyNumberFormat="1" applyFont="1" applyBorder="1" applyAlignment="1">
      <alignment horizontal="center" vertical="top"/>
    </xf>
    <xf numFmtId="190" fontId="11" fillId="0" borderId="23" xfId="0" applyNumberFormat="1" applyFont="1" applyBorder="1" applyAlignment="1">
      <alignment horizontal="center" vertical="top"/>
    </xf>
    <xf numFmtId="0" fontId="7" fillId="0" borderId="16" xfId="0" applyFont="1" applyBorder="1" applyAlignment="1">
      <alignment vertical="top"/>
    </xf>
    <xf numFmtId="187" fontId="7" fillId="0" borderId="16" xfId="1" applyNumberFormat="1" applyFont="1" applyBorder="1" applyAlignment="1">
      <alignment horizontal="right" vertical="top"/>
    </xf>
    <xf numFmtId="0" fontId="7" fillId="0" borderId="16" xfId="0" applyFont="1" applyBorder="1" applyAlignment="1">
      <alignment horizontal="center" vertical="top"/>
    </xf>
    <xf numFmtId="187" fontId="7" fillId="0" borderId="16" xfId="1" applyNumberFormat="1" applyFont="1" applyBorder="1" applyAlignment="1">
      <alignment horizontal="center" vertical="top"/>
    </xf>
    <xf numFmtId="187" fontId="3" fillId="0" borderId="16" xfId="1" applyNumberFormat="1" applyFont="1" applyBorder="1" applyAlignment="1">
      <alignment horizontal="center" vertical="top"/>
    </xf>
    <xf numFmtId="187" fontId="7" fillId="0" borderId="16" xfId="1" quotePrefix="1" applyNumberFormat="1" applyFont="1" applyBorder="1" applyAlignment="1">
      <alignment horizontal="center" vertical="top"/>
    </xf>
    <xf numFmtId="187" fontId="6" fillId="0" borderId="16" xfId="1" quotePrefix="1" applyNumberFormat="1" applyFont="1" applyBorder="1" applyAlignment="1">
      <alignment horizontal="center" vertical="top"/>
    </xf>
    <xf numFmtId="187" fontId="3" fillId="0" borderId="16" xfId="1" quotePrefix="1" applyNumberFormat="1" applyFont="1" applyBorder="1" applyAlignment="1">
      <alignment horizontal="center" vertical="top"/>
    </xf>
    <xf numFmtId="187" fontId="6" fillId="0" borderId="16" xfId="1" applyNumberFormat="1" applyFont="1" applyBorder="1" applyAlignment="1">
      <alignment horizontal="left" vertical="top" wrapText="1"/>
    </xf>
    <xf numFmtId="187" fontId="3" fillId="3" borderId="16" xfId="1" applyNumberFormat="1" applyFont="1" applyFill="1" applyBorder="1" applyAlignment="1">
      <alignment horizontal="center" vertical="top"/>
    </xf>
    <xf numFmtId="187" fontId="3" fillId="3" borderId="16" xfId="1" quotePrefix="1" applyNumberFormat="1" applyFont="1" applyFill="1" applyBorder="1" applyAlignment="1">
      <alignment horizontal="center" vertical="top"/>
    </xf>
    <xf numFmtId="0" fontId="11" fillId="3" borderId="16" xfId="2" applyFont="1" applyFill="1" applyBorder="1" applyAlignment="1">
      <alignment horizontal="left" vertical="top" wrapText="1"/>
    </xf>
    <xf numFmtId="191" fontId="3" fillId="0" borderId="23" xfId="0" applyNumberFormat="1" applyFont="1" applyBorder="1" applyAlignment="1">
      <alignment vertical="top"/>
    </xf>
    <xf numFmtId="187" fontId="24" fillId="0" borderId="20" xfId="3" applyNumberFormat="1" applyFont="1" applyBorder="1" applyAlignment="1">
      <alignment horizontal="center" vertical="top"/>
    </xf>
    <xf numFmtId="188" fontId="7" fillId="0" borderId="17" xfId="1" applyNumberFormat="1" applyFont="1" applyBorder="1"/>
    <xf numFmtId="187" fontId="7" fillId="0" borderId="17" xfId="1" applyNumberFormat="1" applyFont="1" applyBorder="1" applyAlignment="1">
      <alignment horizontal="right"/>
    </xf>
    <xf numFmtId="0" fontId="7" fillId="0" borderId="17" xfId="0" applyFont="1" applyBorder="1"/>
    <xf numFmtId="0" fontId="7" fillId="0" borderId="17" xfId="2" applyFont="1" applyBorder="1" applyAlignment="1">
      <alignment horizontal="left"/>
    </xf>
    <xf numFmtId="187" fontId="19" fillId="0" borderId="17" xfId="1" applyNumberFormat="1" applyFont="1" applyBorder="1" applyAlignment="1">
      <alignment horizontal="center" vertical="center"/>
    </xf>
    <xf numFmtId="187" fontId="46" fillId="0" borderId="17" xfId="1" applyNumberFormat="1" applyFont="1" applyBorder="1" applyAlignment="1">
      <alignment horizontal="left" vertical="center"/>
    </xf>
    <xf numFmtId="187" fontId="24" fillId="0" borderId="15" xfId="1" applyNumberFormat="1" applyFont="1" applyBorder="1"/>
    <xf numFmtId="187" fontId="24" fillId="0" borderId="16" xfId="1" applyNumberFormat="1" applyFont="1" applyBorder="1"/>
    <xf numFmtId="187" fontId="24" fillId="0" borderId="23" xfId="1" applyNumberFormat="1" applyFont="1" applyFill="1" applyBorder="1" applyAlignment="1">
      <alignment vertical="top"/>
    </xf>
    <xf numFmtId="187" fontId="24" fillId="0" borderId="16" xfId="1" applyNumberFormat="1" applyFont="1" applyBorder="1" applyAlignment="1">
      <alignment vertical="top"/>
    </xf>
    <xf numFmtId="187" fontId="24" fillId="0" borderId="0" xfId="1" applyNumberFormat="1" applyFont="1"/>
    <xf numFmtId="187" fontId="24" fillId="0" borderId="32" xfId="1" applyNumberFormat="1" applyFont="1" applyFill="1" applyBorder="1" applyAlignment="1">
      <alignment vertical="top" wrapText="1"/>
    </xf>
    <xf numFmtId="187" fontId="24" fillId="0" borderId="23" xfId="1" applyNumberFormat="1" applyFont="1" applyFill="1" applyBorder="1" applyAlignment="1">
      <alignment vertical="top" wrapText="1"/>
    </xf>
    <xf numFmtId="187" fontId="24" fillId="3" borderId="20" xfId="1" applyNumberFormat="1" applyFont="1" applyFill="1" applyBorder="1" applyAlignment="1">
      <alignment horizontal="center" vertical="top"/>
    </xf>
    <xf numFmtId="0" fontId="24" fillId="0" borderId="16" xfId="0" applyFont="1" applyBorder="1" applyAlignment="1">
      <alignment horizontal="left"/>
    </xf>
    <xf numFmtId="187" fontId="24" fillId="3" borderId="16" xfId="3" applyNumberFormat="1" applyFont="1" applyFill="1" applyBorder="1" applyAlignment="1">
      <alignment horizontal="left" vertical="top" wrapText="1"/>
    </xf>
    <xf numFmtId="187" fontId="24" fillId="0" borderId="16" xfId="3" applyNumberFormat="1" applyFont="1" applyBorder="1" applyAlignment="1">
      <alignment horizontal="left" vertical="top" wrapText="1"/>
    </xf>
    <xf numFmtId="188" fontId="24" fillId="0" borderId="16" xfId="1" applyNumberFormat="1" applyFont="1" applyBorder="1" applyAlignment="1">
      <alignment horizontal="right"/>
    </xf>
    <xf numFmtId="187" fontId="24" fillId="0" borderId="16" xfId="1" applyNumberFormat="1" applyFont="1" applyBorder="1" applyAlignment="1">
      <alignment horizontal="right" vertical="center"/>
    </xf>
    <xf numFmtId="187" fontId="24" fillId="3" borderId="16" xfId="1" quotePrefix="1" applyNumberFormat="1" applyFont="1" applyFill="1" applyBorder="1" applyAlignment="1">
      <alignment horizontal="right" vertical="top"/>
    </xf>
    <xf numFmtId="187" fontId="24" fillId="0" borderId="24" xfId="3" applyNumberFormat="1" applyFont="1" applyFill="1" applyBorder="1" applyAlignment="1">
      <alignment horizontal="center" vertical="top"/>
    </xf>
    <xf numFmtId="0" fontId="24" fillId="0" borderId="31" xfId="0" applyFont="1" applyBorder="1" applyAlignment="1">
      <alignment horizontal="center" vertical="top" wrapText="1"/>
    </xf>
    <xf numFmtId="187" fontId="24" fillId="0" borderId="24" xfId="1" quotePrefix="1" applyNumberFormat="1" applyFont="1" applyBorder="1" applyAlignment="1">
      <alignment horizontal="center" vertical="center"/>
    </xf>
    <xf numFmtId="187" fontId="24" fillId="0" borderId="24" xfId="3" applyNumberFormat="1" applyFont="1" applyBorder="1" applyAlignment="1">
      <alignment vertical="top"/>
    </xf>
    <xf numFmtId="187" fontId="24" fillId="0" borderId="19" xfId="1" applyNumberFormat="1" applyFont="1" applyBorder="1" applyAlignment="1">
      <alignment horizontal="right" vertical="center"/>
    </xf>
    <xf numFmtId="187" fontId="24" fillId="0" borderId="19" xfId="3" applyNumberFormat="1" applyFont="1" applyBorder="1" applyAlignment="1">
      <alignment horizontal="right" vertical="top"/>
    </xf>
    <xf numFmtId="0" fontId="12" fillId="0" borderId="17" xfId="0" applyFont="1" applyBorder="1" applyAlignment="1">
      <alignment horizontal="right"/>
    </xf>
    <xf numFmtId="0" fontId="24" fillId="0" borderId="16" xfId="0" applyFont="1" applyBorder="1" applyAlignment="1">
      <alignment vertical="top"/>
    </xf>
    <xf numFmtId="187" fontId="24" fillId="0" borderId="16" xfId="1" applyNumberFormat="1" applyFont="1" applyBorder="1" applyAlignment="1">
      <alignment horizontal="center" vertical="top"/>
    </xf>
    <xf numFmtId="187" fontId="24" fillId="0" borderId="19" xfId="1" applyNumberFormat="1" applyFont="1" applyFill="1" applyBorder="1" applyAlignment="1">
      <alignment horizontal="right" vertical="top"/>
    </xf>
    <xf numFmtId="187" fontId="24" fillId="0" borderId="27" xfId="1" applyNumberFormat="1" applyFont="1" applyBorder="1" applyAlignment="1">
      <alignment horizontal="right" vertical="top" wrapText="1"/>
    </xf>
    <xf numFmtId="187" fontId="12" fillId="0" borderId="15" xfId="1" applyNumberFormat="1" applyFont="1" applyBorder="1" applyAlignment="1">
      <alignment horizontal="center" vertical="center"/>
    </xf>
    <xf numFmtId="187" fontId="12" fillId="0" borderId="23" xfId="1" applyNumberFormat="1" applyFont="1" applyBorder="1" applyAlignment="1">
      <alignment horizontal="right" vertical="center"/>
    </xf>
    <xf numFmtId="187" fontId="12" fillId="0" borderId="16" xfId="1" applyNumberFormat="1" applyFont="1" applyBorder="1" applyAlignment="1">
      <alignment vertical="top"/>
    </xf>
    <xf numFmtId="187" fontId="12" fillId="3" borderId="16" xfId="1" applyNumberFormat="1" applyFont="1" applyFill="1" applyBorder="1" applyAlignment="1">
      <alignment horizontal="right" vertical="center"/>
    </xf>
    <xf numFmtId="187" fontId="12" fillId="0" borderId="23" xfId="1" applyNumberFormat="1" applyFont="1" applyBorder="1" applyAlignment="1">
      <alignment horizontal="center" vertical="center"/>
    </xf>
    <xf numFmtId="187" fontId="12" fillId="0" borderId="16" xfId="1" quotePrefix="1" applyNumberFormat="1" applyFont="1" applyBorder="1" applyAlignment="1">
      <alignment horizontal="right" vertical="top"/>
    </xf>
    <xf numFmtId="187" fontId="12" fillId="3" borderId="16" xfId="1" quotePrefix="1" applyNumberFormat="1" applyFont="1" applyFill="1" applyBorder="1" applyAlignment="1">
      <alignment horizontal="right" vertical="center"/>
    </xf>
    <xf numFmtId="187" fontId="12" fillId="0" borderId="16" xfId="1" quotePrefix="1" applyNumberFormat="1" applyFont="1" applyBorder="1" applyAlignment="1">
      <alignment horizontal="center" vertical="top"/>
    </xf>
    <xf numFmtId="187" fontId="12" fillId="3" borderId="16" xfId="1" quotePrefix="1" applyNumberFormat="1" applyFont="1" applyFill="1" applyBorder="1" applyAlignment="1">
      <alignment horizontal="center" vertical="top"/>
    </xf>
    <xf numFmtId="187" fontId="12" fillId="0" borderId="23" xfId="1" applyNumberFormat="1" applyFont="1" applyBorder="1" applyAlignment="1">
      <alignment horizontal="center" vertical="center" wrapText="1"/>
    </xf>
    <xf numFmtId="187" fontId="12" fillId="3" borderId="16" xfId="1" applyNumberFormat="1" applyFont="1" applyFill="1" applyBorder="1" applyAlignment="1">
      <alignment horizontal="center" vertical="center"/>
    </xf>
    <xf numFmtId="187" fontId="12" fillId="3" borderId="16" xfId="1" applyNumberFormat="1" applyFont="1" applyFill="1" applyBorder="1" applyAlignment="1">
      <alignment horizontal="center" vertical="top"/>
    </xf>
    <xf numFmtId="0" fontId="14" fillId="0" borderId="15" xfId="0" quotePrefix="1" applyFont="1" applyBorder="1" applyAlignment="1">
      <alignment horizontal="left" vertical="top" wrapText="1"/>
    </xf>
    <xf numFmtId="0" fontId="14" fillId="0" borderId="16" xfId="0" applyFont="1" applyBorder="1" applyAlignment="1">
      <alignment horizontal="left" vertical="top" wrapText="1"/>
    </xf>
    <xf numFmtId="187" fontId="5" fillId="0" borderId="16" xfId="1" applyNumberFormat="1" applyFont="1" applyBorder="1" applyAlignment="1">
      <alignment vertical="center"/>
    </xf>
    <xf numFmtId="187" fontId="24" fillId="0" borderId="19" xfId="3" applyNumberFormat="1" applyFont="1" applyBorder="1" applyAlignment="1">
      <alignment vertical="top" wrapText="1"/>
    </xf>
    <xf numFmtId="187" fontId="24" fillId="3" borderId="19" xfId="3" applyNumberFormat="1" applyFont="1" applyFill="1" applyBorder="1" applyAlignment="1">
      <alignment vertical="center"/>
    </xf>
    <xf numFmtId="0" fontId="24" fillId="3" borderId="19" xfId="2" applyFont="1" applyFill="1" applyBorder="1" applyAlignment="1">
      <alignment vertical="top" wrapText="1"/>
    </xf>
    <xf numFmtId="187" fontId="5" fillId="0" borderId="16" xfId="1" applyNumberFormat="1" applyFont="1" applyBorder="1" applyAlignment="1">
      <alignment vertical="top" wrapText="1"/>
    </xf>
    <xf numFmtId="0" fontId="24" fillId="3" borderId="19" xfId="2" applyFont="1" applyFill="1" applyBorder="1" applyAlignment="1">
      <alignment vertical="center" wrapText="1"/>
    </xf>
    <xf numFmtId="187" fontId="24" fillId="0" borderId="16" xfId="1" applyNumberFormat="1" applyFont="1" applyBorder="1" applyAlignment="1">
      <alignment vertical="center" wrapText="1"/>
    </xf>
    <xf numFmtId="0" fontId="38" fillId="0" borderId="8" xfId="0" applyFont="1" applyBorder="1" applyAlignment="1">
      <alignment horizontal="center" vertical="center" wrapText="1"/>
    </xf>
    <xf numFmtId="0" fontId="38" fillId="0" borderId="14" xfId="0" applyFont="1" applyBorder="1" applyAlignment="1">
      <alignment horizontal="center" vertical="center" wrapText="1"/>
    </xf>
    <xf numFmtId="0" fontId="38" fillId="0" borderId="2" xfId="0" applyFont="1" applyBorder="1" applyAlignment="1">
      <alignment horizontal="center" vertical="center"/>
    </xf>
    <xf numFmtId="0" fontId="7" fillId="0" borderId="15" xfId="0" applyFont="1" applyBorder="1" applyAlignment="1">
      <alignment vertical="top"/>
    </xf>
    <xf numFmtId="187" fontId="7" fillId="0" borderId="15" xfId="1" applyNumberFormat="1" applyFont="1" applyBorder="1" applyAlignment="1">
      <alignment horizontal="right" vertical="top"/>
    </xf>
    <xf numFmtId="187" fontId="7" fillId="0" borderId="15" xfId="1" applyNumberFormat="1" applyFont="1" applyBorder="1" applyAlignment="1">
      <alignment horizontal="center" vertical="top"/>
    </xf>
    <xf numFmtId="187" fontId="6" fillId="0" borderId="15" xfId="1" quotePrefix="1" applyNumberFormat="1" applyFont="1" applyBorder="1" applyAlignment="1">
      <alignment horizontal="center" vertical="top"/>
    </xf>
    <xf numFmtId="187" fontId="7" fillId="0" borderId="15" xfId="1" quotePrefix="1" applyNumberFormat="1" applyFont="1" applyBorder="1" applyAlignment="1">
      <alignment horizontal="center" vertical="top"/>
    </xf>
    <xf numFmtId="43" fontId="7" fillId="0" borderId="15" xfId="1" quotePrefix="1" applyFont="1" applyBorder="1" applyAlignment="1">
      <alignment horizontal="center" vertical="top"/>
    </xf>
    <xf numFmtId="187" fontId="3" fillId="0" borderId="15" xfId="1" quotePrefix="1" applyNumberFormat="1" applyFont="1" applyBorder="1" applyAlignment="1">
      <alignment horizontal="center" vertical="top"/>
    </xf>
    <xf numFmtId="0" fontId="6" fillId="0" borderId="15" xfId="0" quotePrefix="1" applyFont="1" applyBorder="1" applyAlignment="1">
      <alignment horizontal="left" vertical="top"/>
    </xf>
    <xf numFmtId="187" fontId="4" fillId="0" borderId="16" xfId="1" applyNumberFormat="1" applyFont="1" applyBorder="1" applyAlignment="1">
      <alignment horizontal="left" vertical="top" wrapText="1"/>
    </xf>
    <xf numFmtId="187" fontId="7" fillId="0" borderId="16" xfId="1" applyNumberFormat="1" applyFont="1" applyBorder="1" applyAlignment="1">
      <alignment vertical="top"/>
    </xf>
    <xf numFmtId="43" fontId="7" fillId="0" borderId="16" xfId="1" quotePrefix="1" applyFont="1" applyBorder="1" applyAlignment="1">
      <alignment horizontal="center" vertical="top"/>
    </xf>
    <xf numFmtId="0" fontId="11" fillId="0" borderId="16" xfId="0" applyFont="1" applyBorder="1" applyAlignment="1">
      <alignment horizontal="left" vertical="top"/>
    </xf>
    <xf numFmtId="188" fontId="7" fillId="0" borderId="16" xfId="1" applyNumberFormat="1" applyFont="1" applyBorder="1" applyAlignment="1">
      <alignment vertical="top"/>
    </xf>
    <xf numFmtId="187" fontId="6" fillId="0" borderId="16" xfId="1" applyNumberFormat="1" applyFont="1" applyBorder="1" applyAlignment="1">
      <alignment horizontal="center" vertical="top"/>
    </xf>
    <xf numFmtId="49" fontId="6" fillId="0" borderId="16" xfId="0" applyNumberFormat="1" applyFont="1" applyBorder="1" applyAlignment="1">
      <alignment horizontal="left" vertical="top"/>
    </xf>
    <xf numFmtId="0" fontId="4" fillId="0" borderId="16" xfId="0" applyFont="1" applyBorder="1" applyAlignment="1">
      <alignment horizontal="left" vertical="top"/>
    </xf>
    <xf numFmtId="187" fontId="4" fillId="0" borderId="16" xfId="1" quotePrefix="1" applyNumberFormat="1" applyFont="1" applyBorder="1" applyAlignment="1">
      <alignment horizontal="center" vertical="top"/>
    </xf>
    <xf numFmtId="49" fontId="4" fillId="0" borderId="16" xfId="0" applyNumberFormat="1" applyFont="1" applyBorder="1" applyAlignment="1">
      <alignment horizontal="left" vertical="top" wrapText="1"/>
    </xf>
    <xf numFmtId="187" fontId="7" fillId="3" borderId="16" xfId="1" applyNumberFormat="1" applyFont="1" applyFill="1" applyBorder="1" applyAlignment="1">
      <alignment horizontal="right" vertical="top"/>
    </xf>
    <xf numFmtId="187" fontId="7" fillId="3" borderId="16" xfId="1" applyNumberFormat="1" applyFont="1" applyFill="1" applyBorder="1" applyAlignment="1">
      <alignment horizontal="center" vertical="top"/>
    </xf>
    <xf numFmtId="187" fontId="7" fillId="0" borderId="15" xfId="0" quotePrefix="1" applyNumberFormat="1" applyFont="1" applyBorder="1" applyAlignment="1">
      <alignment horizontal="center" vertical="top"/>
    </xf>
    <xf numFmtId="187" fontId="7" fillId="3" borderId="16" xfId="1" quotePrefix="1" applyNumberFormat="1" applyFont="1" applyFill="1" applyBorder="1" applyAlignment="1">
      <alignment horizontal="center" vertical="top"/>
    </xf>
    <xf numFmtId="43" fontId="7" fillId="3" borderId="16" xfId="1" quotePrefix="1" applyFont="1" applyFill="1" applyBorder="1" applyAlignment="1">
      <alignment horizontal="center" vertical="top"/>
    </xf>
    <xf numFmtId="187" fontId="6" fillId="0" borderId="16" xfId="1" applyNumberFormat="1" applyFont="1" applyBorder="1" applyAlignment="1">
      <alignment horizontal="left" vertical="top"/>
    </xf>
    <xf numFmtId="187" fontId="5" fillId="0" borderId="16" xfId="1" applyNumberFormat="1" applyFont="1" applyBorder="1" applyAlignment="1">
      <alignment horizontal="left" vertical="top"/>
    </xf>
    <xf numFmtId="190" fontId="12" fillId="0" borderId="23" xfId="0" applyNumberFormat="1" applyFont="1" applyBorder="1" applyAlignment="1">
      <alignment horizontal="left" vertical="top" wrapText="1"/>
    </xf>
    <xf numFmtId="190" fontId="24" fillId="0" borderId="23" xfId="0" applyNumberFormat="1" applyFont="1" applyBorder="1" applyAlignment="1">
      <alignment horizontal="left" vertical="top"/>
    </xf>
    <xf numFmtId="187" fontId="11" fillId="0" borderId="16" xfId="1" applyNumberFormat="1" applyFont="1" applyBorder="1" applyAlignment="1">
      <alignment horizontal="left" vertical="top"/>
    </xf>
    <xf numFmtId="187" fontId="12" fillId="0" borderId="16" xfId="1" applyNumberFormat="1" applyFont="1" applyBorder="1" applyAlignment="1">
      <alignment horizontal="left" vertical="top" wrapText="1"/>
    </xf>
    <xf numFmtId="0" fontId="7" fillId="0" borderId="23" xfId="0" applyFont="1" applyBorder="1" applyAlignment="1">
      <alignment vertical="top"/>
    </xf>
    <xf numFmtId="187" fontId="3" fillId="0" borderId="23" xfId="1" applyNumberFormat="1" applyFont="1" applyBorder="1" applyAlignment="1">
      <alignment vertical="top"/>
    </xf>
    <xf numFmtId="187" fontId="3" fillId="0" borderId="15" xfId="1" applyNumberFormat="1" applyFont="1" applyBorder="1" applyAlignment="1">
      <alignment horizontal="center" vertical="top"/>
    </xf>
    <xf numFmtId="0" fontId="3" fillId="0" borderId="16" xfId="0" applyFont="1" applyBorder="1" applyAlignment="1">
      <alignment vertical="top"/>
    </xf>
    <xf numFmtId="187" fontId="12" fillId="0" borderId="16" xfId="3" applyNumberFormat="1" applyFont="1" applyFill="1" applyBorder="1" applyAlignment="1">
      <alignment horizontal="left" vertical="top" wrapText="1"/>
    </xf>
    <xf numFmtId="187" fontId="12" fillId="0" borderId="16" xfId="1" applyNumberFormat="1" applyFont="1" applyBorder="1" applyAlignment="1">
      <alignment horizontal="center" vertical="top"/>
    </xf>
    <xf numFmtId="187" fontId="3" fillId="0" borderId="16" xfId="1" applyNumberFormat="1" applyFont="1" applyFill="1" applyBorder="1" applyAlignment="1">
      <alignment horizontal="center" vertical="top"/>
    </xf>
    <xf numFmtId="187" fontId="3" fillId="0" borderId="16" xfId="3" applyNumberFormat="1" applyFont="1" applyFill="1" applyBorder="1" applyAlignment="1">
      <alignment horizontal="center" vertical="top"/>
    </xf>
    <xf numFmtId="187" fontId="3" fillId="0" borderId="16" xfId="3" quotePrefix="1" applyNumberFormat="1" applyFont="1" applyFill="1" applyBorder="1" applyAlignment="1">
      <alignment horizontal="center" vertical="top"/>
    </xf>
    <xf numFmtId="187" fontId="3" fillId="0" borderId="16" xfId="1" quotePrefix="1" applyNumberFormat="1" applyFont="1" applyFill="1" applyBorder="1" applyAlignment="1">
      <alignment horizontal="center" vertical="top"/>
    </xf>
    <xf numFmtId="190" fontId="12" fillId="0" borderId="23" xfId="0" applyNumberFormat="1" applyFont="1" applyBorder="1" applyAlignment="1">
      <alignment horizontal="center" vertical="top"/>
    </xf>
    <xf numFmtId="187" fontId="3" fillId="0" borderId="8" xfId="1" applyNumberFormat="1" applyFont="1" applyBorder="1" applyAlignment="1">
      <alignment horizontal="center" vertical="top"/>
    </xf>
    <xf numFmtId="0" fontId="12" fillId="0" borderId="23" xfId="0" applyFont="1" applyBorder="1" applyAlignment="1">
      <alignment horizontal="left" vertical="top" wrapText="1"/>
    </xf>
    <xf numFmtId="190" fontId="12" fillId="0" borderId="23" xfId="0" applyNumberFormat="1" applyFont="1" applyBorder="1" applyAlignment="1">
      <alignment vertical="top" wrapText="1"/>
    </xf>
    <xf numFmtId="187" fontId="3" fillId="0" borderId="15" xfId="0" quotePrefix="1" applyNumberFormat="1" applyFont="1" applyBorder="1" applyAlignment="1">
      <alignment horizontal="center" vertical="top"/>
    </xf>
    <xf numFmtId="190" fontId="3" fillId="0" borderId="23" xfId="0" applyNumberFormat="1" applyFont="1" applyBorder="1" applyAlignment="1">
      <alignment horizontal="left" vertical="top" wrapText="1"/>
    </xf>
    <xf numFmtId="190" fontId="3" fillId="0" borderId="23" xfId="0" applyNumberFormat="1" applyFont="1" applyBorder="1" applyAlignment="1">
      <alignment horizontal="left" vertical="top"/>
    </xf>
    <xf numFmtId="187" fontId="3" fillId="0" borderId="16" xfId="1" applyNumberFormat="1" applyFont="1" applyBorder="1" applyAlignment="1">
      <alignment horizontal="left" vertical="top" wrapText="1"/>
    </xf>
    <xf numFmtId="187" fontId="3" fillId="3" borderId="16" xfId="3" applyNumberFormat="1" applyFont="1" applyFill="1" applyBorder="1" applyAlignment="1">
      <alignment horizontal="left" vertical="top" wrapText="1"/>
    </xf>
    <xf numFmtId="188" fontId="3" fillId="0" borderId="16" xfId="3" applyNumberFormat="1" applyFont="1" applyBorder="1" applyAlignment="1">
      <alignment horizontal="center" vertical="top"/>
    </xf>
    <xf numFmtId="187" fontId="3" fillId="0" borderId="16" xfId="1" applyNumberFormat="1" applyFont="1" applyBorder="1" applyAlignment="1">
      <alignment horizontal="left" vertical="top"/>
    </xf>
    <xf numFmtId="187" fontId="3" fillId="0" borderId="16" xfId="3" quotePrefix="1" applyNumberFormat="1" applyFont="1" applyBorder="1" applyAlignment="1">
      <alignment horizontal="left" vertical="top"/>
    </xf>
    <xf numFmtId="187" fontId="3" fillId="0" borderId="8" xfId="0" quotePrefix="1" applyNumberFormat="1" applyFont="1" applyBorder="1" applyAlignment="1">
      <alignment horizontal="center" vertical="top"/>
    </xf>
    <xf numFmtId="190" fontId="24" fillId="0" borderId="37" xfId="0" applyNumberFormat="1" applyFont="1" applyBorder="1" applyAlignment="1">
      <alignment vertical="top"/>
    </xf>
    <xf numFmtId="0" fontId="14" fillId="0" borderId="16" xfId="2" applyFont="1" applyBorder="1" applyAlignment="1">
      <alignment horizontal="center" vertical="top"/>
    </xf>
    <xf numFmtId="187" fontId="24" fillId="0" borderId="16" xfId="3" applyNumberFormat="1" applyFont="1" applyBorder="1" applyAlignment="1">
      <alignment vertical="top" wrapText="1"/>
    </xf>
    <xf numFmtId="187" fontId="34" fillId="0" borderId="15" xfId="1" quotePrefix="1" applyNumberFormat="1" applyFont="1" applyBorder="1" applyAlignment="1">
      <alignment horizontal="center" vertical="center"/>
    </xf>
    <xf numFmtId="187" fontId="12" fillId="0" borderId="42" xfId="0" quotePrefix="1" applyNumberFormat="1" applyFont="1" applyBorder="1" applyAlignment="1">
      <alignment horizontal="center" vertical="center"/>
    </xf>
    <xf numFmtId="0" fontId="5" fillId="0" borderId="33" xfId="0" applyFont="1" applyBorder="1" applyAlignment="1">
      <alignment horizontal="center"/>
    </xf>
    <xf numFmtId="187" fontId="24" fillId="0" borderId="42" xfId="1" quotePrefix="1" applyNumberFormat="1" applyFont="1" applyBorder="1" applyAlignment="1">
      <alignment horizontal="center" vertical="center"/>
    </xf>
    <xf numFmtId="0" fontId="5" fillId="0" borderId="51" xfId="0" applyFont="1" applyBorder="1" applyAlignment="1">
      <alignment horizontal="center"/>
    </xf>
    <xf numFmtId="187" fontId="12" fillId="0" borderId="48" xfId="0" quotePrefix="1" applyNumberFormat="1" applyFont="1" applyBorder="1" applyAlignment="1">
      <alignment horizontal="center" vertical="center"/>
    </xf>
    <xf numFmtId="187" fontId="12" fillId="0" borderId="17" xfId="0" quotePrefix="1" applyNumberFormat="1" applyFont="1" applyBorder="1" applyAlignment="1">
      <alignment horizontal="center" vertical="center"/>
    </xf>
    <xf numFmtId="187" fontId="12" fillId="0" borderId="1" xfId="0" quotePrefix="1" applyNumberFormat="1" applyFont="1" applyBorder="1" applyAlignment="1">
      <alignment horizontal="center" vertical="center"/>
    </xf>
    <xf numFmtId="187" fontId="12" fillId="0" borderId="34" xfId="0" quotePrefix="1" applyNumberFormat="1" applyFont="1" applyBorder="1" applyAlignment="1">
      <alignment horizontal="center" vertical="center"/>
    </xf>
    <xf numFmtId="187" fontId="7" fillId="0" borderId="17" xfId="0" applyNumberFormat="1" applyFont="1" applyBorder="1"/>
    <xf numFmtId="0" fontId="21" fillId="0" borderId="0" xfId="7" applyFont="1" applyAlignment="1">
      <alignment vertical="top"/>
    </xf>
    <xf numFmtId="0" fontId="21" fillId="0" borderId="0" xfId="7" applyFont="1"/>
    <xf numFmtId="49" fontId="21" fillId="0" borderId="0" xfId="7" applyNumberFormat="1" applyFont="1"/>
    <xf numFmtId="49" fontId="16" fillId="0" borderId="0" xfId="7" applyNumberFormat="1" applyFont="1"/>
    <xf numFmtId="49" fontId="16" fillId="0" borderId="0" xfId="7" applyNumberFormat="1" applyFont="1" applyAlignment="1">
      <alignment horizontal="left"/>
    </xf>
    <xf numFmtId="0" fontId="16" fillId="0" borderId="0" xfId="7" applyFont="1"/>
    <xf numFmtId="0" fontId="21" fillId="0" borderId="2" xfId="7" applyFont="1" applyBorder="1" applyAlignment="1">
      <alignment horizontal="center" vertical="center"/>
    </xf>
    <xf numFmtId="0" fontId="21" fillId="0" borderId="9" xfId="7" applyFont="1" applyBorder="1" applyAlignment="1">
      <alignment horizontal="center" vertical="center"/>
    </xf>
    <xf numFmtId="0" fontId="21" fillId="0" borderId="0" xfId="7" applyFont="1" applyAlignment="1">
      <alignment horizontal="center" vertical="top" wrapText="1"/>
    </xf>
    <xf numFmtId="0" fontId="21" fillId="0" borderId="13" xfId="7" applyFont="1" applyBorder="1" applyAlignment="1">
      <alignment horizontal="center" vertical="center"/>
    </xf>
    <xf numFmtId="0" fontId="21" fillId="0" borderId="8" xfId="7" applyFont="1" applyBorder="1" applyAlignment="1">
      <alignment horizontal="center" vertical="center" wrapText="1"/>
    </xf>
    <xf numFmtId="0" fontId="16" fillId="0" borderId="0" xfId="7" applyFont="1" applyAlignment="1">
      <alignment vertical="top" wrapText="1"/>
    </xf>
    <xf numFmtId="0" fontId="21" fillId="0" borderId="14" xfId="7" applyFont="1" applyBorder="1" applyAlignment="1">
      <alignment horizontal="center" vertical="center" wrapText="1"/>
    </xf>
    <xf numFmtId="0" fontId="21" fillId="0" borderId="10" xfId="7" applyFont="1" applyBorder="1" applyAlignment="1">
      <alignment vertical="center"/>
    </xf>
    <xf numFmtId="49" fontId="21" fillId="0" borderId="17" xfId="7" applyNumberFormat="1" applyFont="1" applyBorder="1" applyAlignment="1">
      <alignment horizontal="center" vertical="center"/>
    </xf>
    <xf numFmtId="49" fontId="21" fillId="0" borderId="17" xfId="7" applyNumberFormat="1" applyFont="1" applyBorder="1" applyAlignment="1">
      <alignment horizontal="left" vertical="center"/>
    </xf>
    <xf numFmtId="0" fontId="16" fillId="0" borderId="15" xfId="7" applyFont="1" applyBorder="1" applyAlignment="1">
      <alignment vertical="center"/>
    </xf>
    <xf numFmtId="187" fontId="16" fillId="0" borderId="15" xfId="8" quotePrefix="1" applyNumberFormat="1" applyFont="1" applyBorder="1" applyAlignment="1">
      <alignment horizontal="center" vertical="center"/>
    </xf>
    <xf numFmtId="43" fontId="16" fillId="0" borderId="15" xfId="8" quotePrefix="1" applyFont="1" applyBorder="1" applyAlignment="1">
      <alignment horizontal="center" vertical="center"/>
    </xf>
    <xf numFmtId="0" fontId="16" fillId="0" borderId="15" xfId="7" quotePrefix="1" applyFont="1" applyBorder="1" applyAlignment="1">
      <alignment horizontal="center" vertical="center"/>
    </xf>
    <xf numFmtId="43" fontId="16" fillId="0" borderId="15" xfId="8" quotePrefix="1" applyFont="1" applyBorder="1" applyAlignment="1">
      <alignment horizontal="right" vertical="center"/>
    </xf>
    <xf numFmtId="187" fontId="16" fillId="0" borderId="15" xfId="8" quotePrefix="1" applyNumberFormat="1" applyFont="1" applyBorder="1" applyAlignment="1">
      <alignment horizontal="right" vertical="center"/>
    </xf>
    <xf numFmtId="187" fontId="16" fillId="0" borderId="15" xfId="7" quotePrefix="1" applyNumberFormat="1" applyFont="1" applyBorder="1" applyAlignment="1">
      <alignment horizontal="center" vertical="center"/>
    </xf>
    <xf numFmtId="0" fontId="21" fillId="0" borderId="15" xfId="7" quotePrefix="1" applyFont="1" applyBorder="1" applyAlignment="1">
      <alignment horizontal="left" vertical="center"/>
    </xf>
    <xf numFmtId="0" fontId="16" fillId="0" borderId="15" xfId="7" quotePrefix="1" applyFont="1" applyBorder="1" applyAlignment="1">
      <alignment horizontal="left" vertical="center"/>
    </xf>
    <xf numFmtId="0" fontId="16" fillId="0" borderId="15" xfId="7" quotePrefix="1" applyFont="1" applyBorder="1" applyAlignment="1">
      <alignment horizontal="left" vertical="top" wrapText="1"/>
    </xf>
    <xf numFmtId="0" fontId="21" fillId="0" borderId="0" xfId="7" applyFont="1" applyAlignment="1">
      <alignment vertical="top" wrapText="1"/>
    </xf>
    <xf numFmtId="187" fontId="11" fillId="0" borderId="16" xfId="8" quotePrefix="1" applyNumberFormat="1" applyFont="1" applyBorder="1" applyAlignment="1">
      <alignment horizontal="center" vertical="center"/>
    </xf>
    <xf numFmtId="187" fontId="16" fillId="0" borderId="16" xfId="8" applyNumberFormat="1" applyFont="1" applyBorder="1" applyAlignment="1">
      <alignment horizontal="left" vertical="top" wrapText="1"/>
    </xf>
    <xf numFmtId="187" fontId="16" fillId="0" borderId="15" xfId="8" applyNumberFormat="1" applyFont="1" applyBorder="1" applyAlignment="1">
      <alignment vertical="center"/>
    </xf>
    <xf numFmtId="187" fontId="16" fillId="0" borderId="15" xfId="8" applyNumberFormat="1" applyFont="1" applyBorder="1" applyAlignment="1">
      <alignment horizontal="center" vertical="center"/>
    </xf>
    <xf numFmtId="43" fontId="16" fillId="0" borderId="15" xfId="8" applyFont="1" applyBorder="1" applyAlignment="1">
      <alignment horizontal="center" vertical="center"/>
    </xf>
    <xf numFmtId="187" fontId="16" fillId="0" borderId="15" xfId="8" applyNumberFormat="1" applyFont="1" applyBorder="1"/>
    <xf numFmtId="0" fontId="16" fillId="0" borderId="15" xfId="7" applyFont="1" applyBorder="1"/>
    <xf numFmtId="187" fontId="16" fillId="0" borderId="15" xfId="8" quotePrefix="1" applyNumberFormat="1" applyFont="1" applyBorder="1" applyAlignment="1">
      <alignment horizontal="left" vertical="center"/>
    </xf>
    <xf numFmtId="0" fontId="16" fillId="0" borderId="16" xfId="7" quotePrefix="1" applyFont="1" applyBorder="1" applyAlignment="1">
      <alignment horizontal="left" vertical="top" wrapText="1"/>
    </xf>
    <xf numFmtId="43" fontId="16" fillId="0" borderId="16" xfId="8" applyFont="1" applyBorder="1" applyAlignment="1">
      <alignment horizontal="center" vertical="center"/>
    </xf>
    <xf numFmtId="187" fontId="16" fillId="0" borderId="19" xfId="8" applyNumberFormat="1" applyFont="1" applyBorder="1" applyAlignment="1">
      <alignment horizontal="left" vertical="top" wrapText="1"/>
    </xf>
    <xf numFmtId="187" fontId="16" fillId="0" borderId="15" xfId="8" applyNumberFormat="1" applyFont="1" applyBorder="1" applyAlignment="1">
      <alignment horizontal="left" vertical="top" wrapText="1"/>
    </xf>
    <xf numFmtId="187" fontId="16" fillId="0" borderId="39" xfId="8" applyNumberFormat="1" applyFont="1" applyBorder="1" applyAlignment="1">
      <alignment horizontal="left" vertical="top" wrapText="1"/>
    </xf>
    <xf numFmtId="0" fontId="16" fillId="0" borderId="16" xfId="7" applyFont="1" applyBorder="1" applyAlignment="1">
      <alignment horizontal="left" vertical="top" wrapText="1"/>
    </xf>
    <xf numFmtId="187" fontId="21" fillId="0" borderId="38" xfId="8" applyNumberFormat="1" applyFont="1" applyBorder="1" applyAlignment="1">
      <alignment horizontal="left" vertical="top" wrapText="1"/>
    </xf>
    <xf numFmtId="0" fontId="21" fillId="0" borderId="15" xfId="7" applyFont="1" applyBorder="1" applyAlignment="1">
      <alignment horizontal="left" vertical="top" wrapText="1"/>
    </xf>
    <xf numFmtId="0" fontId="16" fillId="0" borderId="20" xfId="7" applyFont="1" applyBorder="1" applyAlignment="1">
      <alignment horizontal="left" vertical="top" wrapText="1"/>
    </xf>
    <xf numFmtId="0" fontId="16" fillId="0" borderId="15" xfId="7" applyFont="1" applyBorder="1" applyAlignment="1">
      <alignment horizontal="left" vertical="top" wrapText="1"/>
    </xf>
    <xf numFmtId="0" fontId="21" fillId="4" borderId="16" xfId="7" applyFont="1" applyFill="1" applyBorder="1" applyAlignment="1">
      <alignment horizontal="left" vertical="top" wrapText="1"/>
    </xf>
    <xf numFmtId="0" fontId="21" fillId="0" borderId="16" xfId="7" applyFont="1" applyBorder="1" applyAlignment="1">
      <alignment horizontal="left" vertical="top" wrapText="1"/>
    </xf>
    <xf numFmtId="0" fontId="16" fillId="0" borderId="21" xfId="7" applyFont="1" applyBorder="1" applyAlignment="1">
      <alignment horizontal="left" vertical="top" wrapText="1"/>
    </xf>
    <xf numFmtId="0" fontId="21" fillId="0" borderId="0" xfId="7" applyFont="1" applyAlignment="1">
      <alignment horizontal="left" vertical="top" wrapText="1"/>
    </xf>
    <xf numFmtId="0" fontId="16" fillId="0" borderId="16" xfId="7" applyFont="1" applyBorder="1" applyAlignment="1">
      <alignment horizontal="left" wrapText="1"/>
    </xf>
    <xf numFmtId="0" fontId="21" fillId="0" borderId="15" xfId="7" quotePrefix="1" applyFont="1" applyBorder="1" applyAlignment="1">
      <alignment horizontal="left"/>
    </xf>
    <xf numFmtId="187" fontId="16" fillId="0" borderId="16" xfId="8" quotePrefix="1" applyNumberFormat="1" applyFont="1" applyBorder="1" applyAlignment="1">
      <alignment horizontal="center" vertical="center"/>
    </xf>
    <xf numFmtId="187" fontId="16" fillId="0" borderId="16" xfId="8" applyNumberFormat="1" applyFont="1" applyBorder="1" applyAlignment="1">
      <alignment horizontal="center" vertical="center"/>
    </xf>
    <xf numFmtId="187" fontId="16" fillId="0" borderId="16" xfId="8" applyNumberFormat="1" applyFont="1" applyBorder="1" applyAlignment="1">
      <alignment horizontal="left" wrapText="1"/>
    </xf>
    <xf numFmtId="187" fontId="16" fillId="0" borderId="16" xfId="8" applyNumberFormat="1" applyFont="1" applyBorder="1"/>
    <xf numFmtId="0" fontId="16" fillId="0" borderId="16" xfId="7" quotePrefix="1" applyFont="1" applyBorder="1" applyAlignment="1">
      <alignment horizontal="left" vertical="center" wrapText="1"/>
    </xf>
    <xf numFmtId="187" fontId="16" fillId="0" borderId="16" xfId="8" applyNumberFormat="1" applyFont="1" applyBorder="1" applyAlignment="1">
      <alignment vertical="center"/>
    </xf>
    <xf numFmtId="43" fontId="16" fillId="0" borderId="16" xfId="8" applyFont="1" applyBorder="1"/>
    <xf numFmtId="43" fontId="16" fillId="0" borderId="16" xfId="8" quotePrefix="1" applyFont="1" applyBorder="1" applyAlignment="1">
      <alignment horizontal="center" vertical="center"/>
    </xf>
    <xf numFmtId="187" fontId="16" fillId="0" borderId="19" xfId="8" applyNumberFormat="1" applyFont="1" applyBorder="1" applyAlignment="1">
      <alignment horizontal="left" wrapText="1"/>
    </xf>
    <xf numFmtId="0" fontId="16" fillId="0" borderId="15" xfId="7" applyFont="1" applyBorder="1" applyAlignment="1">
      <alignment horizontal="left"/>
    </xf>
    <xf numFmtId="187" fontId="16" fillId="0" borderId="28" xfId="8" applyNumberFormat="1" applyFont="1" applyBorder="1" applyAlignment="1">
      <alignment horizontal="left" wrapText="1"/>
    </xf>
    <xf numFmtId="0" fontId="16" fillId="0" borderId="16" xfId="7" applyFont="1" applyBorder="1"/>
    <xf numFmtId="0" fontId="16" fillId="0" borderId="15" xfId="7" quotePrefix="1" applyFont="1" applyBorder="1" applyAlignment="1">
      <alignment horizontal="left"/>
    </xf>
    <xf numFmtId="0" fontId="16" fillId="0" borderId="16" xfId="7" quotePrefix="1" applyFont="1" applyBorder="1" applyAlignment="1">
      <alignment horizontal="left" vertical="center"/>
    </xf>
    <xf numFmtId="0" fontId="21" fillId="0" borderId="0" xfId="7" quotePrefix="1" applyFont="1" applyAlignment="1">
      <alignment horizontal="left" vertical="center"/>
    </xf>
    <xf numFmtId="187" fontId="16" fillId="0" borderId="20" xfId="8" applyNumberFormat="1" applyFont="1" applyBorder="1" applyAlignment="1">
      <alignment horizontal="left" vertical="top" wrapText="1"/>
    </xf>
    <xf numFmtId="187" fontId="16" fillId="0" borderId="52" xfId="8" applyNumberFormat="1" applyFont="1" applyBorder="1" applyAlignment="1">
      <alignment horizontal="left" vertical="top" wrapText="1"/>
    </xf>
    <xf numFmtId="187" fontId="16" fillId="0" borderId="8" xfId="8" applyNumberFormat="1" applyFont="1" applyBorder="1" applyAlignment="1">
      <alignment horizontal="left" vertical="top" wrapText="1"/>
    </xf>
    <xf numFmtId="0" fontId="16" fillId="0" borderId="24" xfId="7" applyFont="1" applyBorder="1" applyAlignment="1">
      <alignment horizontal="left" vertical="top" wrapText="1"/>
    </xf>
    <xf numFmtId="194" fontId="16" fillId="0" borderId="16" xfId="8" applyNumberFormat="1" applyFont="1" applyBorder="1" applyAlignment="1">
      <alignment horizontal="center" vertical="center"/>
    </xf>
    <xf numFmtId="0" fontId="16" fillId="0" borderId="16" xfId="2" applyFont="1" applyBorder="1"/>
    <xf numFmtId="187" fontId="16" fillId="0" borderId="16" xfId="8" applyNumberFormat="1" applyFont="1" applyBorder="1" applyAlignment="1">
      <alignment horizontal="left" vertical="center"/>
    </xf>
    <xf numFmtId="0" fontId="16" fillId="0" borderId="15" xfId="2" applyFont="1" applyBorder="1"/>
    <xf numFmtId="187" fontId="16" fillId="0" borderId="53" xfId="8" applyNumberFormat="1" applyFont="1" applyBorder="1"/>
    <xf numFmtId="187" fontId="16" fillId="0" borderId="20" xfId="8" applyNumberFormat="1" applyFont="1" applyBorder="1" applyAlignment="1">
      <alignment horizontal="left" vertical="center"/>
    </xf>
    <xf numFmtId="187" fontId="16" fillId="3" borderId="16" xfId="8" applyNumberFormat="1" applyFont="1" applyFill="1" applyBorder="1" applyAlignment="1">
      <alignment horizontal="left" vertical="center"/>
    </xf>
    <xf numFmtId="0" fontId="16" fillId="3" borderId="16" xfId="7" applyFont="1" applyFill="1" applyBorder="1" applyAlignment="1">
      <alignment horizontal="left"/>
    </xf>
    <xf numFmtId="0" fontId="16" fillId="3" borderId="8" xfId="7" applyFont="1" applyFill="1" applyBorder="1" applyAlignment="1">
      <alignment horizontal="left"/>
    </xf>
    <xf numFmtId="187" fontId="16" fillId="0" borderId="20" xfId="8" applyNumberFormat="1" applyFont="1" applyBorder="1"/>
    <xf numFmtId="187" fontId="16" fillId="3" borderId="16" xfId="8" applyNumberFormat="1" applyFont="1" applyFill="1" applyBorder="1" applyAlignment="1">
      <alignment horizontal="center" vertical="center"/>
    </xf>
    <xf numFmtId="187" fontId="16" fillId="0" borderId="15" xfId="8" applyNumberFormat="1" applyFont="1" applyBorder="1" applyAlignment="1">
      <alignment horizontal="left" vertical="center"/>
    </xf>
    <xf numFmtId="187" fontId="16" fillId="0" borderId="54" xfId="8" applyNumberFormat="1" applyFont="1" applyBorder="1" applyAlignment="1">
      <alignment horizontal="left" vertical="center"/>
    </xf>
    <xf numFmtId="187" fontId="16" fillId="0" borderId="16" xfId="8" applyNumberFormat="1" applyFont="1" applyBorder="1" applyAlignment="1">
      <alignment vertical="center" wrapText="1"/>
    </xf>
    <xf numFmtId="187" fontId="17" fillId="0" borderId="16" xfId="8" applyNumberFormat="1" applyFont="1" applyBorder="1" applyAlignment="1">
      <alignment horizontal="left" vertical="top" wrapText="1"/>
    </xf>
    <xf numFmtId="187" fontId="16" fillId="0" borderId="16" xfId="8" applyNumberFormat="1" applyFont="1" applyBorder="1" applyAlignment="1">
      <alignment vertical="top" wrapText="1"/>
    </xf>
    <xf numFmtId="187" fontId="16" fillId="0" borderId="39" xfId="8" applyNumberFormat="1" applyFont="1" applyBorder="1" applyAlignment="1">
      <alignment vertical="top" wrapText="1"/>
    </xf>
    <xf numFmtId="0" fontId="16" fillId="0" borderId="16" xfId="7" quotePrefix="1" applyFont="1" applyBorder="1" applyAlignment="1">
      <alignment horizontal="center" vertical="center"/>
    </xf>
    <xf numFmtId="187" fontId="21" fillId="0" borderId="16" xfId="8" applyNumberFormat="1" applyFont="1" applyBorder="1" applyAlignment="1">
      <alignment horizontal="left" vertical="center"/>
    </xf>
    <xf numFmtId="194" fontId="16" fillId="0" borderId="16" xfId="8" applyNumberFormat="1" applyFont="1" applyBorder="1"/>
    <xf numFmtId="189" fontId="16" fillId="0" borderId="16" xfId="8" applyNumberFormat="1" applyFont="1" applyBorder="1" applyAlignment="1">
      <alignment horizontal="center" vertical="center"/>
    </xf>
    <xf numFmtId="187" fontId="16" fillId="0" borderId="38" xfId="8" applyNumberFormat="1" applyFont="1" applyBorder="1" applyAlignment="1">
      <alignment horizontal="left" vertical="top" wrapText="1"/>
    </xf>
    <xf numFmtId="49" fontId="16" fillId="0" borderId="16" xfId="8" applyNumberFormat="1" applyFont="1" applyBorder="1" applyAlignment="1">
      <alignment vertical="top"/>
    </xf>
    <xf numFmtId="49" fontId="16" fillId="0" borderId="16" xfId="8" applyNumberFormat="1" applyFont="1" applyBorder="1" applyAlignment="1">
      <alignment horizontal="left" vertical="center"/>
    </xf>
    <xf numFmtId="187" fontId="16" fillId="0" borderId="8" xfId="8" applyNumberFormat="1" applyFont="1" applyBorder="1" applyAlignment="1">
      <alignment vertical="top" wrapText="1"/>
    </xf>
    <xf numFmtId="187" fontId="16" fillId="0" borderId="19" xfId="8" applyNumberFormat="1" applyFont="1" applyBorder="1" applyAlignment="1">
      <alignment vertical="top" wrapText="1"/>
    </xf>
    <xf numFmtId="187" fontId="21" fillId="0" borderId="19" xfId="8" applyNumberFormat="1" applyFont="1" applyBorder="1" applyAlignment="1">
      <alignment horizontal="left" vertical="top" wrapText="1"/>
    </xf>
    <xf numFmtId="0" fontId="16" fillId="0" borderId="19" xfId="7" applyFont="1" applyBorder="1" applyAlignment="1">
      <alignment horizontal="left" vertical="top" wrapText="1"/>
    </xf>
    <xf numFmtId="0" fontId="16" fillId="0" borderId="0" xfId="7" applyFont="1" applyAlignment="1">
      <alignment horizontal="left" vertical="top" wrapText="1"/>
    </xf>
    <xf numFmtId="0" fontId="21" fillId="4" borderId="20" xfId="7" applyFont="1" applyFill="1" applyBorder="1" applyAlignment="1">
      <alignment horizontal="left" vertical="top" wrapText="1"/>
    </xf>
    <xf numFmtId="0" fontId="16" fillId="0" borderId="22" xfId="7" applyFont="1" applyBorder="1" applyAlignment="1">
      <alignment horizontal="left" vertical="top" wrapText="1"/>
    </xf>
    <xf numFmtId="0" fontId="21" fillId="0" borderId="16" xfId="2" applyFont="1" applyBorder="1"/>
    <xf numFmtId="0" fontId="16" fillId="0" borderId="16" xfId="2" applyFont="1" applyBorder="1" applyAlignment="1">
      <alignment horizontal="left"/>
    </xf>
    <xf numFmtId="187" fontId="16" fillId="0" borderId="28" xfId="8" applyNumberFormat="1" applyFont="1" applyBorder="1" applyAlignment="1">
      <alignment horizontal="left" vertical="top" wrapText="1"/>
    </xf>
    <xf numFmtId="187" fontId="16" fillId="0" borderId="38" xfId="8" applyNumberFormat="1" applyFont="1" applyBorder="1" applyAlignment="1">
      <alignment vertical="top" wrapText="1"/>
    </xf>
    <xf numFmtId="187" fontId="16" fillId="0" borderId="28" xfId="8" applyNumberFormat="1" applyFont="1" applyBorder="1" applyAlignment="1">
      <alignment vertical="top" wrapText="1"/>
    </xf>
    <xf numFmtId="49" fontId="16" fillId="0" borderId="38" xfId="8" applyNumberFormat="1" applyFont="1" applyBorder="1" applyAlignment="1">
      <alignment vertical="top" wrapText="1"/>
    </xf>
    <xf numFmtId="187" fontId="21" fillId="0" borderId="0" xfId="8" applyNumberFormat="1" applyFont="1" applyBorder="1" applyAlignment="1">
      <alignment vertical="top" wrapText="1"/>
    </xf>
    <xf numFmtId="0" fontId="16" fillId="0" borderId="52" xfId="7" applyFont="1" applyBorder="1" applyAlignment="1">
      <alignment horizontal="left" vertical="top" wrapText="1"/>
    </xf>
    <xf numFmtId="187" fontId="16" fillId="0" borderId="20" xfId="8" applyNumberFormat="1" applyFont="1" applyBorder="1" applyAlignment="1">
      <alignment horizontal="right" vertical="top" wrapText="1"/>
    </xf>
    <xf numFmtId="187" fontId="16" fillId="0" borderId="16" xfId="8" applyNumberFormat="1" applyFont="1" applyBorder="1" applyAlignment="1">
      <alignment horizontal="right" vertical="top" wrapText="1"/>
    </xf>
    <xf numFmtId="0" fontId="21" fillId="0" borderId="19" xfId="7" applyFont="1" applyBorder="1" applyAlignment="1">
      <alignment horizontal="left" vertical="top" wrapText="1"/>
    </xf>
    <xf numFmtId="0" fontId="21" fillId="0" borderId="16" xfId="8" applyNumberFormat="1" applyFont="1" applyBorder="1" applyAlignment="1">
      <alignment horizontal="left" vertical="top" wrapText="1"/>
    </xf>
    <xf numFmtId="0" fontId="16" fillId="0" borderId="16" xfId="8" quotePrefix="1" applyNumberFormat="1" applyFont="1" applyBorder="1" applyAlignment="1">
      <alignment horizontal="left" vertical="top" wrapText="1"/>
    </xf>
    <xf numFmtId="0" fontId="21" fillId="0" borderId="15" xfId="8" applyNumberFormat="1" applyFont="1" applyBorder="1" applyAlignment="1">
      <alignment horizontal="left" vertical="top" wrapText="1"/>
    </xf>
    <xf numFmtId="0" fontId="16" fillId="0" borderId="15" xfId="8" quotePrefix="1" applyNumberFormat="1" applyFont="1" applyBorder="1" applyAlignment="1">
      <alignment horizontal="left" vertical="top" wrapText="1"/>
    </xf>
    <xf numFmtId="187" fontId="16" fillId="0" borderId="15" xfId="8" applyNumberFormat="1" applyFont="1" applyBorder="1" applyAlignment="1">
      <alignment horizontal="right" vertical="top" wrapText="1"/>
    </xf>
    <xf numFmtId="0" fontId="17" fillId="0" borderId="24" xfId="7" applyFont="1" applyBorder="1" applyAlignment="1">
      <alignment horizontal="left" vertical="top" wrapText="1"/>
    </xf>
    <xf numFmtId="43" fontId="17" fillId="0" borderId="16" xfId="8" applyFont="1" applyBorder="1" applyAlignment="1">
      <alignment horizontal="center" vertical="center"/>
    </xf>
    <xf numFmtId="187" fontId="17" fillId="0" borderId="19" xfId="8" applyNumberFormat="1" applyFont="1" applyBorder="1" applyAlignment="1">
      <alignment horizontal="left" vertical="top" wrapText="1"/>
    </xf>
    <xf numFmtId="188" fontId="16" fillId="0" borderId="16" xfId="8" applyNumberFormat="1" applyFont="1" applyBorder="1"/>
    <xf numFmtId="187" fontId="21" fillId="0" borderId="16" xfId="8" applyNumberFormat="1" applyFont="1" applyBorder="1" applyAlignment="1">
      <alignment horizontal="left" vertical="top" wrapText="1"/>
    </xf>
    <xf numFmtId="0" fontId="21" fillId="0" borderId="20" xfId="7" applyFont="1" applyBorder="1" applyAlignment="1">
      <alignment horizontal="left" vertical="top" wrapText="1"/>
    </xf>
    <xf numFmtId="0" fontId="16" fillId="0" borderId="55" xfId="7" applyFont="1" applyBorder="1" applyAlignment="1">
      <alignment horizontal="left" vertical="top" wrapText="1"/>
    </xf>
    <xf numFmtId="0" fontId="16" fillId="0" borderId="16" xfId="7" applyFont="1" applyBorder="1" applyAlignment="1">
      <alignment horizontal="center"/>
    </xf>
    <xf numFmtId="0" fontId="16" fillId="0" borderId="16" xfId="2" applyFont="1" applyBorder="1" applyAlignment="1">
      <alignment horizontal="center"/>
    </xf>
    <xf numFmtId="187" fontId="21" fillId="0" borderId="8" xfId="8" applyNumberFormat="1" applyFont="1" applyBorder="1" applyAlignment="1">
      <alignment horizontal="left" vertical="top" wrapText="1"/>
    </xf>
    <xf numFmtId="187" fontId="16" fillId="0" borderId="20" xfId="8" applyNumberFormat="1" applyFont="1" applyBorder="1" applyAlignment="1">
      <alignment horizontal="center" vertical="center"/>
    </xf>
    <xf numFmtId="188" fontId="16" fillId="0" borderId="16" xfId="8" applyNumberFormat="1" applyFont="1" applyBorder="1" applyAlignment="1">
      <alignment horizontal="left"/>
    </xf>
    <xf numFmtId="0" fontId="16" fillId="0" borderId="20" xfId="7" applyFont="1" applyBorder="1"/>
    <xf numFmtId="43" fontId="16" fillId="0" borderId="20" xfId="8" applyFont="1" applyBorder="1"/>
    <xf numFmtId="43" fontId="16" fillId="0" borderId="20" xfId="8" applyFont="1" applyBorder="1" applyAlignment="1">
      <alignment horizontal="center" vertical="center"/>
    </xf>
    <xf numFmtId="187" fontId="16" fillId="0" borderId="20" xfId="8" quotePrefix="1" applyNumberFormat="1" applyFont="1" applyBorder="1" applyAlignment="1">
      <alignment horizontal="center" vertical="center"/>
    </xf>
    <xf numFmtId="187" fontId="16" fillId="0" borderId="20" xfId="8" applyNumberFormat="1" applyFont="1" applyBorder="1" applyAlignment="1">
      <alignment vertical="center"/>
    </xf>
    <xf numFmtId="0" fontId="16" fillId="0" borderId="20" xfId="2" applyFont="1" applyBorder="1"/>
    <xf numFmtId="188" fontId="16" fillId="0" borderId="20" xfId="8" applyNumberFormat="1" applyFont="1" applyBorder="1"/>
    <xf numFmtId="0" fontId="21" fillId="0" borderId="17" xfId="7" applyFont="1" applyBorder="1" applyAlignment="1">
      <alignment horizontal="right"/>
    </xf>
    <xf numFmtId="187" fontId="21" fillId="0" borderId="17" xfId="8" applyNumberFormat="1" applyFont="1" applyBorder="1"/>
    <xf numFmtId="43" fontId="21" fillId="0" borderId="17" xfId="8" applyFont="1" applyBorder="1" applyAlignment="1">
      <alignment horizontal="center" vertical="center"/>
    </xf>
    <xf numFmtId="43" fontId="21" fillId="0" borderId="17" xfId="8" quotePrefix="1" applyFont="1" applyBorder="1" applyAlignment="1">
      <alignment horizontal="center" vertical="center"/>
    </xf>
    <xf numFmtId="187" fontId="21" fillId="0" borderId="17" xfId="8" quotePrefix="1" applyNumberFormat="1" applyFont="1" applyBorder="1" applyAlignment="1">
      <alignment horizontal="center" vertical="center"/>
    </xf>
    <xf numFmtId="43" fontId="16" fillId="0" borderId="17" xfId="8" applyFont="1" applyBorder="1" applyAlignment="1">
      <alignment horizontal="center" vertical="center"/>
    </xf>
    <xf numFmtId="187" fontId="21" fillId="0" borderId="17" xfId="8" quotePrefix="1" applyNumberFormat="1" applyFont="1" applyBorder="1" applyAlignment="1">
      <alignment vertical="center"/>
    </xf>
    <xf numFmtId="187" fontId="25" fillId="0" borderId="17" xfId="8" quotePrefix="1" applyNumberFormat="1" applyFont="1" applyBorder="1" applyAlignment="1">
      <alignment horizontal="center" vertical="center"/>
    </xf>
    <xf numFmtId="0" fontId="21" fillId="0" borderId="17" xfId="2" applyFont="1" applyBorder="1" applyAlignment="1">
      <alignment horizontal="center"/>
    </xf>
    <xf numFmtId="187" fontId="25" fillId="0" borderId="17" xfId="8" applyNumberFormat="1" applyFont="1" applyBorder="1"/>
    <xf numFmtId="187" fontId="11" fillId="0" borderId="17" xfId="8" quotePrefix="1" applyNumberFormat="1" applyFont="1" applyBorder="1" applyAlignment="1">
      <alignment horizontal="center" vertical="center"/>
    </xf>
    <xf numFmtId="0" fontId="21" fillId="0" borderId="4" xfId="7" applyFont="1" applyBorder="1" applyAlignment="1">
      <alignment horizontal="left"/>
    </xf>
    <xf numFmtId="187" fontId="16" fillId="0" borderId="0" xfId="8" applyNumberFormat="1" applyFont="1" applyBorder="1" applyAlignment="1">
      <alignment horizontal="center" vertical="center"/>
    </xf>
    <xf numFmtId="187" fontId="16" fillId="0" borderId="0" xfId="8" quotePrefix="1" applyNumberFormat="1" applyFont="1" applyBorder="1" applyAlignment="1">
      <alignment horizontal="center" vertical="center"/>
    </xf>
    <xf numFmtId="0" fontId="16" fillId="0" borderId="0" xfId="2" applyFont="1" applyAlignment="1">
      <alignment horizontal="left"/>
    </xf>
    <xf numFmtId="188" fontId="21" fillId="0" borderId="0" xfId="8" applyNumberFormat="1" applyFont="1" applyBorder="1"/>
    <xf numFmtId="187" fontId="21" fillId="0" borderId="0" xfId="8" applyNumberFormat="1" applyFont="1" applyBorder="1" applyAlignment="1">
      <alignment horizontal="center" vertical="center"/>
    </xf>
    <xf numFmtId="187" fontId="16" fillId="0" borderId="0" xfId="8" applyNumberFormat="1" applyFont="1" applyBorder="1" applyAlignment="1">
      <alignment horizontal="left" vertical="center"/>
    </xf>
    <xf numFmtId="43" fontId="16" fillId="0" borderId="0" xfId="8" quotePrefix="1" applyFont="1" applyBorder="1" applyAlignment="1">
      <alignment horizontal="center" vertical="center"/>
    </xf>
    <xf numFmtId="0" fontId="16" fillId="0" borderId="0" xfId="7" quotePrefix="1" applyFont="1" applyAlignment="1">
      <alignment horizontal="left" vertical="center"/>
    </xf>
    <xf numFmtId="0" fontId="16" fillId="0" borderId="0" xfId="7" quotePrefix="1" applyFont="1" applyAlignment="1">
      <alignment horizontal="left" vertical="top" wrapText="1"/>
    </xf>
    <xf numFmtId="0" fontId="16" fillId="0" borderId="0" xfId="7" applyFont="1" applyAlignment="1">
      <alignment vertical="top"/>
    </xf>
    <xf numFmtId="187" fontId="16" fillId="0" borderId="0" xfId="8" applyNumberFormat="1" applyFont="1" applyAlignment="1">
      <alignment vertical="top" wrapText="1"/>
    </xf>
    <xf numFmtId="0" fontId="16" fillId="0" borderId="0" xfId="7" applyFont="1" applyAlignment="1">
      <alignment horizontal="left" vertical="top"/>
    </xf>
    <xf numFmtId="187" fontId="16" fillId="0" borderId="0" xfId="8" applyNumberFormat="1" applyFont="1"/>
    <xf numFmtId="0" fontId="16" fillId="0" borderId="0" xfId="7" applyFont="1" applyAlignment="1">
      <alignment horizontal="left"/>
    </xf>
    <xf numFmtId="0" fontId="12" fillId="0" borderId="15" xfId="0" applyFont="1" applyBorder="1" applyAlignment="1">
      <alignment horizontal="left" vertical="center"/>
    </xf>
    <xf numFmtId="187" fontId="12" fillId="0" borderId="15" xfId="1" quotePrefix="1" applyNumberFormat="1" applyFont="1" applyBorder="1" applyAlignment="1">
      <alignment vertical="center"/>
    </xf>
    <xf numFmtId="0" fontId="12" fillId="0" borderId="15" xfId="0" quotePrefix="1" applyFont="1" applyBorder="1" applyAlignment="1">
      <alignment horizontal="center" vertical="center"/>
    </xf>
    <xf numFmtId="187" fontId="12" fillId="0" borderId="15" xfId="1" quotePrefix="1" applyNumberFormat="1" applyFont="1" applyBorder="1" applyAlignment="1">
      <alignment horizontal="right" vertical="center"/>
    </xf>
    <xf numFmtId="43" fontId="12" fillId="0" borderId="15" xfId="1" quotePrefix="1" applyFont="1" applyBorder="1" applyAlignment="1">
      <alignment horizontal="center" vertical="center"/>
    </xf>
    <xf numFmtId="0" fontId="12" fillId="0" borderId="16" xfId="2" applyFont="1" applyBorder="1" applyAlignment="1">
      <alignment horizontal="center"/>
    </xf>
    <xf numFmtId="187" fontId="12" fillId="0" borderId="15" xfId="1" applyNumberFormat="1" applyFont="1" applyBorder="1" applyAlignment="1">
      <alignment horizontal="left" vertical="center"/>
    </xf>
    <xf numFmtId="187" fontId="12" fillId="0" borderId="15" xfId="1" applyNumberFormat="1" applyFont="1" applyBorder="1"/>
    <xf numFmtId="187" fontId="12" fillId="0" borderId="15" xfId="1" applyNumberFormat="1" applyFont="1" applyBorder="1" applyAlignment="1"/>
    <xf numFmtId="0" fontId="12" fillId="0" borderId="15" xfId="0" applyFont="1" applyBorder="1" applyAlignment="1">
      <alignment horizontal="center"/>
    </xf>
    <xf numFmtId="187" fontId="12" fillId="0" borderId="15" xfId="0" applyNumberFormat="1" applyFont="1" applyBorder="1"/>
    <xf numFmtId="187" fontId="12" fillId="0" borderId="15" xfId="1" applyNumberFormat="1" applyFont="1" applyBorder="1" applyAlignment="1">
      <alignment vertical="center"/>
    </xf>
    <xf numFmtId="187" fontId="12" fillId="0" borderId="16" xfId="1" applyNumberFormat="1" applyFont="1" applyBorder="1" applyAlignment="1">
      <alignment horizontal="left" vertical="center"/>
    </xf>
    <xf numFmtId="187" fontId="12" fillId="0" borderId="16" xfId="1" applyNumberFormat="1" applyFont="1" applyBorder="1" applyAlignment="1">
      <alignment horizontal="center"/>
    </xf>
    <xf numFmtId="187" fontId="12" fillId="0" borderId="16" xfId="1" applyNumberFormat="1" applyFont="1" applyBorder="1" applyAlignment="1"/>
    <xf numFmtId="0" fontId="12" fillId="0" borderId="16" xfId="0" applyFont="1" applyBorder="1" applyAlignment="1">
      <alignment horizontal="center"/>
    </xf>
    <xf numFmtId="43" fontId="12" fillId="0" borderId="16" xfId="1" applyFont="1" applyBorder="1" applyAlignment="1">
      <alignment horizontal="center" vertical="center"/>
    </xf>
    <xf numFmtId="0" fontId="12" fillId="0" borderId="16" xfId="0" applyFont="1" applyBorder="1" applyAlignment="1">
      <alignment horizontal="left"/>
    </xf>
    <xf numFmtId="0" fontId="12" fillId="0" borderId="16" xfId="0" applyFont="1" applyBorder="1" applyAlignment="1">
      <alignment horizontal="left" vertical="top"/>
    </xf>
    <xf numFmtId="187" fontId="12" fillId="3" borderId="16" xfId="1" applyNumberFormat="1" applyFont="1" applyFill="1" applyBorder="1" applyAlignment="1">
      <alignment vertical="top"/>
    </xf>
    <xf numFmtId="0" fontId="12" fillId="3" borderId="16" xfId="0" applyFont="1" applyFill="1" applyBorder="1" applyAlignment="1">
      <alignment horizontal="center" vertical="top"/>
    </xf>
    <xf numFmtId="43" fontId="12" fillId="3" borderId="16" xfId="1" applyFont="1" applyFill="1" applyBorder="1" applyAlignment="1">
      <alignment horizontal="center" vertical="top"/>
    </xf>
    <xf numFmtId="0" fontId="12" fillId="3" borderId="16" xfId="0" quotePrefix="1" applyFont="1" applyFill="1" applyBorder="1" applyAlignment="1">
      <alignment horizontal="left" vertical="top"/>
    </xf>
    <xf numFmtId="0" fontId="12" fillId="0" borderId="16" xfId="2" applyFont="1" applyBorder="1" applyAlignment="1">
      <alignment horizontal="center" vertical="top"/>
    </xf>
    <xf numFmtId="0" fontId="12" fillId="0" borderId="23" xfId="0" applyFont="1" applyBorder="1" applyAlignment="1">
      <alignment horizontal="left"/>
    </xf>
    <xf numFmtId="187" fontId="12" fillId="0" borderId="23" xfId="1" applyNumberFormat="1" applyFont="1" applyBorder="1" applyAlignment="1">
      <alignment horizontal="right" vertical="center" wrapText="1"/>
    </xf>
    <xf numFmtId="187" fontId="12" fillId="0" borderId="23" xfId="1" applyNumberFormat="1" applyFont="1" applyBorder="1" applyAlignment="1">
      <alignment vertical="center" wrapText="1"/>
    </xf>
    <xf numFmtId="0" fontId="12" fillId="0" borderId="23" xfId="0" applyFont="1" applyBorder="1" applyAlignment="1">
      <alignment horizontal="center" vertical="center" wrapText="1"/>
    </xf>
    <xf numFmtId="43" fontId="12" fillId="0" borderId="23" xfId="1" applyFont="1" applyBorder="1" applyAlignment="1">
      <alignment horizontal="center" vertical="center" wrapText="1"/>
    </xf>
    <xf numFmtId="0" fontId="12" fillId="0" borderId="0" xfId="0" applyFont="1"/>
    <xf numFmtId="49" fontId="12" fillId="0" borderId="23" xfId="0" applyNumberFormat="1" applyFont="1" applyBorder="1" applyAlignment="1">
      <alignment horizontal="right" vertical="center"/>
    </xf>
    <xf numFmtId="187" fontId="21" fillId="0" borderId="23" xfId="1" applyNumberFormat="1" applyFont="1" applyBorder="1" applyAlignment="1">
      <alignment vertical="center" wrapText="1"/>
    </xf>
    <xf numFmtId="0" fontId="4" fillId="0" borderId="16" xfId="0" applyFont="1" applyBorder="1" applyAlignment="1">
      <alignment horizontal="left"/>
    </xf>
    <xf numFmtId="187" fontId="12" fillId="0" borderId="16" xfId="1" applyNumberFormat="1" applyFont="1" applyBorder="1"/>
    <xf numFmtId="187" fontId="8" fillId="0" borderId="16" xfId="1" applyNumberFormat="1" applyFont="1" applyBorder="1" applyAlignment="1"/>
    <xf numFmtId="0" fontId="4" fillId="0" borderId="16" xfId="0" applyFont="1" applyBorder="1" applyAlignment="1">
      <alignment horizontal="center" vertical="center"/>
    </xf>
    <xf numFmtId="187" fontId="4" fillId="0" borderId="24" xfId="1" applyNumberFormat="1" applyFont="1" applyBorder="1" applyAlignment="1">
      <alignment horizontal="left" vertical="center"/>
    </xf>
    <xf numFmtId="0" fontId="12" fillId="0" borderId="23" xfId="0" applyFont="1" applyBorder="1" applyAlignment="1">
      <alignment horizontal="left" vertical="top"/>
    </xf>
    <xf numFmtId="187" fontId="21" fillId="0" borderId="16" xfId="1" applyNumberFormat="1" applyFont="1" applyBorder="1" applyAlignment="1">
      <alignment vertical="top"/>
    </xf>
    <xf numFmtId="0" fontId="12" fillId="0" borderId="16" xfId="0" applyFont="1" applyBorder="1" applyAlignment="1">
      <alignment horizontal="center" vertical="top"/>
    </xf>
    <xf numFmtId="187" fontId="12" fillId="0" borderId="16" xfId="3" applyNumberFormat="1" applyFont="1" applyBorder="1" applyAlignment="1">
      <alignment vertical="top"/>
    </xf>
    <xf numFmtId="43" fontId="12" fillId="0" borderId="16" xfId="1" applyFont="1" applyBorder="1" applyAlignment="1">
      <alignment horizontal="center" vertical="top"/>
    </xf>
    <xf numFmtId="0" fontId="12" fillId="0" borderId="18" xfId="2" applyFont="1" applyBorder="1" applyAlignment="1">
      <alignment horizontal="center" vertical="top"/>
    </xf>
    <xf numFmtId="0" fontId="12" fillId="3" borderId="23" xfId="0" applyFont="1" applyFill="1" applyBorder="1" applyAlignment="1">
      <alignment horizontal="left"/>
    </xf>
    <xf numFmtId="187" fontId="21" fillId="3" borderId="16" xfId="1" applyNumberFormat="1" applyFont="1" applyFill="1" applyBorder="1" applyAlignment="1">
      <alignment vertical="center"/>
    </xf>
    <xf numFmtId="0" fontId="12" fillId="3" borderId="16" xfId="0" applyFont="1" applyFill="1" applyBorder="1" applyAlignment="1">
      <alignment horizontal="center" vertical="center"/>
    </xf>
    <xf numFmtId="187" fontId="12" fillId="3" borderId="16" xfId="1" applyNumberFormat="1" applyFont="1" applyFill="1" applyBorder="1" applyAlignment="1">
      <alignment horizontal="right"/>
    </xf>
    <xf numFmtId="187" fontId="12" fillId="3" borderId="16" xfId="3" applyNumberFormat="1" applyFont="1" applyFill="1" applyBorder="1" applyAlignment="1">
      <alignment horizontal="right" vertical="center"/>
    </xf>
    <xf numFmtId="43" fontId="12" fillId="3" borderId="16" xfId="1" applyFont="1" applyFill="1" applyBorder="1" applyAlignment="1">
      <alignment horizontal="center" vertical="center"/>
    </xf>
    <xf numFmtId="0" fontId="12" fillId="3" borderId="24" xfId="2" applyFont="1" applyFill="1" applyBorder="1" applyAlignment="1">
      <alignment horizontal="left" vertical="center"/>
    </xf>
    <xf numFmtId="187" fontId="12" fillId="3" borderId="35" xfId="1" applyNumberFormat="1" applyFont="1" applyFill="1" applyBorder="1" applyAlignment="1">
      <alignment horizontal="center" vertical="center"/>
    </xf>
    <xf numFmtId="187" fontId="8" fillId="0" borderId="16" xfId="1" applyNumberFormat="1" applyFont="1" applyBorder="1" applyAlignment="1">
      <alignment vertical="top"/>
    </xf>
    <xf numFmtId="0" fontId="4" fillId="0" borderId="16" xfId="0" applyFont="1" applyBorder="1" applyAlignment="1">
      <alignment horizontal="center" vertical="top"/>
    </xf>
    <xf numFmtId="187" fontId="12" fillId="3" borderId="16" xfId="3" applyNumberFormat="1" applyFont="1" applyFill="1" applyBorder="1" applyAlignment="1">
      <alignment horizontal="right" vertical="top"/>
    </xf>
    <xf numFmtId="43" fontId="4" fillId="0" borderId="16" xfId="1" applyFont="1" applyBorder="1" applyAlignment="1">
      <alignment horizontal="center" vertical="top"/>
    </xf>
    <xf numFmtId="187" fontId="4" fillId="0" borderId="16" xfId="1" applyNumberFormat="1" applyFont="1" applyBorder="1" applyAlignment="1">
      <alignment horizontal="center" vertical="top"/>
    </xf>
    <xf numFmtId="0" fontId="4" fillId="0" borderId="16" xfId="0" applyFont="1" applyBorder="1" applyAlignment="1">
      <alignment horizontal="center"/>
    </xf>
    <xf numFmtId="187" fontId="21" fillId="0" borderId="16" xfId="1" applyNumberFormat="1" applyFont="1" applyBorder="1" applyAlignment="1">
      <alignment vertical="center"/>
    </xf>
    <xf numFmtId="0" fontId="12" fillId="0" borderId="16" xfId="0" applyFont="1" applyBorder="1" applyAlignment="1">
      <alignment horizontal="center" vertical="center"/>
    </xf>
    <xf numFmtId="0" fontId="12" fillId="3" borderId="24" xfId="2" applyFont="1" applyFill="1" applyBorder="1" applyAlignment="1">
      <alignment horizontal="left" vertical="center" wrapText="1"/>
    </xf>
    <xf numFmtId="0" fontId="34" fillId="0" borderId="15" xfId="0" quotePrefix="1" applyFont="1" applyBorder="1" applyAlignment="1">
      <alignment horizontal="left" vertical="center"/>
    </xf>
    <xf numFmtId="187" fontId="34" fillId="0" borderId="15" xfId="1" quotePrefix="1" applyNumberFormat="1" applyFont="1" applyBorder="1" applyAlignment="1">
      <alignment horizontal="left" vertical="center"/>
    </xf>
    <xf numFmtId="187" fontId="34" fillId="0" borderId="15" xfId="1" quotePrefix="1" applyNumberFormat="1" applyFont="1" applyBorder="1" applyAlignment="1">
      <alignment horizontal="right" vertical="center"/>
    </xf>
    <xf numFmtId="187" fontId="34" fillId="0" borderId="24" xfId="1" quotePrefix="1" applyNumberFormat="1" applyFont="1" applyBorder="1" applyAlignment="1">
      <alignment horizontal="left" vertical="center"/>
    </xf>
    <xf numFmtId="187" fontId="34" fillId="0" borderId="16" xfId="1" applyNumberFormat="1" applyFont="1" applyBorder="1" applyAlignment="1">
      <alignment horizontal="center" vertical="center"/>
    </xf>
    <xf numFmtId="187" fontId="34" fillId="0" borderId="16" xfId="1" applyNumberFormat="1" applyFont="1" applyBorder="1" applyAlignment="1">
      <alignment horizontal="center" vertical="top"/>
    </xf>
    <xf numFmtId="187" fontId="34" fillId="0" borderId="26" xfId="1" quotePrefix="1" applyNumberFormat="1" applyFont="1" applyBorder="1" applyAlignment="1">
      <alignment horizontal="left" vertical="center"/>
    </xf>
    <xf numFmtId="187" fontId="34" fillId="0" borderId="15" xfId="1" quotePrefix="1" applyNumberFormat="1" applyFont="1" applyBorder="1" applyAlignment="1">
      <alignment horizontal="center" vertical="top"/>
    </xf>
    <xf numFmtId="187" fontId="34" fillId="0" borderId="24" xfId="1" applyNumberFormat="1" applyFont="1" applyBorder="1" applyAlignment="1">
      <alignment horizontal="left" vertical="center"/>
    </xf>
    <xf numFmtId="187" fontId="34" fillId="0" borderId="22" xfId="1" quotePrefix="1" applyNumberFormat="1" applyFont="1" applyBorder="1" applyAlignment="1">
      <alignment horizontal="left" vertical="center"/>
    </xf>
    <xf numFmtId="187" fontId="34" fillId="0" borderId="16" xfId="1" applyNumberFormat="1" applyFont="1" applyBorder="1" applyAlignment="1">
      <alignment horizontal="left" vertical="center"/>
    </xf>
    <xf numFmtId="187" fontId="24" fillId="0" borderId="19" xfId="1" applyNumberFormat="1" applyFont="1" applyBorder="1" applyAlignment="1">
      <alignment vertical="center"/>
    </xf>
    <xf numFmtId="187" fontId="34" fillId="0" borderId="16" xfId="1" quotePrefix="1" applyNumberFormat="1" applyFont="1" applyBorder="1" applyAlignment="1">
      <alignment horizontal="right" vertical="top"/>
    </xf>
    <xf numFmtId="187" fontId="34" fillId="0" borderId="26" xfId="3" applyNumberFormat="1" applyFont="1" applyBorder="1" applyAlignment="1">
      <alignment horizontal="left" vertical="top" wrapText="1"/>
    </xf>
    <xf numFmtId="187" fontId="34" fillId="0" borderId="21" xfId="1" applyNumberFormat="1" applyFont="1" applyBorder="1" applyAlignment="1">
      <alignment horizontal="left" vertical="center"/>
    </xf>
    <xf numFmtId="187" fontId="34" fillId="0" borderId="16" xfId="1" quotePrefix="1" applyNumberFormat="1" applyFont="1" applyBorder="1" applyAlignment="1">
      <alignment vertical="top"/>
    </xf>
    <xf numFmtId="0" fontId="34" fillId="0" borderId="24" xfId="0" quotePrefix="1" applyFont="1" applyBorder="1" applyAlignment="1">
      <alignment horizontal="left" vertical="center"/>
    </xf>
    <xf numFmtId="187" fontId="34" fillId="0" borderId="16" xfId="1" quotePrefix="1" applyNumberFormat="1" applyFont="1" applyBorder="1" applyAlignment="1">
      <alignment horizontal="center" vertical="center"/>
    </xf>
    <xf numFmtId="187" fontId="34" fillId="0" borderId="29" xfId="1" quotePrefix="1" applyNumberFormat="1" applyFont="1" applyBorder="1" applyAlignment="1">
      <alignment vertical="top"/>
    </xf>
    <xf numFmtId="0" fontId="34" fillId="0" borderId="30" xfId="0" applyFont="1" applyBorder="1" applyAlignment="1">
      <alignment horizontal="left" vertical="top" wrapText="1"/>
    </xf>
    <xf numFmtId="187" fontId="34" fillId="0" borderId="36" xfId="1" applyNumberFormat="1" applyFont="1" applyBorder="1" applyAlignment="1">
      <alignment horizontal="center" vertical="top" wrapText="1"/>
    </xf>
    <xf numFmtId="0" fontId="12" fillId="0" borderId="25" xfId="0" applyFont="1" applyBorder="1" applyAlignment="1">
      <alignment horizontal="left" vertical="top"/>
    </xf>
    <xf numFmtId="187" fontId="21" fillId="0" borderId="25" xfId="1" applyNumberFormat="1" applyFont="1" applyBorder="1" applyAlignment="1">
      <alignment vertical="top"/>
    </xf>
    <xf numFmtId="187" fontId="12" fillId="0" borderId="25" xfId="1" applyNumberFormat="1" applyFont="1" applyBorder="1" applyAlignment="1">
      <alignment horizontal="center" vertical="top"/>
    </xf>
    <xf numFmtId="43" fontId="12" fillId="0" borderId="25" xfId="1" applyFont="1" applyBorder="1" applyAlignment="1">
      <alignment horizontal="center" vertical="top"/>
    </xf>
    <xf numFmtId="187" fontId="34" fillId="0" borderId="25" xfId="1" applyNumberFormat="1" applyFont="1" applyBorder="1" applyAlignment="1">
      <alignment horizontal="center" vertical="top"/>
    </xf>
    <xf numFmtId="0" fontId="12" fillId="0" borderId="20" xfId="2" applyFont="1" applyBorder="1" applyAlignment="1">
      <alignment horizontal="center"/>
    </xf>
    <xf numFmtId="0" fontId="12" fillId="0" borderId="23" xfId="0" applyFont="1" applyFill="1" applyBorder="1" applyAlignment="1">
      <alignment horizontal="left" vertical="top"/>
    </xf>
    <xf numFmtId="187" fontId="12" fillId="0" borderId="23" xfId="1" applyNumberFormat="1" applyFont="1" applyFill="1" applyBorder="1" applyAlignment="1">
      <alignment vertical="top"/>
    </xf>
    <xf numFmtId="187" fontId="21" fillId="0" borderId="23" xfId="1" applyNumberFormat="1" applyFont="1" applyFill="1" applyBorder="1" applyAlignment="1">
      <alignment vertical="top"/>
    </xf>
    <xf numFmtId="0" fontId="12" fillId="0" borderId="23" xfId="0" applyFont="1" applyFill="1" applyBorder="1" applyAlignment="1">
      <alignment horizontal="center" vertical="top"/>
    </xf>
    <xf numFmtId="187" fontId="12" fillId="0" borderId="23" xfId="1" applyNumberFormat="1" applyFont="1" applyFill="1" applyBorder="1" applyAlignment="1">
      <alignment horizontal="center" vertical="top"/>
    </xf>
    <xf numFmtId="190" fontId="12" fillId="0" borderId="23" xfId="0" applyNumberFormat="1" applyFont="1" applyFill="1" applyBorder="1" applyAlignment="1">
      <alignment horizontal="center" vertical="top"/>
    </xf>
    <xf numFmtId="43" fontId="12" fillId="0" borderId="23" xfId="1" applyFont="1" applyFill="1" applyBorder="1" applyAlignment="1">
      <alignment horizontal="center" vertical="top" wrapText="1"/>
    </xf>
    <xf numFmtId="43" fontId="12" fillId="0" borderId="23" xfId="1" applyFont="1" applyFill="1" applyBorder="1" applyAlignment="1">
      <alignment horizontal="center" vertical="top"/>
    </xf>
    <xf numFmtId="190" fontId="24" fillId="0" borderId="23" xfId="0" applyNumberFormat="1" applyFont="1" applyFill="1" applyBorder="1" applyAlignment="1">
      <alignment vertical="top"/>
    </xf>
    <xf numFmtId="187" fontId="24" fillId="3" borderId="20" xfId="1" applyNumberFormat="1" applyFont="1" applyFill="1" applyBorder="1" applyAlignment="1">
      <alignment vertical="top"/>
    </xf>
    <xf numFmtId="0" fontId="24" fillId="3" borderId="20" xfId="0" applyFont="1" applyFill="1" applyBorder="1" applyAlignment="1">
      <alignment horizontal="center" vertical="top"/>
    </xf>
    <xf numFmtId="187" fontId="24" fillId="3" borderId="20" xfId="3" applyNumberFormat="1" applyFont="1" applyFill="1" applyBorder="1" applyAlignment="1">
      <alignment vertical="top"/>
    </xf>
    <xf numFmtId="187" fontId="24" fillId="3" borderId="20" xfId="3" applyNumberFormat="1" applyFont="1" applyFill="1" applyBorder="1" applyAlignment="1">
      <alignment horizontal="right" vertical="top"/>
    </xf>
    <xf numFmtId="187" fontId="24" fillId="3" borderId="20" xfId="3" applyNumberFormat="1" applyFont="1" applyFill="1" applyBorder="1" applyAlignment="1">
      <alignment horizontal="left" vertical="top" wrapText="1"/>
    </xf>
    <xf numFmtId="187" fontId="24" fillId="0" borderId="15" xfId="1" applyNumberFormat="1" applyFont="1" applyBorder="1" applyAlignment="1">
      <alignment horizontal="left" vertical="center"/>
    </xf>
    <xf numFmtId="187" fontId="24" fillId="0" borderId="15" xfId="1" applyNumberFormat="1" applyFont="1" applyBorder="1" applyAlignment="1">
      <alignment horizontal="right" vertical="center"/>
    </xf>
    <xf numFmtId="0" fontId="24" fillId="0" borderId="15" xfId="2" applyFont="1" applyBorder="1" applyAlignment="1">
      <alignment horizontal="center"/>
    </xf>
    <xf numFmtId="188" fontId="24" fillId="0" borderId="15" xfId="1" applyNumberFormat="1" applyFont="1" applyBorder="1"/>
    <xf numFmtId="187" fontId="24" fillId="0" borderId="15" xfId="1" applyNumberFormat="1" applyFont="1" applyBorder="1" applyAlignment="1">
      <alignment horizontal="center" vertical="top" wrapText="1"/>
    </xf>
    <xf numFmtId="187" fontId="24" fillId="0" borderId="42" xfId="1" applyNumberFormat="1" applyFont="1" applyBorder="1"/>
    <xf numFmtId="0" fontId="24" fillId="0" borderId="42" xfId="0" applyFont="1" applyBorder="1" applyAlignment="1">
      <alignment horizontal="center"/>
    </xf>
    <xf numFmtId="190" fontId="24" fillId="0" borderId="42" xfId="0" applyNumberFormat="1" applyFont="1" applyBorder="1" applyAlignment="1">
      <alignment horizontal="center" vertical="center"/>
    </xf>
    <xf numFmtId="191" fontId="31" fillId="0" borderId="42" xfId="0" applyNumberFormat="1" applyFont="1" applyBorder="1" applyAlignment="1">
      <alignment horizontal="right"/>
    </xf>
    <xf numFmtId="188" fontId="24" fillId="0" borderId="42" xfId="0" applyNumberFormat="1" applyFont="1" applyBorder="1"/>
    <xf numFmtId="190" fontId="24" fillId="0" borderId="42" xfId="0" applyNumberFormat="1" applyFont="1" applyBorder="1" applyAlignment="1">
      <alignment horizontal="left" vertical="center"/>
    </xf>
    <xf numFmtId="187" fontId="24" fillId="3" borderId="42" xfId="3" applyNumberFormat="1" applyFont="1" applyFill="1" applyBorder="1" applyAlignment="1">
      <alignment horizontal="center" vertical="top"/>
    </xf>
    <xf numFmtId="0" fontId="24" fillId="0" borderId="15" xfId="0" applyFont="1" applyBorder="1" applyAlignment="1">
      <alignment vertical="top"/>
    </xf>
    <xf numFmtId="187" fontId="24" fillId="0" borderId="15" xfId="1" quotePrefix="1" applyNumberFormat="1" applyFont="1" applyBorder="1" applyAlignment="1">
      <alignment horizontal="center" vertical="top"/>
    </xf>
    <xf numFmtId="187" fontId="24" fillId="0" borderId="15" xfId="1" quotePrefix="1" applyNumberFormat="1" applyFont="1" applyBorder="1" applyAlignment="1">
      <alignment horizontal="right" vertical="top"/>
    </xf>
    <xf numFmtId="0" fontId="24" fillId="0" borderId="15" xfId="0" quotePrefix="1" applyFont="1" applyBorder="1" applyAlignment="1">
      <alignment horizontal="center" vertical="top"/>
    </xf>
    <xf numFmtId="187" fontId="24" fillId="0" borderId="15" xfId="0" quotePrefix="1" applyNumberFormat="1" applyFont="1" applyBorder="1" applyAlignment="1">
      <alignment horizontal="center" vertical="top"/>
    </xf>
    <xf numFmtId="0" fontId="24" fillId="0" borderId="15" xfId="0" quotePrefix="1" applyFont="1" applyBorder="1" applyAlignment="1">
      <alignment horizontal="left" vertical="top"/>
    </xf>
    <xf numFmtId="0" fontId="24" fillId="0" borderId="15" xfId="0" quotePrefix="1" applyFont="1" applyBorder="1" applyAlignment="1">
      <alignment horizontal="left" vertical="top" wrapText="1"/>
    </xf>
    <xf numFmtId="0" fontId="31" fillId="0" borderId="25" xfId="0" applyFont="1" applyBorder="1" applyAlignment="1">
      <alignment vertical="top"/>
    </xf>
    <xf numFmtId="0" fontId="31" fillId="0" borderId="15" xfId="0" applyFont="1" applyBorder="1"/>
    <xf numFmtId="187" fontId="24" fillId="0" borderId="15" xfId="1" applyNumberFormat="1" applyFont="1" applyBorder="1" applyAlignment="1">
      <alignment horizontal="center" vertical="top"/>
    </xf>
    <xf numFmtId="187" fontId="24" fillId="0" borderId="16" xfId="1" applyNumberFormat="1" applyFont="1" applyBorder="1" applyAlignment="1">
      <alignment horizontal="left" vertical="top" wrapText="1"/>
    </xf>
    <xf numFmtId="0" fontId="31" fillId="0" borderId="15" xfId="0" applyFont="1" applyBorder="1" applyAlignment="1">
      <alignment vertical="top"/>
    </xf>
    <xf numFmtId="187" fontId="24" fillId="3" borderId="42" xfId="1" applyNumberFormat="1" applyFont="1" applyFill="1" applyBorder="1" applyAlignment="1">
      <alignment vertical="top"/>
    </xf>
    <xf numFmtId="0" fontId="24" fillId="3" borderId="42" xfId="0" applyFont="1" applyFill="1" applyBorder="1" applyAlignment="1">
      <alignment horizontal="center" vertical="top"/>
    </xf>
    <xf numFmtId="187" fontId="24" fillId="3" borderId="42" xfId="3" applyNumberFormat="1" applyFont="1" applyFill="1" applyBorder="1" applyAlignment="1">
      <alignment vertical="top"/>
    </xf>
    <xf numFmtId="187" fontId="24" fillId="0" borderId="42" xfId="1" applyNumberFormat="1" applyFont="1" applyBorder="1" applyAlignment="1">
      <alignment horizontal="center" vertical="top"/>
    </xf>
    <xf numFmtId="187" fontId="24" fillId="0" borderId="42" xfId="1" quotePrefix="1" applyNumberFormat="1" applyFont="1" applyBorder="1" applyAlignment="1">
      <alignment vertical="top"/>
    </xf>
    <xf numFmtId="187" fontId="24" fillId="3" borderId="42" xfId="3" quotePrefix="1" applyNumberFormat="1" applyFont="1" applyFill="1" applyBorder="1" applyAlignment="1">
      <alignment vertical="top"/>
    </xf>
    <xf numFmtId="0" fontId="24" fillId="3" borderId="42" xfId="2" applyFont="1" applyFill="1" applyBorder="1" applyAlignment="1">
      <alignment horizontal="left" vertical="top" wrapText="1"/>
    </xf>
    <xf numFmtId="187" fontId="24" fillId="3" borderId="42" xfId="3" applyNumberFormat="1" applyFont="1" applyFill="1" applyBorder="1" applyAlignment="1">
      <alignment horizontal="right" vertical="top"/>
    </xf>
    <xf numFmtId="187" fontId="24" fillId="0" borderId="8" xfId="1" quotePrefix="1" applyNumberFormat="1" applyFont="1" applyBorder="1" applyAlignment="1">
      <alignment horizontal="center" vertical="center"/>
    </xf>
    <xf numFmtId="187" fontId="24" fillId="0" borderId="8" xfId="1" applyNumberFormat="1" applyFont="1" applyBorder="1" applyAlignment="1">
      <alignment horizontal="center" vertical="top" wrapText="1"/>
    </xf>
    <xf numFmtId="188" fontId="24" fillId="0" borderId="33" xfId="0" applyNumberFormat="1" applyFont="1" applyBorder="1" applyAlignment="1">
      <alignment horizontal="left" vertical="top"/>
    </xf>
    <xf numFmtId="187" fontId="24" fillId="0" borderId="42" xfId="1" applyNumberFormat="1" applyFont="1" applyBorder="1" applyAlignment="1">
      <alignment horizontal="center" vertical="top" wrapText="1"/>
    </xf>
    <xf numFmtId="187" fontId="24" fillId="0" borderId="20" xfId="1" applyNumberFormat="1" applyFont="1" applyBorder="1" applyAlignment="1">
      <alignment vertical="top"/>
    </xf>
    <xf numFmtId="0" fontId="24" fillId="0" borderId="20" xfId="0" applyFont="1" applyBorder="1" applyAlignment="1">
      <alignment horizontal="center" vertical="top"/>
    </xf>
    <xf numFmtId="187" fontId="24" fillId="0" borderId="20" xfId="3" applyNumberFormat="1" applyFont="1" applyBorder="1" applyAlignment="1">
      <alignment vertical="top"/>
    </xf>
    <xf numFmtId="187" fontId="24" fillId="0" borderId="20" xfId="3" quotePrefix="1" applyNumberFormat="1" applyFont="1" applyBorder="1" applyAlignment="1">
      <alignment vertical="top"/>
    </xf>
    <xf numFmtId="187" fontId="24" fillId="0" borderId="21" xfId="3" applyNumberFormat="1" applyFont="1" applyBorder="1" applyAlignment="1">
      <alignment vertical="top"/>
    </xf>
    <xf numFmtId="187" fontId="24" fillId="0" borderId="20" xfId="3" applyNumberFormat="1" applyFont="1" applyBorder="1" applyAlignment="1">
      <alignment horizontal="left" vertical="top"/>
    </xf>
    <xf numFmtId="187" fontId="24" fillId="0" borderId="52" xfId="3" applyNumberFormat="1" applyFont="1" applyBorder="1" applyAlignment="1">
      <alignment horizontal="right" vertical="top"/>
    </xf>
    <xf numFmtId="187" fontId="24" fillId="0" borderId="20" xfId="3" applyNumberFormat="1" applyFont="1" applyBorder="1" applyAlignment="1">
      <alignment horizontal="left" vertical="top" wrapText="1"/>
    </xf>
    <xf numFmtId="187" fontId="31" fillId="0" borderId="16" xfId="1" applyNumberFormat="1" applyFont="1" applyBorder="1" applyAlignment="1">
      <alignment vertical="center"/>
    </xf>
    <xf numFmtId="187" fontId="24" fillId="0" borderId="42" xfId="1" quotePrefix="1" applyNumberFormat="1" applyFont="1" applyBorder="1" applyAlignment="1">
      <alignment horizontal="center" vertical="top"/>
    </xf>
    <xf numFmtId="187" fontId="24" fillId="0" borderId="42" xfId="1" quotePrefix="1" applyNumberFormat="1" applyFont="1" applyBorder="1" applyAlignment="1">
      <alignment horizontal="right" vertical="top"/>
    </xf>
    <xf numFmtId="187" fontId="24" fillId="3" borderId="8" xfId="3" applyNumberFormat="1" applyFont="1" applyFill="1" applyBorder="1" applyAlignment="1">
      <alignment horizontal="center" vertical="top"/>
    </xf>
    <xf numFmtId="0" fontId="24" fillId="3" borderId="42" xfId="0" applyFont="1" applyFill="1" applyBorder="1" applyAlignment="1">
      <alignment vertical="top"/>
    </xf>
    <xf numFmtId="0" fontId="31" fillId="3" borderId="42" xfId="0" applyFont="1" applyFill="1" applyBorder="1" applyAlignment="1">
      <alignment vertical="top"/>
    </xf>
    <xf numFmtId="187" fontId="24" fillId="0" borderId="33" xfId="1" applyNumberFormat="1" applyFont="1" applyBorder="1"/>
    <xf numFmtId="0" fontId="24" fillId="0" borderId="33" xfId="0" applyFont="1" applyBorder="1" applyAlignment="1">
      <alignment horizontal="center"/>
    </xf>
    <xf numFmtId="190" fontId="24" fillId="0" borderId="33" xfId="0" applyNumberFormat="1" applyFont="1" applyBorder="1" applyAlignment="1">
      <alignment horizontal="center" vertical="center"/>
    </xf>
    <xf numFmtId="187" fontId="24" fillId="3" borderId="8" xfId="3" applyNumberFormat="1" applyFont="1" applyFill="1" applyBorder="1" applyAlignment="1">
      <alignment horizontal="center" vertical="center"/>
    </xf>
    <xf numFmtId="187" fontId="24" fillId="0" borderId="33" xfId="1" applyNumberFormat="1" applyFont="1" applyBorder="1" applyAlignment="1">
      <alignment vertical="top"/>
    </xf>
    <xf numFmtId="187" fontId="24" fillId="0" borderId="33" xfId="1" applyNumberFormat="1" applyFont="1" applyBorder="1" applyAlignment="1">
      <alignment vertical="top" shrinkToFit="1"/>
    </xf>
    <xf numFmtId="0" fontId="24" fillId="0" borderId="33" xfId="0" applyFont="1" applyBorder="1" applyAlignment="1">
      <alignment horizontal="center" vertical="top" shrinkToFit="1"/>
    </xf>
    <xf numFmtId="190" fontId="24" fillId="0" borderId="33" xfId="0" applyNumberFormat="1" applyFont="1" applyBorder="1" applyAlignment="1">
      <alignment vertical="top"/>
    </xf>
    <xf numFmtId="187" fontId="24" fillId="0" borderId="8" xfId="1" applyNumberFormat="1" applyFont="1" applyBorder="1" applyAlignment="1">
      <alignment horizontal="center" vertical="top"/>
    </xf>
    <xf numFmtId="187" fontId="24" fillId="0" borderId="8" xfId="1" quotePrefix="1" applyNumberFormat="1" applyFont="1" applyBorder="1" applyAlignment="1">
      <alignment vertical="top"/>
    </xf>
    <xf numFmtId="190" fontId="24" fillId="0" borderId="33" xfId="0" applyNumberFormat="1" applyFont="1" applyBorder="1" applyAlignment="1">
      <alignment horizontal="center" vertical="top"/>
    </xf>
    <xf numFmtId="0" fontId="31" fillId="0" borderId="18" xfId="0" applyFont="1" applyBorder="1"/>
    <xf numFmtId="187" fontId="24" fillId="0" borderId="18" xfId="1" applyNumberFormat="1" applyFont="1" applyBorder="1"/>
    <xf numFmtId="0" fontId="24" fillId="0" borderId="18" xfId="0" applyFont="1" applyBorder="1" applyAlignment="1">
      <alignment horizontal="center"/>
    </xf>
    <xf numFmtId="190" fontId="24" fillId="0" borderId="18" xfId="0" applyNumberFormat="1" applyFont="1" applyBorder="1" applyAlignment="1">
      <alignment horizontal="center" vertical="center"/>
    </xf>
    <xf numFmtId="190" fontId="24" fillId="0" borderId="18" xfId="0" applyNumberFormat="1" applyFont="1" applyBorder="1" applyAlignment="1">
      <alignment horizontal="right" vertical="center"/>
    </xf>
    <xf numFmtId="187" fontId="24" fillId="3" borderId="18" xfId="3" applyNumberFormat="1" applyFont="1" applyFill="1" applyBorder="1" applyAlignment="1">
      <alignment horizontal="center" vertical="center"/>
    </xf>
    <xf numFmtId="188" fontId="24" fillId="0" borderId="18" xfId="0" applyNumberFormat="1" applyFont="1" applyBorder="1" applyAlignment="1">
      <alignment horizontal="left" vertical="top"/>
    </xf>
    <xf numFmtId="187" fontId="24" fillId="0" borderId="57" xfId="1" applyNumberFormat="1" applyFont="1" applyBorder="1" applyAlignment="1">
      <alignment horizontal="center" vertical="top" wrapText="1"/>
    </xf>
    <xf numFmtId="187" fontId="24" fillId="0" borderId="42" xfId="1" applyNumberFormat="1" applyFont="1" applyBorder="1" applyAlignment="1">
      <alignment vertical="top"/>
    </xf>
    <xf numFmtId="0" fontId="24" fillId="0" borderId="42" xfId="0" applyFont="1" applyBorder="1" applyAlignment="1">
      <alignment horizontal="center" vertical="top"/>
    </xf>
    <xf numFmtId="187" fontId="24" fillId="0" borderId="42" xfId="1" applyNumberFormat="1" applyFont="1" applyBorder="1" applyAlignment="1">
      <alignment horizontal="left" vertical="top" wrapText="1"/>
    </xf>
    <xf numFmtId="187" fontId="24" fillId="0" borderId="42" xfId="1" applyNumberFormat="1" applyFont="1" applyBorder="1" applyAlignment="1">
      <alignment horizontal="right" vertical="top"/>
    </xf>
    <xf numFmtId="0" fontId="48" fillId="0" borderId="15" xfId="7" applyFont="1" applyBorder="1" applyAlignment="1">
      <alignment vertical="center"/>
    </xf>
    <xf numFmtId="187" fontId="48" fillId="0" borderId="15" xfId="8" quotePrefix="1" applyNumberFormat="1" applyFont="1" applyBorder="1" applyAlignment="1">
      <alignment horizontal="center" vertical="center"/>
    </xf>
    <xf numFmtId="43" fontId="48" fillId="0" borderId="15" xfId="8" quotePrefix="1" applyFont="1" applyBorder="1" applyAlignment="1">
      <alignment horizontal="center" vertical="center"/>
    </xf>
    <xf numFmtId="0" fontId="48" fillId="0" borderId="15" xfId="7" quotePrefix="1" applyFont="1" applyBorder="1" applyAlignment="1">
      <alignment horizontal="center" vertical="center"/>
    </xf>
    <xf numFmtId="187" fontId="48" fillId="0" borderId="15" xfId="7" quotePrefix="1" applyNumberFormat="1" applyFont="1" applyBorder="1" applyAlignment="1">
      <alignment horizontal="center" vertical="center"/>
    </xf>
    <xf numFmtId="187" fontId="48" fillId="0" borderId="15" xfId="8" applyNumberFormat="1" applyFont="1" applyBorder="1" applyAlignment="1">
      <alignment vertical="center"/>
    </xf>
    <xf numFmtId="0" fontId="40" fillId="0" borderId="15" xfId="7" quotePrefix="1" applyFont="1" applyBorder="1" applyAlignment="1">
      <alignment horizontal="center" vertical="center"/>
    </xf>
    <xf numFmtId="43" fontId="40" fillId="0" borderId="15" xfId="8" applyFont="1" applyBorder="1" applyAlignment="1">
      <alignment horizontal="center" vertical="center"/>
    </xf>
    <xf numFmtId="0" fontId="21" fillId="0" borderId="15" xfId="7" applyFont="1" applyBorder="1"/>
    <xf numFmtId="43" fontId="21" fillId="0" borderId="15" xfId="8" applyFont="1" applyBorder="1" applyAlignment="1">
      <alignment horizontal="center" vertical="center"/>
    </xf>
    <xf numFmtId="187" fontId="21" fillId="0" borderId="15" xfId="8" applyNumberFormat="1" applyFont="1" applyBorder="1" applyAlignment="1">
      <alignment horizontal="center" vertical="center"/>
    </xf>
    <xf numFmtId="43" fontId="21" fillId="0" borderId="16" xfId="8" applyFont="1" applyBorder="1" applyAlignment="1">
      <alignment horizontal="center" vertical="center"/>
    </xf>
    <xf numFmtId="43" fontId="40" fillId="0" borderId="16" xfId="8" applyFont="1" applyBorder="1" applyAlignment="1">
      <alignment horizontal="center" vertical="center"/>
    </xf>
    <xf numFmtId="187" fontId="48" fillId="0" borderId="16" xfId="8" applyNumberFormat="1" applyFont="1" applyBorder="1" applyAlignment="1">
      <alignment vertical="top"/>
    </xf>
    <xf numFmtId="0" fontId="48" fillId="0" borderId="16" xfId="7" applyFont="1" applyBorder="1"/>
    <xf numFmtId="0" fontId="34" fillId="0" borderId="16" xfId="7" applyFont="1" applyBorder="1"/>
    <xf numFmtId="187" fontId="34" fillId="0" borderId="16" xfId="8" applyNumberFormat="1" applyFont="1" applyBorder="1" applyAlignment="1">
      <alignment horizontal="center" vertical="center"/>
    </xf>
    <xf numFmtId="0" fontId="34" fillId="0" borderId="15" xfId="7" quotePrefix="1" applyFont="1" applyBorder="1" applyAlignment="1">
      <alignment horizontal="center" vertical="center"/>
    </xf>
    <xf numFmtId="43" fontId="34" fillId="0" borderId="16" xfId="8" applyFont="1" applyBorder="1" applyAlignment="1">
      <alignment horizontal="center" vertical="center"/>
    </xf>
    <xf numFmtId="187" fontId="34" fillId="0" borderId="16" xfId="8" quotePrefix="1" applyNumberFormat="1" applyFont="1" applyBorder="1" applyAlignment="1">
      <alignment horizontal="center" vertical="center"/>
    </xf>
    <xf numFmtId="187" fontId="40" fillId="0" borderId="16" xfId="8" quotePrefix="1" applyNumberFormat="1" applyFont="1" applyBorder="1" applyAlignment="1">
      <alignment horizontal="center" vertical="center"/>
    </xf>
    <xf numFmtId="0" fontId="29" fillId="0" borderId="16" xfId="7" applyFont="1" applyBorder="1"/>
    <xf numFmtId="187" fontId="29" fillId="0" borderId="16" xfId="8" applyNumberFormat="1" applyFont="1" applyBorder="1"/>
    <xf numFmtId="187" fontId="29" fillId="0" borderId="16" xfId="9" applyNumberFormat="1" applyFont="1" applyBorder="1" applyAlignment="1">
      <alignment horizontal="center" vertical="center"/>
    </xf>
    <xf numFmtId="0" fontId="29" fillId="0" borderId="15" xfId="7" quotePrefix="1" applyFont="1" applyBorder="1" applyAlignment="1">
      <alignment horizontal="center" vertical="center"/>
    </xf>
    <xf numFmtId="43" fontId="29" fillId="0" borderId="16" xfId="8" applyFont="1" applyBorder="1" applyAlignment="1">
      <alignment horizontal="center" vertical="center"/>
    </xf>
    <xf numFmtId="194" fontId="40" fillId="0" borderId="16" xfId="8" applyNumberFormat="1" applyFont="1" applyBorder="1"/>
    <xf numFmtId="194" fontId="40" fillId="0" borderId="16" xfId="8" applyNumberFormat="1" applyFont="1" applyBorder="1" applyAlignment="1">
      <alignment horizontal="center" vertical="center"/>
    </xf>
    <xf numFmtId="187" fontId="34" fillId="0" borderId="16" xfId="8" applyNumberFormat="1" applyFont="1" applyBorder="1"/>
    <xf numFmtId="43" fontId="40" fillId="0" borderId="16" xfId="8" applyFont="1" applyBorder="1"/>
    <xf numFmtId="194" fontId="34" fillId="0" borderId="16" xfId="8" applyNumberFormat="1" applyFont="1" applyBorder="1" applyAlignment="1">
      <alignment horizontal="center" vertical="center"/>
    </xf>
    <xf numFmtId="43" fontId="34" fillId="0" borderId="16" xfId="8" applyFont="1" applyBorder="1"/>
    <xf numFmtId="187" fontId="34" fillId="0" borderId="15" xfId="7" quotePrefix="1" applyNumberFormat="1" applyFont="1" applyBorder="1" applyAlignment="1">
      <alignment horizontal="center" vertical="center"/>
    </xf>
    <xf numFmtId="187" fontId="29" fillId="0" borderId="16" xfId="8" quotePrefix="1" applyNumberFormat="1" applyFont="1" applyBorder="1" applyAlignment="1">
      <alignment horizontal="center" vertical="center"/>
    </xf>
    <xf numFmtId="194" fontId="34" fillId="0" borderId="16" xfId="8" applyNumberFormat="1" applyFont="1" applyBorder="1"/>
    <xf numFmtId="0" fontId="34" fillId="0" borderId="16" xfId="7" applyFont="1" applyBorder="1" applyAlignment="1">
      <alignment horizontal="center"/>
    </xf>
    <xf numFmtId="0" fontId="40" fillId="0" borderId="16" xfId="7" applyFont="1" applyBorder="1"/>
    <xf numFmtId="187" fontId="40" fillId="0" borderId="16" xfId="8" applyNumberFormat="1" applyFont="1" applyBorder="1" applyAlignment="1">
      <alignment horizontal="center" vertical="center"/>
    </xf>
    <xf numFmtId="187" fontId="34" fillId="0" borderId="15" xfId="8" quotePrefix="1" applyNumberFormat="1" applyFont="1" applyBorder="1" applyAlignment="1">
      <alignment horizontal="center" vertical="center"/>
    </xf>
    <xf numFmtId="187" fontId="34" fillId="0" borderId="15" xfId="8" applyNumberFormat="1" applyFont="1" applyBorder="1" applyAlignment="1">
      <alignment horizontal="center" vertical="center"/>
    </xf>
    <xf numFmtId="187" fontId="12" fillId="0" borderId="15" xfId="8" applyNumberFormat="1" applyFont="1" applyBorder="1"/>
    <xf numFmtId="187" fontId="12" fillId="0" borderId="15" xfId="8" applyNumberFormat="1" applyFont="1" applyBorder="1" applyAlignment="1">
      <alignment horizontal="center" vertical="center"/>
    </xf>
    <xf numFmtId="43" fontId="34" fillId="0" borderId="16" xfId="8" applyNumberFormat="1" applyFont="1" applyBorder="1" applyAlignment="1">
      <alignment vertical="top"/>
    </xf>
    <xf numFmtId="43" fontId="34" fillId="0" borderId="15" xfId="8" quotePrefix="1" applyFont="1" applyBorder="1" applyAlignment="1">
      <alignment horizontal="center" vertical="center"/>
    </xf>
    <xf numFmtId="43" fontId="34" fillId="0" borderId="15" xfId="8" applyFont="1" applyBorder="1" applyAlignment="1">
      <alignment horizontal="center" vertical="center"/>
    </xf>
    <xf numFmtId="41" fontId="40" fillId="0" borderId="16" xfId="8" applyNumberFormat="1" applyFont="1" applyBorder="1" applyAlignment="1">
      <alignment vertical="top"/>
    </xf>
    <xf numFmtId="43" fontId="12" fillId="0" borderId="15" xfId="8" applyFont="1" applyBorder="1" applyAlignment="1">
      <alignment horizontal="center" vertical="center"/>
    </xf>
    <xf numFmtId="194" fontId="40" fillId="0" borderId="16" xfId="8" applyNumberFormat="1" applyFont="1" applyBorder="1" applyAlignment="1">
      <alignment horizontal="center" vertical="top"/>
    </xf>
    <xf numFmtId="0" fontId="34" fillId="0" borderId="16" xfId="8" applyNumberFormat="1" applyFont="1" applyBorder="1" applyAlignment="1">
      <alignment horizontal="center" vertical="center"/>
    </xf>
    <xf numFmtId="49" fontId="16" fillId="0" borderId="38" xfId="8" applyNumberFormat="1" applyFont="1" applyBorder="1" applyAlignment="1">
      <alignment horizontal="left" vertical="top" wrapText="1"/>
    </xf>
    <xf numFmtId="49" fontId="16" fillId="0" borderId="16" xfId="8" applyNumberFormat="1" applyFont="1" applyBorder="1" applyAlignment="1">
      <alignment vertical="center"/>
    </xf>
    <xf numFmtId="187" fontId="21" fillId="0" borderId="17" xfId="8" applyNumberFormat="1" applyFont="1" applyBorder="1" applyAlignment="1">
      <alignment horizontal="center" vertical="center"/>
    </xf>
    <xf numFmtId="0" fontId="40" fillId="0" borderId="17" xfId="7" quotePrefix="1" applyFont="1" applyBorder="1" applyAlignment="1">
      <alignment horizontal="center" vertical="center"/>
    </xf>
    <xf numFmtId="187" fontId="21" fillId="0" borderId="16" xfId="8" applyNumberFormat="1" applyFont="1" applyBorder="1" applyAlignment="1">
      <alignment horizontal="center" vertical="center"/>
    </xf>
    <xf numFmtId="187" fontId="4" fillId="0" borderId="20" xfId="1" applyNumberFormat="1" applyFont="1" applyBorder="1" applyAlignment="1">
      <alignment horizontal="center" vertical="top"/>
    </xf>
    <xf numFmtId="43" fontId="12" fillId="0" borderId="25" xfId="1" applyFont="1" applyBorder="1" applyAlignment="1">
      <alignment horizontal="center" vertical="top" wrapText="1"/>
    </xf>
    <xf numFmtId="190" fontId="34" fillId="0" borderId="25" xfId="0" applyNumberFormat="1" applyFont="1" applyBorder="1" applyAlignment="1">
      <alignment horizontal="left" vertical="top"/>
    </xf>
    <xf numFmtId="0" fontId="14" fillId="0" borderId="20" xfId="2" applyFont="1" applyBorder="1" applyAlignment="1">
      <alignment horizontal="center" vertical="top"/>
    </xf>
    <xf numFmtId="0" fontId="12" fillId="0" borderId="33" xfId="0" applyFont="1" applyBorder="1" applyAlignment="1">
      <alignment horizontal="left" vertical="center"/>
    </xf>
    <xf numFmtId="187" fontId="12" fillId="0" borderId="33" xfId="1" applyNumberFormat="1" applyFont="1" applyBorder="1" applyAlignment="1">
      <alignment horizontal="right" vertical="center"/>
    </xf>
    <xf numFmtId="187" fontId="21" fillId="0" borderId="33" xfId="1" applyNumberFormat="1" applyFont="1" applyBorder="1" applyAlignment="1">
      <alignment vertical="center"/>
    </xf>
    <xf numFmtId="0" fontId="12" fillId="0" borderId="33" xfId="0" applyFont="1" applyBorder="1" applyAlignment="1">
      <alignment horizontal="center" vertical="center"/>
    </xf>
    <xf numFmtId="187" fontId="4" fillId="0" borderId="15" xfId="1" applyNumberFormat="1" applyFont="1" applyBorder="1" applyAlignment="1">
      <alignment horizontal="center" vertical="top"/>
    </xf>
    <xf numFmtId="187" fontId="12" fillId="0" borderId="33" xfId="1" applyNumberFormat="1" applyFont="1" applyBorder="1" applyAlignment="1">
      <alignment horizontal="center" vertical="center"/>
    </xf>
    <xf numFmtId="43" fontId="12" fillId="0" borderId="33" xfId="1" applyFont="1" applyBorder="1" applyAlignment="1">
      <alignment horizontal="center" vertical="center"/>
    </xf>
    <xf numFmtId="190" fontId="12" fillId="0" borderId="56" xfId="0" applyNumberFormat="1" applyFont="1" applyBorder="1" applyAlignment="1">
      <alignment horizontal="left" vertical="center" wrapText="1"/>
    </xf>
    <xf numFmtId="0" fontId="12" fillId="0" borderId="8" xfId="2" applyFont="1" applyBorder="1" applyAlignment="1">
      <alignment horizontal="center" vertical="center"/>
    </xf>
    <xf numFmtId="0" fontId="14" fillId="0" borderId="15" xfId="2" applyFont="1" applyBorder="1" applyAlignment="1">
      <alignment horizontal="center" vertical="top"/>
    </xf>
    <xf numFmtId="190" fontId="24" fillId="0" borderId="33" xfId="0" applyNumberFormat="1" applyFont="1" applyBorder="1" applyAlignment="1">
      <alignment vertical="center" wrapText="1"/>
    </xf>
    <xf numFmtId="0" fontId="12" fillId="0" borderId="18" xfId="0" applyFont="1" applyBorder="1" applyAlignment="1">
      <alignment horizontal="left" vertical="top"/>
    </xf>
    <xf numFmtId="187" fontId="12" fillId="0" borderId="18" xfId="1" applyNumberFormat="1" applyFont="1" applyBorder="1" applyAlignment="1">
      <alignment vertical="top"/>
    </xf>
    <xf numFmtId="187" fontId="21" fillId="0" borderId="18" xfId="1" applyNumberFormat="1" applyFont="1" applyBorder="1" applyAlignment="1">
      <alignment vertical="top"/>
    </xf>
    <xf numFmtId="0" fontId="12" fillId="0" borderId="18" xfId="0" applyFont="1" applyBorder="1" applyAlignment="1">
      <alignment vertical="top"/>
    </xf>
    <xf numFmtId="187" fontId="12" fillId="0" borderId="18" xfId="1" applyNumberFormat="1" applyFont="1" applyBorder="1" applyAlignment="1">
      <alignment horizontal="center" vertical="top"/>
    </xf>
    <xf numFmtId="187" fontId="4" fillId="0" borderId="18" xfId="1" applyNumberFormat="1" applyFont="1" applyBorder="1" applyAlignment="1">
      <alignment horizontal="center" vertical="top"/>
    </xf>
    <xf numFmtId="190" fontId="12" fillId="0" borderId="18" xfId="0" applyNumberFormat="1" applyFont="1" applyBorder="1" applyAlignment="1">
      <alignment horizontal="center" vertical="top"/>
    </xf>
    <xf numFmtId="43" fontId="12" fillId="0" borderId="18" xfId="1" applyFont="1" applyBorder="1" applyAlignment="1">
      <alignment horizontal="center" vertical="top" wrapText="1"/>
    </xf>
    <xf numFmtId="43" fontId="12" fillId="0" borderId="18" xfId="1" applyFont="1" applyBorder="1" applyAlignment="1">
      <alignment horizontal="center" vertical="top"/>
    </xf>
    <xf numFmtId="187" fontId="34" fillId="0" borderId="18" xfId="1" applyNumberFormat="1" applyFont="1" applyBorder="1" applyAlignment="1">
      <alignment horizontal="center" vertical="top"/>
    </xf>
    <xf numFmtId="190" fontId="34" fillId="0" borderId="18" xfId="0" applyNumberFormat="1" applyFont="1" applyBorder="1" applyAlignment="1">
      <alignment horizontal="left" vertical="top"/>
    </xf>
    <xf numFmtId="0" fontId="12" fillId="0" borderId="18" xfId="2" applyFont="1" applyBorder="1" applyAlignment="1">
      <alignment horizontal="center"/>
    </xf>
    <xf numFmtId="0" fontId="14" fillId="0" borderId="18" xfId="2" applyFont="1" applyBorder="1" applyAlignment="1">
      <alignment horizontal="center" vertical="top"/>
    </xf>
    <xf numFmtId="190" fontId="24" fillId="0" borderId="18" xfId="0" applyNumberFormat="1" applyFont="1" applyBorder="1" applyAlignment="1">
      <alignment vertical="top"/>
    </xf>
    <xf numFmtId="190" fontId="24" fillId="0" borderId="18" xfId="0" applyNumberFormat="1" applyFont="1" applyBorder="1" applyAlignment="1">
      <alignment vertical="top" wrapText="1"/>
    </xf>
    <xf numFmtId="0" fontId="4" fillId="0" borderId="17" xfId="0" applyFont="1" applyBorder="1" applyAlignment="1">
      <alignment horizontal="right" vertical="top"/>
    </xf>
    <xf numFmtId="187" fontId="12" fillId="0" borderId="17" xfId="1" applyNumberFormat="1" applyFont="1" applyBorder="1" applyAlignment="1">
      <alignment vertical="top"/>
    </xf>
    <xf numFmtId="43" fontId="47" fillId="0" borderId="17" xfId="1" applyFont="1" applyBorder="1" applyAlignment="1">
      <alignment vertical="top"/>
    </xf>
    <xf numFmtId="0" fontId="12" fillId="0" borderId="17" xfId="0" applyFont="1" applyBorder="1" applyAlignment="1">
      <alignment horizontal="center" vertical="top"/>
    </xf>
    <xf numFmtId="187" fontId="4" fillId="0" borderId="17" xfId="1" applyNumberFormat="1" applyFont="1" applyBorder="1" applyAlignment="1">
      <alignment vertical="top"/>
    </xf>
    <xf numFmtId="0" fontId="4" fillId="0" borderId="17" xfId="0" applyFont="1" applyBorder="1" applyAlignment="1">
      <alignment vertical="top"/>
    </xf>
    <xf numFmtId="43" fontId="4" fillId="0" borderId="17" xfId="1" applyFont="1" applyBorder="1" applyAlignment="1">
      <alignment vertical="top"/>
    </xf>
    <xf numFmtId="43" fontId="12" fillId="0" borderId="17" xfId="1" applyFont="1" applyBorder="1" applyAlignment="1">
      <alignment horizontal="center" vertical="top"/>
    </xf>
    <xf numFmtId="187" fontId="4" fillId="0" borderId="17" xfId="1" applyNumberFormat="1" applyFont="1" applyBorder="1" applyAlignment="1">
      <alignment horizontal="center" vertical="top"/>
    </xf>
    <xf numFmtId="0" fontId="24" fillId="0" borderId="8" xfId="0" quotePrefix="1" applyFont="1" applyBorder="1" applyAlignment="1">
      <alignment horizontal="left" vertical="center"/>
    </xf>
    <xf numFmtId="0" fontId="24" fillId="0" borderId="42" xfId="0" applyFont="1" applyBorder="1" applyAlignment="1">
      <alignment horizontal="left" vertical="top"/>
    </xf>
    <xf numFmtId="0" fontId="24" fillId="0" borderId="42" xfId="0" applyFont="1" applyBorder="1" applyAlignment="1">
      <alignment horizontal="left"/>
    </xf>
    <xf numFmtId="0" fontId="24" fillId="0" borderId="15" xfId="0" applyFont="1" applyBorder="1" applyAlignment="1">
      <alignment horizontal="left"/>
    </xf>
    <xf numFmtId="187" fontId="24" fillId="0" borderId="16" xfId="3" applyNumberFormat="1" applyFont="1" applyFill="1" applyBorder="1" applyAlignment="1">
      <alignment horizontal="left" vertical="top"/>
    </xf>
    <xf numFmtId="0" fontId="24" fillId="3" borderId="20" xfId="2" applyFont="1" applyFill="1" applyBorder="1" applyAlignment="1">
      <alignment horizontal="left" vertical="top" wrapText="1"/>
    </xf>
    <xf numFmtId="187" fontId="24" fillId="0" borderId="15" xfId="1" applyNumberFormat="1" applyFont="1" applyBorder="1" applyAlignment="1">
      <alignment horizontal="left" vertical="center" wrapText="1"/>
    </xf>
    <xf numFmtId="190" fontId="24" fillId="0" borderId="33" xfId="0" applyNumberFormat="1" applyFont="1" applyBorder="1" applyAlignment="1">
      <alignment horizontal="left" vertical="center"/>
    </xf>
    <xf numFmtId="190" fontId="24" fillId="0" borderId="18" xfId="0" applyNumberFormat="1" applyFont="1" applyBorder="1" applyAlignment="1">
      <alignment horizontal="left" vertical="center"/>
    </xf>
    <xf numFmtId="190" fontId="24" fillId="0" borderId="33" xfId="0" applyNumberFormat="1" applyFont="1" applyBorder="1" applyAlignment="1">
      <alignment horizontal="left" vertical="top" wrapText="1"/>
    </xf>
    <xf numFmtId="0" fontId="24" fillId="0" borderId="33" xfId="0" applyFont="1" applyBorder="1"/>
    <xf numFmtId="0" fontId="24" fillId="0" borderId="33" xfId="0" applyFont="1" applyBorder="1" applyAlignment="1">
      <alignment vertical="top"/>
    </xf>
    <xf numFmtId="187" fontId="24" fillId="0" borderId="15" xfId="1" applyNumberFormat="1" applyFont="1" applyBorder="1" applyAlignment="1">
      <alignment vertical="center"/>
    </xf>
    <xf numFmtId="0" fontId="24" fillId="0" borderId="15" xfId="0" applyFont="1" applyBorder="1"/>
    <xf numFmtId="0" fontId="24" fillId="3" borderId="25" xfId="0" applyFont="1" applyFill="1" applyBorder="1" applyAlignment="1">
      <alignment vertical="top"/>
    </xf>
    <xf numFmtId="187" fontId="12" fillId="3" borderId="16" xfId="1" applyNumberFormat="1" applyFont="1" applyFill="1" applyBorder="1" applyAlignment="1">
      <alignment horizontal="left" vertical="center"/>
    </xf>
    <xf numFmtId="0" fontId="12" fillId="3" borderId="16" xfId="2" applyFont="1" applyFill="1" applyBorder="1" applyAlignment="1">
      <alignment horizontal="left" vertical="top"/>
    </xf>
    <xf numFmtId="0" fontId="12" fillId="0" borderId="23" xfId="0" applyFont="1" applyBorder="1" applyAlignment="1">
      <alignment vertical="top" wrapText="1"/>
    </xf>
    <xf numFmtId="187" fontId="12" fillId="0" borderId="16" xfId="1" applyNumberFormat="1" applyFont="1" applyBorder="1" applyAlignment="1">
      <alignment horizontal="left" vertical="top"/>
    </xf>
    <xf numFmtId="0" fontId="12" fillId="0" borderId="16" xfId="2" applyFont="1" applyBorder="1" applyAlignment="1">
      <alignment horizontal="left" vertical="top"/>
    </xf>
    <xf numFmtId="190" fontId="12" fillId="0" borderId="23" xfId="0" applyNumberFormat="1" applyFont="1" applyBorder="1" applyAlignment="1">
      <alignment horizontal="left" vertical="top"/>
    </xf>
    <xf numFmtId="187" fontId="3" fillId="0" borderId="17" xfId="0" applyNumberFormat="1" applyFont="1" applyBorder="1"/>
    <xf numFmtId="0" fontId="3" fillId="0" borderId="17" xfId="0" applyFont="1" applyBorder="1"/>
    <xf numFmtId="187" fontId="3" fillId="0" borderId="17" xfId="1" applyNumberFormat="1" applyFont="1" applyBorder="1" applyAlignment="1">
      <alignment vertical="center"/>
    </xf>
    <xf numFmtId="187" fontId="3" fillId="0" borderId="17" xfId="1" applyNumberFormat="1" applyFont="1" applyBorder="1" applyAlignment="1">
      <alignment vertical="top"/>
    </xf>
    <xf numFmtId="187" fontId="3" fillId="3" borderId="49" xfId="1" applyNumberFormat="1" applyFont="1" applyFill="1" applyBorder="1" applyAlignment="1">
      <alignment horizontal="center" vertical="top"/>
    </xf>
    <xf numFmtId="187" fontId="3" fillId="0" borderId="17" xfId="1" applyNumberFormat="1" applyFont="1" applyBorder="1" applyAlignment="1">
      <alignment horizontal="center" vertical="top"/>
    </xf>
    <xf numFmtId="0" fontId="3" fillId="0" borderId="17" xfId="2" applyFont="1" applyBorder="1"/>
    <xf numFmtId="188" fontId="12" fillId="0" borderId="17" xfId="1" applyNumberFormat="1" applyFont="1" applyBorder="1" applyAlignment="1"/>
    <xf numFmtId="187" fontId="12" fillId="0" borderId="17" xfId="1" applyNumberFormat="1" applyFont="1" applyBorder="1" applyAlignment="1">
      <alignment vertical="center"/>
    </xf>
    <xf numFmtId="187" fontId="7" fillId="0" borderId="17" xfId="1" applyNumberFormat="1" applyFont="1" applyBorder="1" applyAlignment="1">
      <alignment horizontal="right" vertical="center"/>
    </xf>
    <xf numFmtId="0" fontId="7" fillId="0" borderId="17" xfId="0" applyFont="1" applyBorder="1" applyAlignment="1">
      <alignment horizontal="center" vertical="center"/>
    </xf>
    <xf numFmtId="187" fontId="7" fillId="0" borderId="17" xfId="0" applyNumberFormat="1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188" fontId="7" fillId="0" borderId="17" xfId="1" applyNumberFormat="1" applyFont="1" applyBorder="1" applyAlignment="1">
      <alignment horizontal="center" vertical="center"/>
    </xf>
    <xf numFmtId="0" fontId="7" fillId="0" borderId="17" xfId="0" quotePrefix="1" applyFont="1" applyBorder="1" applyAlignment="1">
      <alignment horizontal="center" vertical="center"/>
    </xf>
    <xf numFmtId="0" fontId="6" fillId="0" borderId="23" xfId="0" applyFont="1" applyBorder="1" applyAlignment="1">
      <alignment vertical="top"/>
    </xf>
    <xf numFmtId="187" fontId="6" fillId="0" borderId="23" xfId="1" applyNumberFormat="1" applyFont="1" applyBorder="1" applyAlignment="1">
      <alignment horizontal="center" vertical="top"/>
    </xf>
    <xf numFmtId="187" fontId="6" fillId="0" borderId="23" xfId="1" applyNumberFormat="1" applyFont="1" applyBorder="1" applyAlignment="1">
      <alignment horizontal="right" vertical="top"/>
    </xf>
    <xf numFmtId="0" fontId="6" fillId="0" borderId="23" xfId="0" applyFont="1" applyBorder="1" applyAlignment="1">
      <alignment horizontal="center" vertical="top"/>
    </xf>
    <xf numFmtId="190" fontId="6" fillId="0" borderId="23" xfId="0" applyNumberFormat="1" applyFont="1" applyBorder="1" applyAlignment="1">
      <alignment horizontal="right" vertical="top"/>
    </xf>
    <xf numFmtId="187" fontId="6" fillId="0" borderId="15" xfId="1" applyNumberFormat="1" applyFont="1" applyBorder="1" applyAlignment="1">
      <alignment horizontal="center" vertical="top"/>
    </xf>
    <xf numFmtId="0" fontId="6" fillId="0" borderId="16" xfId="0" applyFont="1" applyBorder="1" applyAlignment="1">
      <alignment horizontal="center" vertical="top"/>
    </xf>
    <xf numFmtId="190" fontId="11" fillId="0" borderId="23" xfId="0" applyNumberFormat="1" applyFont="1" applyBorder="1" applyAlignment="1">
      <alignment horizontal="left" vertical="top"/>
    </xf>
    <xf numFmtId="0" fontId="6" fillId="0" borderId="15" xfId="0" quotePrefix="1" applyFont="1" applyBorder="1" applyAlignment="1">
      <alignment horizontal="center" vertical="top"/>
    </xf>
    <xf numFmtId="190" fontId="11" fillId="0" borderId="23" xfId="0" applyNumberFormat="1" applyFont="1" applyBorder="1" applyAlignment="1">
      <alignment horizontal="left" vertical="top" wrapText="1"/>
    </xf>
    <xf numFmtId="0" fontId="4" fillId="0" borderId="8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left" vertical="top"/>
    </xf>
    <xf numFmtId="187" fontId="30" fillId="0" borderId="15" xfId="1" quotePrefix="1" applyNumberFormat="1" applyFont="1" applyBorder="1" applyAlignment="1">
      <alignment horizontal="right" vertical="center"/>
    </xf>
    <xf numFmtId="187" fontId="12" fillId="0" borderId="16" xfId="1" quotePrefix="1" applyNumberFormat="1" applyFont="1" applyBorder="1" applyAlignment="1">
      <alignment vertical="top"/>
    </xf>
    <xf numFmtId="187" fontId="12" fillId="0" borderId="15" xfId="1" quotePrefix="1" applyNumberFormat="1" applyFont="1" applyBorder="1" applyAlignment="1">
      <alignment horizontal="center" vertical="top"/>
    </xf>
    <xf numFmtId="187" fontId="29" fillId="0" borderId="16" xfId="1" quotePrefix="1" applyNumberFormat="1" applyFont="1" applyBorder="1" applyAlignment="1">
      <alignment vertical="center"/>
    </xf>
    <xf numFmtId="190" fontId="3" fillId="0" borderId="23" xfId="0" applyNumberFormat="1" applyFont="1" applyBorder="1" applyAlignment="1">
      <alignment vertical="top"/>
    </xf>
    <xf numFmtId="0" fontId="30" fillId="0" borderId="16" xfId="0" applyFont="1" applyBorder="1"/>
    <xf numFmtId="187" fontId="30" fillId="0" borderId="16" xfId="1" applyNumberFormat="1" applyFont="1" applyBorder="1" applyAlignment="1">
      <alignment vertical="center"/>
    </xf>
    <xf numFmtId="187" fontId="30" fillId="0" borderId="16" xfId="1" quotePrefix="1" applyNumberFormat="1" applyFont="1" applyBorder="1" applyAlignment="1">
      <alignment vertical="center"/>
    </xf>
    <xf numFmtId="187" fontId="30" fillId="0" borderId="15" xfId="1" applyNumberFormat="1" applyFont="1" applyBorder="1" applyAlignment="1">
      <alignment vertical="center"/>
    </xf>
    <xf numFmtId="187" fontId="31" fillId="0" borderId="16" xfId="1" quotePrefix="1" applyNumberFormat="1" applyFont="1" applyBorder="1" applyAlignment="1">
      <alignment vertical="center"/>
    </xf>
    <xf numFmtId="190" fontId="12" fillId="0" borderId="23" xfId="0" applyNumberFormat="1" applyFont="1" applyBorder="1" applyAlignment="1">
      <alignment vertical="center"/>
    </xf>
    <xf numFmtId="190" fontId="24" fillId="0" borderId="42" xfId="0" applyNumberFormat="1" applyFont="1" applyBorder="1" applyAlignment="1">
      <alignment horizontal="center" vertical="top"/>
    </xf>
    <xf numFmtId="191" fontId="24" fillId="0" borderId="42" xfId="0" applyNumberFormat="1" applyFont="1" applyBorder="1" applyAlignment="1">
      <alignment horizontal="right" vertical="top"/>
    </xf>
    <xf numFmtId="188" fontId="24" fillId="0" borderId="42" xfId="0" applyNumberFormat="1" applyFont="1" applyBorder="1" applyAlignment="1">
      <alignment vertical="top"/>
    </xf>
    <xf numFmtId="190" fontId="24" fillId="0" borderId="42" xfId="0" applyNumberFormat="1" applyFont="1" applyBorder="1" applyAlignment="1">
      <alignment horizontal="left" vertical="top" wrapText="1"/>
    </xf>
    <xf numFmtId="190" fontId="12" fillId="0" borderId="42" xfId="0" applyNumberFormat="1" applyFont="1" applyBorder="1" applyAlignment="1">
      <alignment horizontal="right"/>
    </xf>
    <xf numFmtId="187" fontId="12" fillId="0" borderId="15" xfId="1" applyNumberFormat="1" applyFont="1" applyBorder="1" applyAlignment="1">
      <alignment horizontal="right" vertical="center"/>
    </xf>
    <xf numFmtId="190" fontId="12" fillId="0" borderId="33" xfId="0" applyNumberFormat="1" applyFont="1" applyBorder="1" applyAlignment="1">
      <alignment horizontal="right" vertical="center"/>
    </xf>
    <xf numFmtId="190" fontId="12" fillId="0" borderId="33" xfId="0" applyNumberFormat="1" applyFont="1" applyBorder="1" applyAlignment="1">
      <alignment vertical="top"/>
    </xf>
    <xf numFmtId="187" fontId="12" fillId="0" borderId="33" xfId="0" applyNumberFormat="1" applyFont="1" applyBorder="1" applyAlignment="1">
      <alignment horizontal="right" vertical="top"/>
    </xf>
    <xf numFmtId="0" fontId="21" fillId="0" borderId="3" xfId="7" applyFont="1" applyBorder="1" applyAlignment="1">
      <alignment horizontal="center" vertical="center" wrapText="1"/>
    </xf>
    <xf numFmtId="0" fontId="21" fillId="0" borderId="2" xfId="7" applyFont="1" applyBorder="1" applyAlignment="1">
      <alignment horizontal="center" vertical="center" wrapText="1"/>
    </xf>
    <xf numFmtId="0" fontId="21" fillId="0" borderId="10" xfId="7" applyFont="1" applyBorder="1" applyAlignment="1">
      <alignment horizontal="center" vertical="center" wrapText="1"/>
    </xf>
    <xf numFmtId="0" fontId="21" fillId="0" borderId="12" xfId="7" applyFont="1" applyBorder="1" applyAlignment="1">
      <alignment horizontal="center" vertical="center" wrapText="1"/>
    </xf>
    <xf numFmtId="0" fontId="21" fillId="0" borderId="1" xfId="7" applyFont="1" applyBorder="1" applyAlignment="1">
      <alignment horizontal="center" vertical="top" wrapText="1"/>
    </xf>
    <xf numFmtId="0" fontId="21" fillId="0" borderId="14" xfId="7" applyFont="1" applyBorder="1" applyAlignment="1">
      <alignment horizontal="center" vertical="top" wrapText="1"/>
    </xf>
    <xf numFmtId="0" fontId="21" fillId="0" borderId="1" xfId="7" applyFont="1" applyBorder="1" applyAlignment="1">
      <alignment horizontal="center" vertical="center" wrapText="1"/>
    </xf>
    <xf numFmtId="0" fontId="21" fillId="0" borderId="8" xfId="7" applyFont="1" applyBorder="1" applyAlignment="1">
      <alignment horizontal="center" vertical="center" wrapText="1"/>
    </xf>
    <xf numFmtId="0" fontId="21" fillId="0" borderId="14" xfId="7" applyFont="1" applyBorder="1" applyAlignment="1">
      <alignment horizontal="center" vertical="center" wrapText="1"/>
    </xf>
    <xf numFmtId="0" fontId="21" fillId="0" borderId="5" xfId="7" applyFont="1" applyBorder="1" applyAlignment="1">
      <alignment horizontal="center" vertical="center"/>
    </xf>
    <xf numFmtId="0" fontId="21" fillId="0" borderId="6" xfId="7" applyFont="1" applyBorder="1" applyAlignment="1">
      <alignment horizontal="center" vertical="center"/>
    </xf>
    <xf numFmtId="0" fontId="21" fillId="0" borderId="8" xfId="7" applyFont="1" applyBorder="1" applyAlignment="1">
      <alignment horizontal="center" vertical="top" wrapText="1"/>
    </xf>
    <xf numFmtId="49" fontId="21" fillId="0" borderId="0" xfId="7" applyNumberFormat="1" applyFont="1" applyAlignment="1">
      <alignment horizontal="center" vertical="top"/>
    </xf>
    <xf numFmtId="0" fontId="21" fillId="0" borderId="1" xfId="7" applyFont="1" applyBorder="1" applyAlignment="1">
      <alignment horizontal="center" vertical="center"/>
    </xf>
    <xf numFmtId="0" fontId="21" fillId="0" borderId="8" xfId="7" applyFont="1" applyBorder="1" applyAlignment="1">
      <alignment horizontal="center" vertical="center"/>
    </xf>
    <xf numFmtId="0" fontId="21" fillId="0" borderId="14" xfId="7" applyFont="1" applyBorder="1" applyAlignment="1">
      <alignment horizontal="center" vertical="center"/>
    </xf>
    <xf numFmtId="0" fontId="21" fillId="0" borderId="3" xfId="7" applyFont="1" applyBorder="1" applyAlignment="1">
      <alignment horizontal="center" vertical="center"/>
    </xf>
    <xf numFmtId="0" fontId="21" fillId="0" borderId="4" xfId="7" applyFont="1" applyBorder="1" applyAlignment="1">
      <alignment horizontal="center" vertical="center"/>
    </xf>
    <xf numFmtId="0" fontId="21" fillId="0" borderId="2" xfId="7" applyFont="1" applyBorder="1" applyAlignment="1">
      <alignment horizontal="center" vertical="center"/>
    </xf>
    <xf numFmtId="0" fontId="21" fillId="0" borderId="10" xfId="7" applyFont="1" applyBorder="1" applyAlignment="1">
      <alignment horizontal="center" vertical="center"/>
    </xf>
    <xf numFmtId="0" fontId="21" fillId="0" borderId="11" xfId="7" applyFont="1" applyBorder="1" applyAlignment="1">
      <alignment horizontal="center" vertical="center"/>
    </xf>
    <xf numFmtId="0" fontId="21" fillId="0" borderId="12" xfId="7" applyFont="1" applyBorder="1" applyAlignment="1">
      <alignment horizontal="center" vertical="center"/>
    </xf>
    <xf numFmtId="0" fontId="21" fillId="0" borderId="4" xfId="7" applyFont="1" applyBorder="1" applyAlignment="1">
      <alignment horizontal="center" vertical="center" wrapText="1"/>
    </xf>
    <xf numFmtId="0" fontId="21" fillId="0" borderId="11" xfId="7" applyFont="1" applyBorder="1" applyAlignment="1">
      <alignment horizontal="center" vertical="center" wrapText="1"/>
    </xf>
    <xf numFmtId="0" fontId="21" fillId="0" borderId="5" xfId="7" applyFont="1" applyBorder="1" applyAlignment="1">
      <alignment horizontal="center"/>
    </xf>
    <xf numFmtId="0" fontId="21" fillId="0" borderId="6" xfId="7" applyFont="1" applyBorder="1" applyAlignment="1">
      <alignment horizontal="center"/>
    </xf>
    <xf numFmtId="0" fontId="21" fillId="0" borderId="7" xfId="7" applyFont="1" applyBorder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14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top"/>
    </xf>
    <xf numFmtId="0" fontId="4" fillId="0" borderId="1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7" fillId="0" borderId="0" xfId="0" applyFont="1" applyAlignment="1">
      <alignment horizontal="left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24" fillId="0" borderId="3" xfId="0" applyFont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4" fillId="0" borderId="12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/>
    </xf>
    <xf numFmtId="0" fontId="24" fillId="0" borderId="6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top" wrapText="1"/>
    </xf>
    <xf numFmtId="0" fontId="24" fillId="0" borderId="8" xfId="0" applyFont="1" applyBorder="1" applyAlignment="1">
      <alignment horizontal="center" vertical="top" wrapText="1"/>
    </xf>
    <xf numFmtId="0" fontId="24" fillId="0" borderId="14" xfId="0" applyFont="1" applyBorder="1" applyAlignment="1">
      <alignment horizontal="center" vertical="top" wrapText="1"/>
    </xf>
    <xf numFmtId="0" fontId="24" fillId="0" borderId="1" xfId="0" applyFont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49" fontId="24" fillId="0" borderId="0" xfId="0" applyNumberFormat="1" applyFont="1" applyAlignment="1">
      <alignment horizontal="center" vertical="top"/>
    </xf>
    <xf numFmtId="0" fontId="24" fillId="0" borderId="1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4" fillId="0" borderId="3" xfId="0" applyFont="1" applyBorder="1" applyAlignment="1">
      <alignment horizontal="center" vertical="center"/>
    </xf>
    <xf numFmtId="0" fontId="24" fillId="0" borderId="4" xfId="0" applyFont="1" applyBorder="1" applyAlignment="1">
      <alignment horizontal="center" vertical="center"/>
    </xf>
    <xf numFmtId="0" fontId="24" fillId="0" borderId="2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4" fillId="0" borderId="12" xfId="0" applyFont="1" applyBorder="1" applyAlignment="1">
      <alignment horizontal="center" vertical="center"/>
    </xf>
    <xf numFmtId="0" fontId="24" fillId="0" borderId="4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/>
    </xf>
    <xf numFmtId="0" fontId="24" fillId="0" borderId="6" xfId="0" applyFont="1" applyBorder="1" applyAlignment="1">
      <alignment horizontal="center"/>
    </xf>
    <xf numFmtId="0" fontId="24" fillId="0" borderId="7" xfId="0" applyFont="1" applyBorder="1" applyAlignment="1">
      <alignment horizontal="center"/>
    </xf>
    <xf numFmtId="0" fontId="12" fillId="0" borderId="1" xfId="0" applyFont="1" applyBorder="1" applyAlignment="1">
      <alignment horizontal="center" vertical="top" wrapText="1"/>
    </xf>
    <xf numFmtId="0" fontId="12" fillId="0" borderId="8" xfId="0" applyFont="1" applyBorder="1" applyAlignment="1">
      <alignment horizontal="center" vertical="top" wrapText="1"/>
    </xf>
    <xf numFmtId="0" fontId="12" fillId="0" borderId="14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14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/>
    </xf>
    <xf numFmtId="0" fontId="12" fillId="0" borderId="6" xfId="0" applyFont="1" applyBorder="1" applyAlignment="1">
      <alignment horizontal="center"/>
    </xf>
    <xf numFmtId="0" fontId="12" fillId="0" borderId="7" xfId="0" applyFont="1" applyBorder="1" applyAlignment="1">
      <alignment horizontal="center"/>
    </xf>
    <xf numFmtId="0" fontId="29" fillId="0" borderId="0" xfId="0" applyFont="1" applyAlignment="1">
      <alignment horizontal="left" vertical="top" wrapText="1"/>
    </xf>
    <xf numFmtId="0" fontId="4" fillId="3" borderId="1" xfId="0" applyFont="1" applyFill="1" applyBorder="1" applyAlignment="1">
      <alignment horizontal="center" vertical="top" wrapText="1"/>
    </xf>
    <xf numFmtId="0" fontId="4" fillId="3" borderId="8" xfId="0" applyFont="1" applyFill="1" applyBorder="1" applyAlignment="1">
      <alignment horizontal="center" vertical="top" wrapText="1"/>
    </xf>
    <xf numFmtId="0" fontId="4" fillId="3" borderId="14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2" fillId="3" borderId="14" xfId="0" applyFont="1" applyFill="1" applyBorder="1" applyAlignment="1">
      <alignment horizontal="center" vertical="center" wrapText="1"/>
    </xf>
    <xf numFmtId="49" fontId="4" fillId="0" borderId="0" xfId="0" applyNumberFormat="1" applyFont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8" xfId="0" applyFont="1" applyBorder="1" applyAlignment="1">
      <alignment horizontal="center" vertical="top"/>
    </xf>
    <xf numFmtId="0" fontId="4" fillId="0" borderId="14" xfId="0" applyFont="1" applyBorder="1" applyAlignment="1">
      <alignment horizontal="center" vertical="top"/>
    </xf>
    <xf numFmtId="0" fontId="4" fillId="0" borderId="3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top"/>
    </xf>
    <xf numFmtId="0" fontId="4" fillId="0" borderId="10" xfId="0" applyFont="1" applyBorder="1" applyAlignment="1">
      <alignment horizontal="center" vertical="top"/>
    </xf>
    <xf numFmtId="0" fontId="4" fillId="0" borderId="11" xfId="0" applyFont="1" applyBorder="1" applyAlignment="1">
      <alignment horizontal="center" vertical="top"/>
    </xf>
    <xf numFmtId="0" fontId="4" fillId="0" borderId="12" xfId="0" applyFont="1" applyBorder="1" applyAlignment="1">
      <alignment horizontal="center" vertical="top"/>
    </xf>
    <xf numFmtId="0" fontId="4" fillId="0" borderId="5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/>
    </xf>
    <xf numFmtId="0" fontId="12" fillId="0" borderId="5" xfId="0" applyFont="1" applyBorder="1" applyAlignment="1">
      <alignment horizontal="center" vertical="top"/>
    </xf>
    <xf numFmtId="0" fontId="12" fillId="0" borderId="7" xfId="0" applyFont="1" applyBorder="1" applyAlignment="1">
      <alignment horizontal="center" vertical="top"/>
    </xf>
    <xf numFmtId="0" fontId="12" fillId="0" borderId="6" xfId="0" applyFont="1" applyBorder="1" applyAlignment="1">
      <alignment horizontal="center" vertical="top"/>
    </xf>
    <xf numFmtId="0" fontId="12" fillId="0" borderId="3" xfId="0" applyFont="1" applyBorder="1" applyAlignment="1">
      <alignment horizontal="center" vertical="top" wrapText="1"/>
    </xf>
    <xf numFmtId="0" fontId="12" fillId="0" borderId="2" xfId="0" applyFont="1" applyBorder="1" applyAlignment="1">
      <alignment horizontal="center" vertical="top" wrapText="1"/>
    </xf>
    <xf numFmtId="0" fontId="12" fillId="0" borderId="10" xfId="0" applyFont="1" applyBorder="1" applyAlignment="1">
      <alignment horizontal="center" vertical="top" wrapText="1"/>
    </xf>
    <xf numFmtId="0" fontId="12" fillId="0" borderId="12" xfId="0" applyFont="1" applyBorder="1" applyAlignment="1">
      <alignment horizontal="center" vertical="top" wrapText="1"/>
    </xf>
    <xf numFmtId="0" fontId="5" fillId="0" borderId="0" xfId="0" applyFont="1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4" fillId="0" borderId="4" xfId="0" applyFont="1" applyBorder="1" applyAlignment="1">
      <alignment horizontal="left" vertical="top"/>
    </xf>
    <xf numFmtId="0" fontId="4" fillId="0" borderId="0" xfId="0" applyFont="1" applyAlignment="1">
      <alignment horizontal="left" vertical="top"/>
    </xf>
    <xf numFmtId="0" fontId="35" fillId="0" borderId="1" xfId="0" applyFont="1" applyBorder="1" applyAlignment="1">
      <alignment horizontal="center" vertical="center" wrapText="1"/>
    </xf>
    <xf numFmtId="0" fontId="35" fillId="0" borderId="14" xfId="0" applyFont="1" applyBorder="1" applyAlignment="1">
      <alignment horizontal="center" vertical="center" wrapText="1"/>
    </xf>
    <xf numFmtId="0" fontId="37" fillId="0" borderId="0" xfId="0" applyFont="1" applyAlignment="1">
      <alignment horizontal="left"/>
    </xf>
    <xf numFmtId="187" fontId="37" fillId="0" borderId="0" xfId="1" applyNumberFormat="1" applyFont="1" applyBorder="1" applyAlignment="1">
      <alignment horizontal="left" vertical="center"/>
    </xf>
    <xf numFmtId="0" fontId="36" fillId="0" borderId="0" xfId="0" applyFont="1" applyAlignment="1">
      <alignment horizontal="center" vertical="top" wrapText="1"/>
    </xf>
    <xf numFmtId="0" fontId="36" fillId="0" borderId="0" xfId="0" applyFont="1" applyAlignment="1">
      <alignment horizontal="center" vertical="top"/>
    </xf>
    <xf numFmtId="0" fontId="38" fillId="0" borderId="1" xfId="0" applyFont="1" applyBorder="1" applyAlignment="1">
      <alignment horizontal="center" vertical="center" wrapText="1"/>
    </xf>
    <xf numFmtId="0" fontId="38" fillId="0" borderId="14" xfId="0" applyFont="1" applyBorder="1" applyAlignment="1">
      <alignment horizontal="center" vertical="center" wrapText="1"/>
    </xf>
    <xf numFmtId="0" fontId="38" fillId="0" borderId="1" xfId="0" applyFont="1" applyBorder="1" applyAlignment="1">
      <alignment horizontal="center" vertical="top" wrapText="1"/>
    </xf>
    <xf numFmtId="0" fontId="38" fillId="0" borderId="8" xfId="0" applyFont="1" applyBorder="1" applyAlignment="1">
      <alignment horizontal="center" vertical="top" wrapText="1"/>
    </xf>
    <xf numFmtId="0" fontId="38" fillId="0" borderId="14" xfId="0" applyFont="1" applyBorder="1" applyAlignment="1">
      <alignment horizontal="center" vertical="top" wrapText="1"/>
    </xf>
    <xf numFmtId="0" fontId="35" fillId="0" borderId="3" xfId="0" applyFont="1" applyBorder="1" applyAlignment="1">
      <alignment horizontal="center" vertical="center" wrapText="1"/>
    </xf>
    <xf numFmtId="0" fontId="35" fillId="0" borderId="2" xfId="0" applyFont="1" applyBorder="1" applyAlignment="1">
      <alignment horizontal="center" vertical="center" wrapText="1"/>
    </xf>
    <xf numFmtId="0" fontId="35" fillId="0" borderId="10" xfId="0" applyFont="1" applyBorder="1" applyAlignment="1">
      <alignment horizontal="center" vertical="center" wrapText="1"/>
    </xf>
    <xf numFmtId="0" fontId="35" fillId="0" borderId="12" xfId="0" applyFont="1" applyBorder="1" applyAlignment="1">
      <alignment horizontal="center" vertical="center" wrapText="1"/>
    </xf>
    <xf numFmtId="0" fontId="38" fillId="0" borderId="8" xfId="0" applyFont="1" applyBorder="1" applyAlignment="1">
      <alignment horizontal="center" vertical="center" wrapText="1"/>
    </xf>
    <xf numFmtId="49" fontId="7" fillId="0" borderId="0" xfId="0" applyNumberFormat="1" applyFont="1" applyAlignment="1">
      <alignment horizontal="center" vertical="top"/>
    </xf>
    <xf numFmtId="0" fontId="35" fillId="0" borderId="1" xfId="0" applyFont="1" applyBorder="1" applyAlignment="1">
      <alignment horizontal="center" vertical="center"/>
    </xf>
    <xf numFmtId="0" fontId="35" fillId="0" borderId="8" xfId="0" applyFont="1" applyBorder="1" applyAlignment="1">
      <alignment horizontal="center" vertical="center"/>
    </xf>
    <xf numFmtId="0" fontId="35" fillId="0" borderId="14" xfId="0" applyFont="1" applyBorder="1" applyAlignment="1">
      <alignment horizontal="center" vertical="center"/>
    </xf>
    <xf numFmtId="0" fontId="38" fillId="0" borderId="3" xfId="0" applyFont="1" applyBorder="1" applyAlignment="1">
      <alignment horizontal="center" vertical="center"/>
    </xf>
    <xf numFmtId="0" fontId="38" fillId="0" borderId="4" xfId="0" applyFont="1" applyBorder="1" applyAlignment="1">
      <alignment horizontal="center" vertical="center"/>
    </xf>
    <xf numFmtId="0" fontId="38" fillId="0" borderId="2" xfId="0" applyFont="1" applyBorder="1" applyAlignment="1">
      <alignment horizontal="center" vertical="center"/>
    </xf>
    <xf numFmtId="0" fontId="38" fillId="0" borderId="10" xfId="0" applyFont="1" applyBorder="1" applyAlignment="1">
      <alignment horizontal="center" vertical="center"/>
    </xf>
    <xf numFmtId="0" fontId="38" fillId="0" borderId="11" xfId="0" applyFont="1" applyBorder="1" applyAlignment="1">
      <alignment horizontal="center" vertical="center"/>
    </xf>
    <xf numFmtId="0" fontId="38" fillId="0" borderId="12" xfId="0" applyFont="1" applyBorder="1" applyAlignment="1">
      <alignment horizontal="center" vertical="center"/>
    </xf>
    <xf numFmtId="0" fontId="38" fillId="0" borderId="3" xfId="0" applyFont="1" applyBorder="1" applyAlignment="1">
      <alignment horizontal="center" vertical="center" wrapText="1"/>
    </xf>
    <xf numFmtId="0" fontId="38" fillId="0" borderId="4" xfId="0" applyFont="1" applyBorder="1" applyAlignment="1">
      <alignment horizontal="center" vertical="center" wrapText="1"/>
    </xf>
    <xf numFmtId="0" fontId="38" fillId="0" borderId="2" xfId="0" applyFont="1" applyBorder="1" applyAlignment="1">
      <alignment horizontal="center" vertical="center" wrapText="1"/>
    </xf>
    <xf numFmtId="0" fontId="38" fillId="0" borderId="10" xfId="0" applyFont="1" applyBorder="1" applyAlignment="1">
      <alignment horizontal="center" vertical="center" wrapText="1"/>
    </xf>
    <xf numFmtId="0" fontId="38" fillId="0" borderId="11" xfId="0" applyFont="1" applyBorder="1" applyAlignment="1">
      <alignment horizontal="center" vertical="center" wrapText="1"/>
    </xf>
    <xf numFmtId="0" fontId="38" fillId="0" borderId="12" xfId="0" applyFont="1" applyBorder="1" applyAlignment="1">
      <alignment horizontal="center" vertical="center" wrapText="1"/>
    </xf>
    <xf numFmtId="0" fontId="38" fillId="0" borderId="5" xfId="0" applyFont="1" applyBorder="1" applyAlignment="1">
      <alignment horizontal="center"/>
    </xf>
    <xf numFmtId="0" fontId="38" fillId="0" borderId="6" xfId="0" applyFont="1" applyBorder="1" applyAlignment="1">
      <alignment horizontal="center"/>
    </xf>
    <xf numFmtId="0" fontId="35" fillId="0" borderId="5" xfId="0" applyFont="1" applyBorder="1" applyAlignment="1">
      <alignment horizontal="center"/>
    </xf>
    <xf numFmtId="0" fontId="35" fillId="0" borderId="7" xfId="0" applyFont="1" applyBorder="1" applyAlignment="1">
      <alignment horizontal="center"/>
    </xf>
    <xf numFmtId="0" fontId="35" fillId="0" borderId="6" xfId="0" applyFont="1" applyBorder="1" applyAlignment="1">
      <alignment horizontal="center"/>
    </xf>
    <xf numFmtId="0" fontId="35" fillId="0" borderId="1" xfId="0" applyFont="1" applyBorder="1" applyAlignment="1">
      <alignment horizontal="center" vertical="top" wrapText="1"/>
    </xf>
    <xf numFmtId="0" fontId="35" fillId="0" borderId="8" xfId="0" applyFont="1" applyBorder="1" applyAlignment="1">
      <alignment horizontal="center" vertical="top" wrapText="1"/>
    </xf>
    <xf numFmtId="0" fontId="35" fillId="0" borderId="14" xfId="0" applyFont="1" applyBorder="1" applyAlignment="1">
      <alignment horizontal="center" vertical="top" wrapText="1"/>
    </xf>
    <xf numFmtId="0" fontId="38" fillId="0" borderId="5" xfId="0" applyFont="1" applyBorder="1" applyAlignment="1">
      <alignment horizontal="center" vertical="center"/>
    </xf>
    <xf numFmtId="0" fontId="38" fillId="0" borderId="6" xfId="0" applyFont="1" applyBorder="1" applyAlignment="1">
      <alignment horizontal="center" vertical="center"/>
    </xf>
    <xf numFmtId="187" fontId="31" fillId="0" borderId="0" xfId="1" applyNumberFormat="1" applyFont="1" applyBorder="1" applyAlignment="1">
      <alignment horizontal="left" vertical="center"/>
    </xf>
    <xf numFmtId="0" fontId="24" fillId="0" borderId="42" xfId="0" applyFont="1" applyBorder="1" applyAlignment="1">
      <alignment horizontal="left" vertical="top" wrapText="1"/>
    </xf>
    <xf numFmtId="0" fontId="34" fillId="0" borderId="1" xfId="0" applyFont="1" applyBorder="1" applyAlignment="1">
      <alignment horizontal="center" vertical="center" wrapText="1"/>
    </xf>
    <xf numFmtId="0" fontId="34" fillId="0" borderId="8" xfId="0" applyFont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left"/>
    </xf>
    <xf numFmtId="0" fontId="5" fillId="0" borderId="0" xfId="0" applyFont="1" applyAlignment="1">
      <alignment horizontal="left"/>
    </xf>
    <xf numFmtId="187" fontId="4" fillId="0" borderId="1" xfId="1" applyNumberFormat="1" applyFont="1" applyBorder="1" applyAlignment="1">
      <alignment horizontal="center" vertical="top" wrapText="1"/>
    </xf>
    <xf numFmtId="187" fontId="4" fillId="0" borderId="8" xfId="1" applyNumberFormat="1" applyFont="1" applyBorder="1" applyAlignment="1">
      <alignment horizontal="center" vertical="top" wrapText="1"/>
    </xf>
    <xf numFmtId="187" fontId="4" fillId="0" borderId="14" xfId="1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4" fillId="0" borderId="14" xfId="0" applyFont="1" applyBorder="1" applyAlignment="1">
      <alignment horizontal="center" wrapText="1"/>
    </xf>
    <xf numFmtId="0" fontId="4" fillId="0" borderId="17" xfId="0" applyFont="1" applyBorder="1" applyAlignment="1">
      <alignment horizontal="center" vertical="top"/>
    </xf>
    <xf numFmtId="0" fontId="4" fillId="3" borderId="17" xfId="0" applyFont="1" applyFill="1" applyBorder="1" applyAlignment="1">
      <alignment horizontal="center" vertical="center"/>
    </xf>
    <xf numFmtId="0" fontId="12" fillId="0" borderId="17" xfId="0" applyFont="1" applyBorder="1" applyAlignment="1">
      <alignment horizontal="center"/>
    </xf>
    <xf numFmtId="0" fontId="12" fillId="0" borderId="17" xfId="0" applyFont="1" applyBorder="1" applyAlignment="1">
      <alignment horizontal="center" vertical="top" wrapText="1"/>
    </xf>
    <xf numFmtId="0" fontId="12" fillId="0" borderId="17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/>
    </xf>
    <xf numFmtId="187" fontId="6" fillId="0" borderId="0" xfId="1" applyNumberFormat="1" applyFont="1" applyFill="1" applyAlignment="1">
      <alignment horizontal="left" vertical="top" wrapText="1"/>
    </xf>
    <xf numFmtId="0" fontId="3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top" wrapText="1"/>
    </xf>
    <xf numFmtId="0" fontId="12" fillId="3" borderId="17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top" wrapText="1"/>
    </xf>
    <xf numFmtId="0" fontId="12" fillId="3" borderId="8" xfId="0" applyFont="1" applyFill="1" applyBorder="1" applyAlignment="1">
      <alignment horizontal="center" vertical="top" wrapText="1"/>
    </xf>
    <xf numFmtId="0" fontId="12" fillId="3" borderId="14" xfId="0" applyFont="1" applyFill="1" applyBorder="1" applyAlignment="1">
      <alignment horizontal="center" vertical="top" wrapText="1"/>
    </xf>
    <xf numFmtId="187" fontId="31" fillId="0" borderId="42" xfId="1" quotePrefix="1" applyNumberFormat="1" applyFont="1" applyBorder="1" applyAlignment="1">
      <alignment horizontal="center" vertical="center"/>
    </xf>
    <xf numFmtId="187" fontId="46" fillId="0" borderId="42" xfId="1" quotePrefix="1" applyNumberFormat="1" applyFont="1" applyBorder="1" applyAlignment="1">
      <alignment horizontal="center" vertical="center"/>
    </xf>
    <xf numFmtId="187" fontId="46" fillId="0" borderId="15" xfId="1" quotePrefix="1" applyNumberFormat="1" applyFont="1" applyBorder="1" applyAlignment="1">
      <alignment horizontal="center" vertical="top"/>
    </xf>
    <xf numFmtId="187" fontId="46" fillId="0" borderId="16" xfId="1" quotePrefix="1" applyNumberFormat="1" applyFont="1" applyBorder="1" applyAlignment="1">
      <alignment horizontal="center" vertical="center"/>
    </xf>
    <xf numFmtId="187" fontId="34" fillId="0" borderId="34" xfId="1" applyNumberFormat="1" applyFont="1" applyBorder="1" applyAlignment="1">
      <alignment vertical="top" wrapText="1"/>
    </xf>
    <xf numFmtId="43" fontId="16" fillId="0" borderId="15" xfId="8" applyFont="1" applyBorder="1"/>
    <xf numFmtId="0" fontId="16" fillId="0" borderId="39" xfId="7" applyFont="1" applyBorder="1" applyAlignment="1">
      <alignment horizontal="left" vertical="top" wrapText="1"/>
    </xf>
    <xf numFmtId="0" fontId="16" fillId="0" borderId="55" xfId="7" applyFont="1" applyBorder="1"/>
    <xf numFmtId="187" fontId="16" fillId="0" borderId="55" xfId="8" applyNumberFormat="1" applyFont="1" applyBorder="1"/>
    <xf numFmtId="43" fontId="16" fillId="0" borderId="55" xfId="8" applyFont="1" applyBorder="1"/>
    <xf numFmtId="43" fontId="16" fillId="0" borderId="55" xfId="8" applyFont="1" applyBorder="1" applyAlignment="1">
      <alignment horizontal="center" vertical="center"/>
    </xf>
    <xf numFmtId="187" fontId="16" fillId="0" borderId="55" xfId="8" applyNumberFormat="1" applyFont="1" applyBorder="1" applyAlignment="1">
      <alignment horizontal="center" vertical="center"/>
    </xf>
    <xf numFmtId="187" fontId="16" fillId="0" borderId="55" xfId="8" quotePrefix="1" applyNumberFormat="1" applyFont="1" applyBorder="1" applyAlignment="1">
      <alignment horizontal="center" vertical="center"/>
    </xf>
    <xf numFmtId="187" fontId="11" fillId="0" borderId="55" xfId="8" quotePrefix="1" applyNumberFormat="1" applyFont="1" applyBorder="1" applyAlignment="1">
      <alignment horizontal="center" vertical="center"/>
    </xf>
    <xf numFmtId="190" fontId="11" fillId="0" borderId="17" xfId="0" applyNumberFormat="1" applyFont="1" applyBorder="1" applyAlignment="1">
      <alignment horizontal="center" vertical="top"/>
    </xf>
  </cellXfs>
  <cellStyles count="10">
    <cellStyle name="Normal" xfId="4"/>
    <cellStyle name="เครื่องหมายจุลภาค" xfId="1" builtinId="3"/>
    <cellStyle name="เครื่องหมายจุลภาค 2" xfId="5"/>
    <cellStyle name="จุลภาค 2" xfId="3"/>
    <cellStyle name="จุลภาค 4 2" xfId="8"/>
    <cellStyle name="จุลภาค 5" xfId="9"/>
    <cellStyle name="ปกติ" xfId="0" builtinId="0"/>
    <cellStyle name="ปกติ 2" xfId="6"/>
    <cellStyle name="ปกติ 3" xfId="2"/>
    <cellStyle name="ปกติ 4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1:Z493"/>
  <sheetViews>
    <sheetView view="pageBreakPreview" zoomScale="78" zoomScaleNormal="100" zoomScaleSheetLayoutView="78" zoomScalePageLayoutView="80" workbookViewId="0">
      <pane xSplit="1" ySplit="7" topLeftCell="C178" activePane="bottomRight" state="frozen"/>
      <selection pane="topRight" activeCell="B1" sqref="B1"/>
      <selection pane="bottomLeft" activeCell="A10" sqref="A10"/>
      <selection pane="bottomRight" activeCell="R185" sqref="R185"/>
    </sheetView>
  </sheetViews>
  <sheetFormatPr defaultColWidth="9" defaultRowHeight="15.75" x14ac:dyDescent="0.25"/>
  <cols>
    <col min="1" max="1" width="10" style="1242" customWidth="1"/>
    <col min="2" max="2" width="12.25" style="1242" customWidth="1"/>
    <col min="3" max="3" width="11" style="1242" customWidth="1"/>
    <col min="4" max="4" width="8.5" style="1242" bestFit="1" customWidth="1"/>
    <col min="5" max="5" width="10.5" style="1242" customWidth="1"/>
    <col min="6" max="6" width="9" style="1242" customWidth="1"/>
    <col min="7" max="8" width="9.375" style="1242" customWidth="1"/>
    <col min="9" max="9" width="8" style="1242" customWidth="1"/>
    <col min="10" max="10" width="7.375" style="1242" customWidth="1"/>
    <col min="11" max="11" width="6.875" style="1242" customWidth="1"/>
    <col min="12" max="12" width="14.125" style="1242" customWidth="1"/>
    <col min="13" max="13" width="12.875" style="1242" customWidth="1"/>
    <col min="14" max="14" width="13" style="1242" customWidth="1"/>
    <col min="15" max="15" width="12.625" style="1242" bestFit="1" customWidth="1"/>
    <col min="16" max="16" width="9.375" style="1242" customWidth="1"/>
    <col min="17" max="17" width="10.375" style="1242" customWidth="1"/>
    <col min="18" max="18" width="30" style="1242" customWidth="1"/>
    <col min="19" max="19" width="11.625" style="1242" customWidth="1"/>
    <col min="20" max="20" width="21.75" style="1242" customWidth="1"/>
    <col min="21" max="21" width="13.25" style="1242" customWidth="1"/>
    <col min="22" max="23" width="20.125" style="1398" customWidth="1"/>
    <col min="24" max="16384" width="9" style="1242"/>
  </cols>
  <sheetData>
    <row r="1" spans="1:26" s="1238" customFormat="1" x14ac:dyDescent="0.25">
      <c r="A1" s="1748" t="s">
        <v>80</v>
      </c>
      <c r="B1" s="1748"/>
      <c r="C1" s="1748"/>
      <c r="D1" s="1748"/>
      <c r="E1" s="1748"/>
      <c r="F1" s="1748"/>
      <c r="G1" s="1748"/>
      <c r="H1" s="1748"/>
      <c r="I1" s="1748"/>
      <c r="J1" s="1748"/>
      <c r="K1" s="1748"/>
      <c r="L1" s="1748"/>
      <c r="M1" s="1748"/>
      <c r="N1" s="1748"/>
      <c r="O1" s="1748"/>
      <c r="P1" s="1748"/>
      <c r="Q1" s="1748"/>
      <c r="R1" s="1748"/>
      <c r="S1" s="1748"/>
      <c r="T1" s="1748"/>
      <c r="U1" s="1748"/>
      <c r="V1" s="1748"/>
      <c r="W1" s="1748"/>
      <c r="X1" s="1237"/>
      <c r="Y1" s="1237"/>
      <c r="Z1" s="1237"/>
    </row>
    <row r="2" spans="1:26" x14ac:dyDescent="0.25">
      <c r="A2" s="1239" t="s">
        <v>780</v>
      </c>
      <c r="B2" s="1240"/>
      <c r="C2" s="1240"/>
      <c r="D2" s="1240"/>
      <c r="E2" s="1240"/>
      <c r="F2" s="1240"/>
      <c r="G2" s="1240"/>
      <c r="H2" s="1240"/>
      <c r="I2" s="1240"/>
      <c r="J2" s="1240"/>
      <c r="K2" s="1240"/>
      <c r="L2" s="1240"/>
      <c r="M2" s="1240"/>
      <c r="N2" s="1240"/>
      <c r="O2" s="1240"/>
      <c r="P2" s="1240"/>
      <c r="Q2" s="1240"/>
      <c r="R2" s="1240"/>
      <c r="S2" s="1240"/>
      <c r="T2" s="1240"/>
      <c r="U2" s="1240"/>
      <c r="V2" s="1241"/>
      <c r="W2" s="1241"/>
    </row>
    <row r="3" spans="1:26" ht="18.75" customHeight="1" x14ac:dyDescent="0.25">
      <c r="A3" s="1749" t="s">
        <v>0</v>
      </c>
      <c r="B3" s="1243" t="s">
        <v>1</v>
      </c>
      <c r="C3" s="1742" t="s">
        <v>45</v>
      </c>
      <c r="D3" s="1243" t="s">
        <v>2</v>
      </c>
      <c r="E3" s="1752" t="s">
        <v>3</v>
      </c>
      <c r="F3" s="1753"/>
      <c r="G3" s="1754"/>
      <c r="H3" s="1736" t="s">
        <v>4</v>
      </c>
      <c r="I3" s="1758"/>
      <c r="J3" s="1758"/>
      <c r="K3" s="1758"/>
      <c r="L3" s="1758"/>
      <c r="M3" s="1758"/>
      <c r="N3" s="1737"/>
      <c r="O3" s="1760" t="s">
        <v>5</v>
      </c>
      <c r="P3" s="1761"/>
      <c r="Q3" s="1760" t="s">
        <v>6</v>
      </c>
      <c r="R3" s="1762"/>
      <c r="S3" s="1762"/>
      <c r="T3" s="1762"/>
      <c r="U3" s="1761"/>
      <c r="V3" s="1740" t="s">
        <v>7</v>
      </c>
      <c r="W3" s="1740" t="s">
        <v>8</v>
      </c>
    </row>
    <row r="4" spans="1:26" s="1245" customFormat="1" ht="21" customHeight="1" x14ac:dyDescent="0.2">
      <c r="A4" s="1750"/>
      <c r="B4" s="1244" t="s">
        <v>9</v>
      </c>
      <c r="C4" s="1743"/>
      <c r="D4" s="1244" t="s">
        <v>10</v>
      </c>
      <c r="E4" s="1755"/>
      <c r="F4" s="1756"/>
      <c r="G4" s="1757"/>
      <c r="H4" s="1738"/>
      <c r="I4" s="1759"/>
      <c r="J4" s="1759"/>
      <c r="K4" s="1759"/>
      <c r="L4" s="1759"/>
      <c r="M4" s="1759"/>
      <c r="N4" s="1739"/>
      <c r="O4" s="1740" t="s">
        <v>11</v>
      </c>
      <c r="P4" s="1740" t="s">
        <v>12</v>
      </c>
      <c r="Q4" s="1740" t="s">
        <v>13</v>
      </c>
      <c r="R4" s="1736" t="s">
        <v>14</v>
      </c>
      <c r="S4" s="1737"/>
      <c r="T4" s="1736" t="s">
        <v>15</v>
      </c>
      <c r="U4" s="1737"/>
      <c r="V4" s="1747"/>
      <c r="W4" s="1747"/>
    </row>
    <row r="5" spans="1:26" s="1245" customFormat="1" ht="18.75" customHeight="1" x14ac:dyDescent="0.2">
      <c r="A5" s="1750"/>
      <c r="B5" s="1244" t="s">
        <v>16</v>
      </c>
      <c r="C5" s="1743"/>
      <c r="D5" s="1244" t="s">
        <v>17</v>
      </c>
      <c r="E5" s="1246" t="s">
        <v>18</v>
      </c>
      <c r="F5" s="1745" t="s">
        <v>19</v>
      </c>
      <c r="G5" s="1746"/>
      <c r="H5" s="1745" t="s">
        <v>70</v>
      </c>
      <c r="I5" s="1746"/>
      <c r="J5" s="1745" t="s">
        <v>71</v>
      </c>
      <c r="K5" s="1746"/>
      <c r="L5" s="1740" t="s">
        <v>20</v>
      </c>
      <c r="M5" s="1742" t="s">
        <v>21</v>
      </c>
      <c r="N5" s="1742" t="s">
        <v>22</v>
      </c>
      <c r="O5" s="1747"/>
      <c r="P5" s="1747"/>
      <c r="Q5" s="1747"/>
      <c r="R5" s="1738"/>
      <c r="S5" s="1739"/>
      <c r="T5" s="1738"/>
      <c r="U5" s="1739"/>
      <c r="V5" s="1747"/>
      <c r="W5" s="1747"/>
    </row>
    <row r="6" spans="1:26" s="1248" customFormat="1" ht="18.75" customHeight="1" x14ac:dyDescent="0.2">
      <c r="A6" s="1750"/>
      <c r="B6" s="1247" t="s">
        <v>23</v>
      </c>
      <c r="C6" s="1743"/>
      <c r="D6" s="1247" t="s">
        <v>24</v>
      </c>
      <c r="E6" s="1246" t="s">
        <v>69</v>
      </c>
      <c r="F6" s="1740" t="s">
        <v>25</v>
      </c>
      <c r="G6" s="1740" t="s">
        <v>68</v>
      </c>
      <c r="H6" s="1740" t="s">
        <v>340</v>
      </c>
      <c r="I6" s="1740" t="s">
        <v>75</v>
      </c>
      <c r="J6" s="1740" t="s">
        <v>340</v>
      </c>
      <c r="K6" s="1740" t="s">
        <v>75</v>
      </c>
      <c r="L6" s="1747"/>
      <c r="M6" s="1743"/>
      <c r="N6" s="1743"/>
      <c r="O6" s="1747"/>
      <c r="P6" s="1747"/>
      <c r="Q6" s="1747"/>
      <c r="R6" s="1742" t="s">
        <v>67</v>
      </c>
      <c r="S6" s="1742" t="s">
        <v>26</v>
      </c>
      <c r="T6" s="1742" t="s">
        <v>67</v>
      </c>
      <c r="U6" s="1742" t="s">
        <v>26</v>
      </c>
      <c r="V6" s="1747"/>
      <c r="W6" s="1747"/>
    </row>
    <row r="7" spans="1:26" s="1248" customFormat="1" ht="66" customHeight="1" x14ac:dyDescent="0.2">
      <c r="A7" s="1751"/>
      <c r="B7" s="1249" t="s">
        <v>27</v>
      </c>
      <c r="C7" s="1744"/>
      <c r="D7" s="1249"/>
      <c r="E7" s="1250"/>
      <c r="F7" s="1741"/>
      <c r="G7" s="1741"/>
      <c r="H7" s="1741"/>
      <c r="I7" s="1741"/>
      <c r="J7" s="1741"/>
      <c r="K7" s="1741"/>
      <c r="L7" s="1741"/>
      <c r="M7" s="1744"/>
      <c r="N7" s="1744"/>
      <c r="O7" s="1741"/>
      <c r="P7" s="1741"/>
      <c r="Q7" s="1741"/>
      <c r="R7" s="1744"/>
      <c r="S7" s="1744"/>
      <c r="T7" s="1744"/>
      <c r="U7" s="1744"/>
      <c r="V7" s="1741"/>
      <c r="W7" s="1741"/>
    </row>
    <row r="8" spans="1:26" s="1248" customFormat="1" ht="21" customHeight="1" x14ac:dyDescent="0.2">
      <c r="A8" s="1251" t="s">
        <v>46</v>
      </c>
      <c r="B8" s="1251" t="s">
        <v>47</v>
      </c>
      <c r="C8" s="1251" t="s">
        <v>48</v>
      </c>
      <c r="D8" s="1251" t="s">
        <v>49</v>
      </c>
      <c r="E8" s="1251" t="s">
        <v>50</v>
      </c>
      <c r="F8" s="1251" t="s">
        <v>51</v>
      </c>
      <c r="G8" s="1251" t="s">
        <v>52</v>
      </c>
      <c r="H8" s="1251" t="s">
        <v>53</v>
      </c>
      <c r="I8" s="1251" t="s">
        <v>54</v>
      </c>
      <c r="J8" s="1251" t="s">
        <v>55</v>
      </c>
      <c r="K8" s="1251" t="s">
        <v>56</v>
      </c>
      <c r="L8" s="1251" t="s">
        <v>57</v>
      </c>
      <c r="M8" s="1251" t="s">
        <v>58</v>
      </c>
      <c r="N8" s="1251" t="s">
        <v>59</v>
      </c>
      <c r="O8" s="1251" t="s">
        <v>60</v>
      </c>
      <c r="P8" s="1251" t="s">
        <v>61</v>
      </c>
      <c r="Q8" s="1251" t="s">
        <v>62</v>
      </c>
      <c r="R8" s="1251" t="s">
        <v>63</v>
      </c>
      <c r="S8" s="1251" t="s">
        <v>64</v>
      </c>
      <c r="T8" s="1251" t="s">
        <v>65</v>
      </c>
      <c r="U8" s="1251" t="s">
        <v>72</v>
      </c>
      <c r="V8" s="1252" t="s">
        <v>73</v>
      </c>
      <c r="W8" s="1252" t="s">
        <v>74</v>
      </c>
    </row>
    <row r="9" spans="1:26" s="1263" customFormat="1" ht="22.5" customHeight="1" x14ac:dyDescent="0.2">
      <c r="A9" s="1253"/>
      <c r="B9" s="1574"/>
      <c r="D9" s="1576"/>
      <c r="E9" s="1575"/>
      <c r="F9" s="1257"/>
      <c r="G9" s="1257"/>
      <c r="H9" s="1257"/>
      <c r="I9" s="1257"/>
      <c r="J9" s="1257"/>
      <c r="K9" s="1258"/>
      <c r="L9" s="1256"/>
      <c r="M9" s="1256"/>
      <c r="N9" s="1256"/>
      <c r="O9" s="1259"/>
      <c r="P9" s="1256"/>
      <c r="Q9" s="1254"/>
      <c r="R9" s="1260" t="s">
        <v>462</v>
      </c>
      <c r="S9" s="1254"/>
      <c r="T9" s="1261"/>
      <c r="U9" s="1259"/>
      <c r="V9" s="1261"/>
      <c r="W9" s="1262"/>
    </row>
    <row r="10" spans="1:26" s="1263" customFormat="1" ht="21.75" customHeight="1" x14ac:dyDescent="0.2">
      <c r="A10" s="1573" t="s">
        <v>42</v>
      </c>
      <c r="B10" s="1611">
        <v>22865.63</v>
      </c>
      <c r="C10" s="1616">
        <v>19588.560000000001</v>
      </c>
      <c r="D10" s="1579" t="s">
        <v>871</v>
      </c>
      <c r="E10" s="1616">
        <v>3617</v>
      </c>
      <c r="F10" s="1264" t="s">
        <v>86</v>
      </c>
      <c r="G10" s="1264" t="s">
        <v>86</v>
      </c>
      <c r="H10" s="1264" t="s">
        <v>86</v>
      </c>
      <c r="I10" s="1264" t="s">
        <v>86</v>
      </c>
      <c r="J10" s="1264" t="s">
        <v>86</v>
      </c>
      <c r="K10" s="1264" t="s">
        <v>86</v>
      </c>
      <c r="L10" s="1264" t="s">
        <v>86</v>
      </c>
      <c r="M10" s="1264" t="s">
        <v>86</v>
      </c>
      <c r="N10" s="1264" t="s">
        <v>86</v>
      </c>
      <c r="O10" s="1605">
        <v>4309.4799999999996</v>
      </c>
      <c r="P10" s="1256" t="s">
        <v>81</v>
      </c>
      <c r="Q10" s="1254">
        <v>810</v>
      </c>
      <c r="R10" s="1265" t="s">
        <v>463</v>
      </c>
      <c r="S10" s="1254">
        <v>810</v>
      </c>
      <c r="T10" s="1264" t="s">
        <v>86</v>
      </c>
      <c r="U10" s="1264" t="s">
        <v>86</v>
      </c>
      <c r="V10" s="1264" t="s">
        <v>86</v>
      </c>
      <c r="W10" s="1262" t="s">
        <v>464</v>
      </c>
    </row>
    <row r="11" spans="1:26" s="1263" customFormat="1" ht="17.25" customHeight="1" x14ac:dyDescent="0.2">
      <c r="A11" s="1253"/>
      <c r="B11" s="1611"/>
      <c r="C11" s="1616"/>
      <c r="D11" s="1579"/>
      <c r="E11" s="1616"/>
      <c r="F11" s="1257"/>
      <c r="G11" s="1257"/>
      <c r="H11" s="1257"/>
      <c r="I11" s="1257"/>
      <c r="J11" s="1257"/>
      <c r="K11" s="1258"/>
      <c r="L11" s="1256"/>
      <c r="M11" s="1256"/>
      <c r="N11" s="1256"/>
      <c r="O11" s="1577"/>
      <c r="P11" s="1256"/>
      <c r="Q11" s="1254"/>
      <c r="R11" s="1265" t="s">
        <v>465</v>
      </c>
      <c r="S11" s="1254"/>
      <c r="T11" s="1261"/>
      <c r="U11" s="1259"/>
      <c r="V11" s="1261"/>
      <c r="W11" s="1262" t="s">
        <v>466</v>
      </c>
    </row>
    <row r="12" spans="1:26" s="1248" customFormat="1" ht="15.75" customHeight="1" x14ac:dyDescent="0.2">
      <c r="A12" s="1578" t="s">
        <v>43</v>
      </c>
      <c r="B12" s="1612">
        <v>125.13</v>
      </c>
      <c r="C12" s="1617">
        <v>82.55</v>
      </c>
      <c r="D12" s="1579" t="s">
        <v>871</v>
      </c>
      <c r="E12" s="1617">
        <v>16</v>
      </c>
      <c r="F12" s="1264" t="s">
        <v>86</v>
      </c>
      <c r="G12" s="1264" t="s">
        <v>86</v>
      </c>
      <c r="H12" s="1264" t="s">
        <v>86</v>
      </c>
      <c r="I12" s="1264" t="s">
        <v>86</v>
      </c>
      <c r="J12" s="1264" t="s">
        <v>86</v>
      </c>
      <c r="K12" s="1264" t="s">
        <v>86</v>
      </c>
      <c r="L12" s="1264" t="s">
        <v>86</v>
      </c>
      <c r="M12" s="1264" t="s">
        <v>86</v>
      </c>
      <c r="N12" s="1264" t="s">
        <v>86</v>
      </c>
      <c r="O12" s="1611">
        <v>18.16</v>
      </c>
      <c r="P12" s="1255" t="s">
        <v>81</v>
      </c>
      <c r="Q12" s="1264" t="s">
        <v>86</v>
      </c>
      <c r="R12" s="1264" t="s">
        <v>86</v>
      </c>
      <c r="S12" s="1264" t="s">
        <v>86</v>
      </c>
      <c r="T12" s="1264" t="s">
        <v>86</v>
      </c>
      <c r="U12" s="1264" t="s">
        <v>86</v>
      </c>
      <c r="V12" s="1264" t="s">
        <v>86</v>
      </c>
      <c r="W12" s="1264" t="s">
        <v>86</v>
      </c>
    </row>
    <row r="13" spans="1:26" s="1248" customFormat="1" ht="18.75" x14ac:dyDescent="0.3">
      <c r="A13" s="1266"/>
      <c r="B13" s="1613"/>
      <c r="C13" s="1616"/>
      <c r="D13" s="1581"/>
      <c r="E13" s="1619"/>
      <c r="F13" s="1268"/>
      <c r="G13" s="1268"/>
      <c r="H13" s="1268"/>
      <c r="I13" s="1268"/>
      <c r="J13" s="1268"/>
      <c r="K13" s="1267"/>
      <c r="L13" s="1254"/>
      <c r="M13" s="1254"/>
      <c r="N13" s="1255"/>
      <c r="O13" s="1254"/>
      <c r="P13" s="1254"/>
      <c r="Q13" s="1254"/>
      <c r="R13" s="1260" t="s">
        <v>462</v>
      </c>
      <c r="S13" s="1254"/>
      <c r="T13" s="1261"/>
      <c r="U13" s="1254"/>
      <c r="V13" s="1271"/>
      <c r="W13" s="1272"/>
    </row>
    <row r="14" spans="1:26" s="1248" customFormat="1" ht="14.25" customHeight="1" x14ac:dyDescent="0.2">
      <c r="A14" s="1573" t="s">
        <v>29</v>
      </c>
      <c r="B14" s="1612">
        <v>166184.41</v>
      </c>
      <c r="C14" s="1580">
        <v>146011.95000000001</v>
      </c>
      <c r="D14" s="1579" t="s">
        <v>871</v>
      </c>
      <c r="E14" s="1591">
        <v>16018</v>
      </c>
      <c r="F14" s="1264" t="s">
        <v>86</v>
      </c>
      <c r="G14" s="1264" t="s">
        <v>86</v>
      </c>
      <c r="H14" s="1264" t="s">
        <v>86</v>
      </c>
      <c r="I14" s="1264" t="s">
        <v>86</v>
      </c>
      <c r="J14" s="1264" t="s">
        <v>86</v>
      </c>
      <c r="K14" s="1264" t="s">
        <v>86</v>
      </c>
      <c r="L14" s="1264" t="s">
        <v>86</v>
      </c>
      <c r="M14" s="1264" t="s">
        <v>86</v>
      </c>
      <c r="N14" s="1264" t="s">
        <v>86</v>
      </c>
      <c r="O14" s="1611">
        <v>32122.63</v>
      </c>
      <c r="P14" s="1254" t="s">
        <v>81</v>
      </c>
      <c r="Q14" s="1254">
        <v>22889</v>
      </c>
      <c r="R14" s="1261" t="s">
        <v>872</v>
      </c>
      <c r="S14" s="1254">
        <v>22889</v>
      </c>
      <c r="T14" s="1264" t="s">
        <v>86</v>
      </c>
      <c r="U14" s="1264" t="s">
        <v>86</v>
      </c>
      <c r="V14" s="1261" t="s">
        <v>467</v>
      </c>
      <c r="W14" s="1262" t="s">
        <v>468</v>
      </c>
    </row>
    <row r="15" spans="1:26" s="1248" customFormat="1" ht="15.75" customHeight="1" x14ac:dyDescent="0.2">
      <c r="A15" s="1253"/>
      <c r="B15" s="1614"/>
      <c r="C15" s="1582"/>
      <c r="D15" s="1583"/>
      <c r="E15" s="1584"/>
      <c r="F15" s="1268"/>
      <c r="G15" s="1268"/>
      <c r="H15" s="1268"/>
      <c r="I15" s="1268"/>
      <c r="J15" s="1268"/>
      <c r="K15" s="1267"/>
      <c r="L15" s="1254"/>
      <c r="M15" s="1254"/>
      <c r="N15" s="1255"/>
      <c r="O15" s="1254"/>
      <c r="P15" s="1254"/>
      <c r="Q15" s="1254">
        <v>51990</v>
      </c>
      <c r="R15" s="1265" t="s">
        <v>469</v>
      </c>
      <c r="S15" s="1254">
        <v>51990</v>
      </c>
      <c r="T15" s="1264" t="s">
        <v>86</v>
      </c>
      <c r="U15" s="1264" t="s">
        <v>86</v>
      </c>
      <c r="V15" s="1264" t="s">
        <v>86</v>
      </c>
      <c r="W15" s="1262" t="s">
        <v>466</v>
      </c>
    </row>
    <row r="16" spans="1:26" s="1248" customFormat="1" x14ac:dyDescent="0.2">
      <c r="A16" s="1253"/>
      <c r="B16" s="1583"/>
      <c r="C16" s="1582"/>
      <c r="D16" s="1583"/>
      <c r="E16" s="1584"/>
      <c r="F16" s="1268"/>
      <c r="G16" s="1268" t="s">
        <v>596</v>
      </c>
      <c r="H16" s="1268"/>
      <c r="I16" s="1268"/>
      <c r="J16" s="1268"/>
      <c r="K16" s="1267"/>
      <c r="L16" s="1254"/>
      <c r="M16" s="1254"/>
      <c r="N16" s="1255"/>
      <c r="O16" s="1254"/>
      <c r="P16" s="1254"/>
      <c r="Q16" s="1254"/>
      <c r="R16" s="1274" t="s">
        <v>470</v>
      </c>
      <c r="S16" s="1254"/>
      <c r="T16" s="1271"/>
      <c r="U16" s="1254"/>
      <c r="V16" s="1271"/>
      <c r="W16" s="1272"/>
    </row>
    <row r="17" spans="1:23" s="1248" customFormat="1" x14ac:dyDescent="0.2">
      <c r="A17" s="1253"/>
      <c r="B17" s="1583"/>
      <c r="C17" s="1582"/>
      <c r="D17" s="1583"/>
      <c r="E17" s="1584"/>
      <c r="F17" s="1268"/>
      <c r="G17" s="1268"/>
      <c r="H17" s="1268"/>
      <c r="I17" s="1268"/>
      <c r="J17" s="1268"/>
      <c r="K17" s="1267"/>
      <c r="L17" s="1254"/>
      <c r="M17" s="1254"/>
      <c r="N17" s="1255"/>
      <c r="O17" s="1254"/>
      <c r="P17" s="1254"/>
      <c r="Q17" s="1254"/>
      <c r="R17" s="1261">
        <v>90130</v>
      </c>
      <c r="S17" s="1254"/>
      <c r="T17" s="1271"/>
      <c r="U17" s="1254"/>
      <c r="V17" s="1271"/>
      <c r="W17" s="1272"/>
    </row>
    <row r="18" spans="1:23" s="1248" customFormat="1" ht="15.75" customHeight="1" x14ac:dyDescent="0.2">
      <c r="A18" s="1253"/>
      <c r="B18" s="1583"/>
      <c r="C18" s="1582"/>
      <c r="D18" s="1583"/>
      <c r="E18" s="1584"/>
      <c r="F18" s="1268"/>
      <c r="G18" s="1268"/>
      <c r="H18" s="1268"/>
      <c r="I18" s="1268"/>
      <c r="J18" s="1268"/>
      <c r="K18" s="1267"/>
      <c r="L18" s="1254"/>
      <c r="M18" s="1254"/>
      <c r="N18" s="1255"/>
      <c r="O18" s="1254"/>
      <c r="P18" s="1254"/>
      <c r="Q18" s="1254">
        <v>9720</v>
      </c>
      <c r="R18" s="1265" t="s">
        <v>471</v>
      </c>
      <c r="S18" s="1254">
        <v>9720</v>
      </c>
      <c r="T18" s="1264" t="s">
        <v>86</v>
      </c>
      <c r="U18" s="1264" t="s">
        <v>86</v>
      </c>
      <c r="V18" s="1264" t="s">
        <v>86</v>
      </c>
      <c r="W18" s="1264" t="s">
        <v>86</v>
      </c>
    </row>
    <row r="19" spans="1:23" s="1248" customFormat="1" x14ac:dyDescent="0.2">
      <c r="A19" s="1253"/>
      <c r="B19" s="1583"/>
      <c r="C19" s="1582"/>
      <c r="D19" s="1583"/>
      <c r="E19" s="1584"/>
      <c r="F19" s="1268"/>
      <c r="G19" s="1268"/>
      <c r="H19" s="1268"/>
      <c r="I19" s="1268"/>
      <c r="J19" s="1268"/>
      <c r="K19" s="1267"/>
      <c r="L19" s="1254"/>
      <c r="M19" s="1254"/>
      <c r="N19" s="1255"/>
      <c r="O19" s="1254"/>
      <c r="P19" s="1254"/>
      <c r="Q19" s="1254"/>
      <c r="R19" s="1261" t="s">
        <v>472</v>
      </c>
      <c r="S19" s="1254"/>
      <c r="T19" s="1271"/>
      <c r="U19" s="1254"/>
      <c r="V19" s="1271"/>
      <c r="W19" s="1272"/>
    </row>
    <row r="20" spans="1:23" s="1248" customFormat="1" x14ac:dyDescent="0.2">
      <c r="A20" s="1253"/>
      <c r="B20" s="1267"/>
      <c r="C20" s="1268"/>
      <c r="D20" s="1267"/>
      <c r="E20" s="1273"/>
      <c r="F20" s="1268"/>
      <c r="G20" s="1268"/>
      <c r="H20" s="1268"/>
      <c r="I20" s="1268"/>
      <c r="J20" s="1268"/>
      <c r="K20" s="1267"/>
      <c r="L20" s="1254"/>
      <c r="M20" s="1254"/>
      <c r="N20" s="1255"/>
      <c r="O20" s="1254"/>
      <c r="P20" s="1254"/>
      <c r="Q20" s="1254"/>
      <c r="R20" s="1274" t="s">
        <v>473</v>
      </c>
      <c r="S20" s="1254"/>
      <c r="T20" s="1271"/>
      <c r="U20" s="1254"/>
      <c r="V20" s="1271"/>
      <c r="W20" s="1272"/>
    </row>
    <row r="21" spans="1:23" s="1248" customFormat="1" ht="16.5" customHeight="1" x14ac:dyDescent="0.2">
      <c r="A21" s="1253"/>
      <c r="B21" s="1267"/>
      <c r="C21" s="1268"/>
      <c r="D21" s="1267"/>
      <c r="E21" s="1273"/>
      <c r="F21" s="1268"/>
      <c r="G21" s="1268"/>
      <c r="H21" s="1268"/>
      <c r="I21" s="1268"/>
      <c r="J21" s="1268"/>
      <c r="K21" s="1267"/>
      <c r="L21" s="1254"/>
      <c r="M21" s="1254"/>
      <c r="N21" s="1255"/>
      <c r="O21" s="1254"/>
      <c r="P21" s="1254"/>
      <c r="Q21" s="1254">
        <v>810</v>
      </c>
      <c r="R21" s="1275" t="s">
        <v>474</v>
      </c>
      <c r="S21" s="1254">
        <v>810</v>
      </c>
      <c r="T21" s="1264" t="s">
        <v>86</v>
      </c>
      <c r="U21" s="1264" t="s">
        <v>86</v>
      </c>
      <c r="V21" s="1264" t="s">
        <v>86</v>
      </c>
      <c r="W21" s="1264" t="s">
        <v>86</v>
      </c>
    </row>
    <row r="22" spans="1:23" s="1248" customFormat="1" x14ac:dyDescent="0.2">
      <c r="A22" s="1253"/>
      <c r="B22" s="1267"/>
      <c r="C22" s="1268"/>
      <c r="D22" s="1267"/>
      <c r="E22" s="1273"/>
      <c r="F22" s="1268"/>
      <c r="G22" s="1268"/>
      <c r="H22" s="1268"/>
      <c r="I22" s="1268"/>
      <c r="J22" s="1268"/>
      <c r="K22" s="1267"/>
      <c r="L22" s="1254"/>
      <c r="M22" s="1254"/>
      <c r="N22" s="1255"/>
      <c r="O22" s="1254"/>
      <c r="P22" s="1254"/>
      <c r="Q22" s="1254"/>
      <c r="R22" s="1276" t="s">
        <v>475</v>
      </c>
      <c r="S22" s="1254"/>
      <c r="T22" s="1271"/>
      <c r="U22" s="1254"/>
      <c r="V22" s="1271"/>
      <c r="W22" s="1272"/>
    </row>
    <row r="23" spans="1:23" s="1248" customFormat="1" x14ac:dyDescent="0.2">
      <c r="A23" s="1253"/>
      <c r="B23" s="1267"/>
      <c r="C23" s="1268"/>
      <c r="D23" s="1267"/>
      <c r="E23" s="1273"/>
      <c r="F23" s="1268"/>
      <c r="G23" s="1268"/>
      <c r="H23" s="1268"/>
      <c r="I23" s="1268"/>
      <c r="J23" s="1268"/>
      <c r="K23" s="1267"/>
      <c r="L23" s="1254"/>
      <c r="M23" s="1254"/>
      <c r="N23" s="1255"/>
      <c r="O23" s="1254"/>
      <c r="P23" s="1254"/>
      <c r="Q23" s="1254"/>
      <c r="R23" s="1261" t="s">
        <v>227</v>
      </c>
      <c r="S23" s="1254"/>
      <c r="T23" s="1271"/>
      <c r="U23" s="1254"/>
      <c r="V23" s="1271"/>
      <c r="W23" s="1272"/>
    </row>
    <row r="24" spans="1:23" s="1248" customFormat="1" ht="15" customHeight="1" x14ac:dyDescent="0.2">
      <c r="A24" s="1253"/>
      <c r="B24" s="1267"/>
      <c r="C24" s="1268"/>
      <c r="D24" s="1267"/>
      <c r="E24" s="1273"/>
      <c r="F24" s="1268"/>
      <c r="G24" s="1267"/>
      <c r="H24" s="1267"/>
      <c r="I24" s="1267"/>
      <c r="J24" s="1267"/>
      <c r="K24" s="1267"/>
      <c r="L24" s="1254"/>
      <c r="M24" s="1254"/>
      <c r="N24" s="1255"/>
      <c r="O24" s="1254"/>
      <c r="P24" s="1254"/>
      <c r="Q24" s="1254">
        <v>20000</v>
      </c>
      <c r="R24" s="1265" t="s">
        <v>476</v>
      </c>
      <c r="S24" s="1254">
        <v>20000</v>
      </c>
      <c r="T24" s="1264" t="s">
        <v>86</v>
      </c>
      <c r="U24" s="1264" t="s">
        <v>86</v>
      </c>
      <c r="V24" s="1264" t="s">
        <v>86</v>
      </c>
      <c r="W24" s="1264" t="s">
        <v>86</v>
      </c>
    </row>
    <row r="25" spans="1:23" s="1248" customFormat="1" ht="16.5" customHeight="1" x14ac:dyDescent="0.2">
      <c r="A25" s="1253"/>
      <c r="B25" s="1267"/>
      <c r="C25" s="1268"/>
      <c r="D25" s="1267"/>
      <c r="E25" s="1273"/>
      <c r="F25" s="1268"/>
      <c r="G25" s="1267"/>
      <c r="H25" s="1267"/>
      <c r="I25" s="1267"/>
      <c r="J25" s="1267"/>
      <c r="K25" s="1267"/>
      <c r="L25" s="1254"/>
      <c r="M25" s="1254"/>
      <c r="N25" s="1255"/>
      <c r="O25" s="1254"/>
      <c r="P25" s="1254"/>
      <c r="Q25" s="1254"/>
      <c r="R25" s="1276" t="s">
        <v>477</v>
      </c>
      <c r="S25" s="1254"/>
      <c r="T25" s="1277"/>
      <c r="U25" s="1254"/>
      <c r="V25" s="1271"/>
      <c r="W25" s="1272"/>
    </row>
    <row r="26" spans="1:23" s="1248" customFormat="1" ht="20.25" customHeight="1" x14ac:dyDescent="0.2">
      <c r="A26" s="1253"/>
      <c r="B26" s="1267"/>
      <c r="C26" s="1268"/>
      <c r="D26" s="1267"/>
      <c r="E26" s="1273"/>
      <c r="F26" s="1268"/>
      <c r="G26" s="1267"/>
      <c r="H26" s="1267"/>
      <c r="I26" s="1267"/>
      <c r="J26" s="1267"/>
      <c r="K26" s="1267"/>
      <c r="L26" s="1254"/>
      <c r="M26" s="1254"/>
      <c r="N26" s="1255"/>
      <c r="O26" s="1254"/>
      <c r="P26" s="1254"/>
      <c r="Q26" s="1254">
        <v>810</v>
      </c>
      <c r="R26" s="1265" t="s">
        <v>478</v>
      </c>
      <c r="S26" s="1254">
        <v>810</v>
      </c>
      <c r="T26" s="1264" t="s">
        <v>86</v>
      </c>
      <c r="U26" s="1264" t="s">
        <v>86</v>
      </c>
      <c r="V26" s="1264" t="s">
        <v>86</v>
      </c>
      <c r="W26" s="1264" t="s">
        <v>86</v>
      </c>
    </row>
    <row r="27" spans="1:23" s="1248" customFormat="1" x14ac:dyDescent="0.2">
      <c r="A27" s="1253"/>
      <c r="B27" s="1267"/>
      <c r="C27" s="1268"/>
      <c r="D27" s="1267"/>
      <c r="E27" s="1273"/>
      <c r="F27" s="1268"/>
      <c r="G27" s="1267"/>
      <c r="H27" s="1267"/>
      <c r="I27" s="1267"/>
      <c r="J27" s="1267"/>
      <c r="K27" s="1267"/>
      <c r="L27" s="1254"/>
      <c r="M27" s="1254"/>
      <c r="N27" s="1255"/>
      <c r="O27" s="1254"/>
      <c r="P27" s="1254"/>
      <c r="Q27" s="1254"/>
      <c r="R27" s="1274" t="s">
        <v>479</v>
      </c>
      <c r="S27" s="1254"/>
      <c r="T27" s="1271"/>
      <c r="U27" s="1254"/>
      <c r="V27" s="1271"/>
      <c r="W27" s="1272"/>
    </row>
    <row r="28" spans="1:23" s="1248" customFormat="1" ht="18" customHeight="1" x14ac:dyDescent="0.2">
      <c r="A28" s="1253"/>
      <c r="B28" s="1267"/>
      <c r="C28" s="1268"/>
      <c r="D28" s="1267"/>
      <c r="E28" s="1273"/>
      <c r="F28" s="1268"/>
      <c r="G28" s="1267"/>
      <c r="H28" s="1267"/>
      <c r="I28" s="1267"/>
      <c r="J28" s="1267"/>
      <c r="K28" s="1267"/>
      <c r="L28" s="1254"/>
      <c r="M28" s="1254"/>
      <c r="N28" s="1255"/>
      <c r="O28" s="1254"/>
      <c r="P28" s="1254"/>
      <c r="Q28" s="1254">
        <v>810</v>
      </c>
      <c r="R28" s="1265" t="s">
        <v>480</v>
      </c>
      <c r="S28" s="1254">
        <v>810</v>
      </c>
      <c r="T28" s="1264" t="s">
        <v>86</v>
      </c>
      <c r="U28" s="1264" t="s">
        <v>86</v>
      </c>
      <c r="V28" s="1264" t="s">
        <v>86</v>
      </c>
      <c r="W28" s="1264" t="s">
        <v>86</v>
      </c>
    </row>
    <row r="29" spans="1:23" s="1248" customFormat="1" x14ac:dyDescent="0.2">
      <c r="A29" s="1253"/>
      <c r="B29" s="1267"/>
      <c r="C29" s="1268"/>
      <c r="D29" s="1267"/>
      <c r="E29" s="1273"/>
      <c r="F29" s="1268"/>
      <c r="G29" s="1267"/>
      <c r="H29" s="1267"/>
      <c r="I29" s="1267"/>
      <c r="J29" s="1267"/>
      <c r="K29" s="1267"/>
      <c r="L29" s="1254"/>
      <c r="M29" s="1254"/>
      <c r="N29" s="1255"/>
      <c r="O29" s="1254"/>
      <c r="P29" s="1254"/>
      <c r="Q29" s="1254"/>
      <c r="R29" s="1265" t="s">
        <v>481</v>
      </c>
      <c r="S29" s="1254"/>
      <c r="T29" s="1271"/>
      <c r="U29" s="1254"/>
      <c r="V29" s="1271"/>
      <c r="W29" s="1272"/>
    </row>
    <row r="30" spans="1:23" s="1248" customFormat="1" ht="18" customHeight="1" x14ac:dyDescent="0.2">
      <c r="A30" s="1253"/>
      <c r="B30" s="1267"/>
      <c r="C30" s="1268"/>
      <c r="D30" s="1267"/>
      <c r="E30" s="1273"/>
      <c r="F30" s="1268"/>
      <c r="G30" s="1267"/>
      <c r="H30" s="1267"/>
      <c r="I30" s="1267"/>
      <c r="J30" s="1267"/>
      <c r="K30" s="1267"/>
      <c r="L30" s="1254"/>
      <c r="M30" s="1254"/>
      <c r="N30" s="1255"/>
      <c r="O30" s="1254"/>
      <c r="P30" s="1254"/>
      <c r="Q30" s="1254">
        <v>140000</v>
      </c>
      <c r="R30" s="1265" t="s">
        <v>482</v>
      </c>
      <c r="S30" s="1254">
        <v>140000</v>
      </c>
      <c r="T30" s="1264" t="s">
        <v>86</v>
      </c>
      <c r="U30" s="1264" t="s">
        <v>86</v>
      </c>
      <c r="V30" s="1264" t="s">
        <v>86</v>
      </c>
      <c r="W30" s="1264" t="s">
        <v>86</v>
      </c>
    </row>
    <row r="31" spans="1:23" s="1248" customFormat="1" x14ac:dyDescent="0.2">
      <c r="A31" s="1253"/>
      <c r="B31" s="1267"/>
      <c r="C31" s="1268"/>
      <c r="D31" s="1267"/>
      <c r="E31" s="1273"/>
      <c r="F31" s="1268"/>
      <c r="G31" s="1267"/>
      <c r="H31" s="1267"/>
      <c r="I31" s="1267"/>
      <c r="J31" s="1267"/>
      <c r="K31" s="1267"/>
      <c r="L31" s="1254"/>
      <c r="M31" s="1254"/>
      <c r="N31" s="1255"/>
      <c r="O31" s="1254"/>
      <c r="P31" s="1254"/>
      <c r="Q31" s="1254"/>
      <c r="R31" s="1274" t="s">
        <v>483</v>
      </c>
      <c r="S31" s="1254"/>
      <c r="T31" s="1271"/>
      <c r="U31" s="1254"/>
      <c r="V31" s="1271"/>
      <c r="W31" s="1272"/>
    </row>
    <row r="32" spans="1:23" s="1248" customFormat="1" x14ac:dyDescent="0.2">
      <c r="A32" s="1253"/>
      <c r="B32" s="1267"/>
      <c r="C32" s="1268"/>
      <c r="D32" s="1267"/>
      <c r="E32" s="1273"/>
      <c r="F32" s="1268"/>
      <c r="G32" s="1267"/>
      <c r="H32" s="1267"/>
      <c r="I32" s="1267"/>
      <c r="J32" s="1267"/>
      <c r="K32" s="1267"/>
      <c r="L32" s="1254"/>
      <c r="M32" s="1254"/>
      <c r="N32" s="1255"/>
      <c r="O32" s="1254"/>
      <c r="P32" s="1254"/>
      <c r="Q32" s="1254"/>
      <c r="R32" s="1261" t="s">
        <v>227</v>
      </c>
      <c r="S32" s="1254"/>
      <c r="T32" s="1271"/>
      <c r="U32" s="1254"/>
      <c r="V32" s="1271"/>
      <c r="W32" s="1272"/>
    </row>
    <row r="33" spans="1:23" s="1248" customFormat="1" x14ac:dyDescent="0.2">
      <c r="A33" s="1253"/>
      <c r="B33" s="1267"/>
      <c r="C33" s="1268"/>
      <c r="D33" s="1267"/>
      <c r="E33" s="1273"/>
      <c r="F33" s="1268"/>
      <c r="G33" s="1267"/>
      <c r="H33" s="1267"/>
      <c r="I33" s="1267"/>
      <c r="J33" s="1267"/>
      <c r="K33" s="1267"/>
      <c r="L33" s="1254"/>
      <c r="M33" s="1254"/>
      <c r="N33" s="1255"/>
      <c r="O33" s="1254"/>
      <c r="P33" s="1254"/>
      <c r="Q33" s="1254"/>
      <c r="R33" s="1278" t="s">
        <v>484</v>
      </c>
      <c r="S33" s="1254"/>
      <c r="T33" s="1271"/>
      <c r="U33" s="1254"/>
      <c r="V33" s="1271"/>
      <c r="W33" s="1272"/>
    </row>
    <row r="34" spans="1:23" s="1248" customFormat="1" ht="20.25" x14ac:dyDescent="0.2">
      <c r="A34" s="1253"/>
      <c r="B34" s="1267"/>
      <c r="C34" s="1268"/>
      <c r="D34" s="1267"/>
      <c r="E34" s="1273"/>
      <c r="F34" s="1268"/>
      <c r="G34" s="1267"/>
      <c r="H34" s="1267"/>
      <c r="I34" s="1267"/>
      <c r="J34" s="1267"/>
      <c r="K34" s="1267"/>
      <c r="L34" s="1254"/>
      <c r="M34" s="1254"/>
      <c r="N34" s="1255"/>
      <c r="O34" s="1254"/>
      <c r="P34" s="1254"/>
      <c r="Q34" s="1254">
        <v>360</v>
      </c>
      <c r="R34" s="1277" t="s">
        <v>485</v>
      </c>
      <c r="S34" s="1254">
        <v>360</v>
      </c>
      <c r="T34" s="1264" t="s">
        <v>86</v>
      </c>
      <c r="U34" s="1264" t="s">
        <v>86</v>
      </c>
      <c r="V34" s="1264" t="s">
        <v>86</v>
      </c>
      <c r="W34" s="1264" t="s">
        <v>86</v>
      </c>
    </row>
    <row r="35" spans="1:23" s="1248" customFormat="1" ht="31.5" x14ac:dyDescent="0.2">
      <c r="A35" s="1253"/>
      <c r="B35" s="1267"/>
      <c r="C35" s="1268"/>
      <c r="D35" s="1267"/>
      <c r="E35" s="1273"/>
      <c r="F35" s="1268"/>
      <c r="G35" s="1267"/>
      <c r="H35" s="1267"/>
      <c r="I35" s="1267"/>
      <c r="J35" s="1267"/>
      <c r="K35" s="1267"/>
      <c r="L35" s="1254"/>
      <c r="M35" s="1254"/>
      <c r="N35" s="1255"/>
      <c r="O35" s="1254"/>
      <c r="P35" s="1254"/>
      <c r="Q35" s="1254"/>
      <c r="R35" s="1277" t="s">
        <v>873</v>
      </c>
      <c r="S35" s="1254"/>
      <c r="T35" s="1271"/>
      <c r="U35" s="1254"/>
      <c r="V35" s="1271"/>
      <c r="W35" s="1272"/>
    </row>
    <row r="36" spans="1:23" s="1248" customFormat="1" x14ac:dyDescent="0.2">
      <c r="A36" s="1253"/>
      <c r="B36" s="1267"/>
      <c r="C36" s="1268"/>
      <c r="D36" s="1267"/>
      <c r="E36" s="1273"/>
      <c r="F36" s="1268"/>
      <c r="G36" s="1267"/>
      <c r="H36" s="1267"/>
      <c r="I36" s="1267"/>
      <c r="J36" s="1267"/>
      <c r="K36" s="1267"/>
      <c r="L36" s="1254"/>
      <c r="M36" s="1254"/>
      <c r="N36" s="1255"/>
      <c r="O36" s="1254"/>
      <c r="P36" s="1254"/>
      <c r="Q36" s="1254"/>
      <c r="R36" s="1279" t="s">
        <v>486</v>
      </c>
      <c r="S36" s="1254"/>
      <c r="T36" s="1271"/>
      <c r="U36" s="1254"/>
      <c r="V36" s="1271"/>
      <c r="W36" s="1272"/>
    </row>
    <row r="37" spans="1:23" s="1248" customFormat="1" ht="20.25" x14ac:dyDescent="0.2">
      <c r="A37" s="1253"/>
      <c r="B37" s="1267"/>
      <c r="C37" s="1268"/>
      <c r="D37" s="1267"/>
      <c r="E37" s="1273"/>
      <c r="F37" s="1268"/>
      <c r="G37" s="1267"/>
      <c r="H37" s="1267"/>
      <c r="I37" s="1267"/>
      <c r="J37" s="1267"/>
      <c r="K37" s="1267"/>
      <c r="L37" s="1254"/>
      <c r="M37" s="1254"/>
      <c r="N37" s="1255"/>
      <c r="O37" s="1254"/>
      <c r="P37" s="1254"/>
      <c r="Q37" s="1254">
        <v>3750</v>
      </c>
      <c r="R37" s="1280" t="s">
        <v>487</v>
      </c>
      <c r="S37" s="1254">
        <v>3750</v>
      </c>
      <c r="T37" s="1264" t="s">
        <v>86</v>
      </c>
      <c r="U37" s="1264" t="s">
        <v>86</v>
      </c>
      <c r="V37" s="1264" t="s">
        <v>86</v>
      </c>
      <c r="W37" s="1264" t="s">
        <v>86</v>
      </c>
    </row>
    <row r="38" spans="1:23" s="1248" customFormat="1" x14ac:dyDescent="0.2">
      <c r="A38" s="1253"/>
      <c r="B38" s="1267"/>
      <c r="C38" s="1268"/>
      <c r="D38" s="1267"/>
      <c r="E38" s="1273"/>
      <c r="F38" s="1268"/>
      <c r="G38" s="1267"/>
      <c r="H38" s="1267"/>
      <c r="I38" s="1267"/>
      <c r="J38" s="1267"/>
      <c r="K38" s="1267"/>
      <c r="L38" s="1254"/>
      <c r="M38" s="1254"/>
      <c r="N38" s="1255"/>
      <c r="O38" s="1254"/>
      <c r="P38" s="1254"/>
      <c r="Q38" s="1254"/>
      <c r="R38" s="1277" t="s">
        <v>488</v>
      </c>
      <c r="S38" s="1254"/>
      <c r="T38" s="1271"/>
      <c r="U38" s="1254"/>
      <c r="V38" s="1271"/>
      <c r="W38" s="1272"/>
    </row>
    <row r="39" spans="1:23" s="1248" customFormat="1" x14ac:dyDescent="0.2">
      <c r="A39" s="1253"/>
      <c r="B39" s="1267"/>
      <c r="C39" s="1268"/>
      <c r="D39" s="1267"/>
      <c r="E39" s="1273"/>
      <c r="F39" s="1268"/>
      <c r="G39" s="1267"/>
      <c r="H39" s="1267"/>
      <c r="I39" s="1267"/>
      <c r="J39" s="1267"/>
      <c r="K39" s="1267"/>
      <c r="L39" s="1254"/>
      <c r="M39" s="1254"/>
      <c r="N39" s="1255"/>
      <c r="O39" s="1254"/>
      <c r="P39" s="1254"/>
      <c r="Q39" s="1254"/>
      <c r="R39" s="1281">
        <v>90130</v>
      </c>
      <c r="S39" s="1254"/>
      <c r="T39" s="1271"/>
      <c r="U39" s="1254"/>
      <c r="V39" s="1271"/>
      <c r="W39" s="1272"/>
    </row>
    <row r="40" spans="1:23" s="1248" customFormat="1" x14ac:dyDescent="0.2">
      <c r="A40" s="1253"/>
      <c r="B40" s="1267"/>
      <c r="C40" s="1268"/>
      <c r="D40" s="1267"/>
      <c r="E40" s="1273"/>
      <c r="F40" s="1268"/>
      <c r="G40" s="1267"/>
      <c r="H40" s="1267"/>
      <c r="I40" s="1267"/>
      <c r="J40" s="1267"/>
      <c r="K40" s="1267"/>
      <c r="L40" s="1254"/>
      <c r="M40" s="1254"/>
      <c r="N40" s="1255"/>
      <c r="O40" s="1254"/>
      <c r="P40" s="1254"/>
      <c r="Q40" s="1254"/>
      <c r="R40" s="1282" t="s">
        <v>489</v>
      </c>
      <c r="S40" s="1254"/>
      <c r="T40" s="1271"/>
      <c r="U40" s="1254"/>
      <c r="V40" s="1271"/>
      <c r="W40" s="1272"/>
    </row>
    <row r="41" spans="1:23" s="1248" customFormat="1" ht="20.25" x14ac:dyDescent="0.2">
      <c r="A41" s="1253"/>
      <c r="B41" s="1267"/>
      <c r="C41" s="1268"/>
      <c r="D41" s="1267"/>
      <c r="E41" s="1273"/>
      <c r="F41" s="1268"/>
      <c r="G41" s="1267"/>
      <c r="H41" s="1267"/>
      <c r="I41" s="1267"/>
      <c r="J41" s="1267"/>
      <c r="K41" s="1267"/>
      <c r="L41" s="1254"/>
      <c r="M41" s="1254"/>
      <c r="N41" s="1255"/>
      <c r="O41" s="1254"/>
      <c r="P41" s="1254"/>
      <c r="Q41" s="1254">
        <v>900</v>
      </c>
      <c r="R41" s="1277" t="s">
        <v>490</v>
      </c>
      <c r="S41" s="1254">
        <v>900</v>
      </c>
      <c r="T41" s="1264" t="s">
        <v>86</v>
      </c>
      <c r="U41" s="1264" t="s">
        <v>86</v>
      </c>
      <c r="V41" s="1264" t="s">
        <v>86</v>
      </c>
      <c r="W41" s="1264" t="s">
        <v>86</v>
      </c>
    </row>
    <row r="42" spans="1:23" s="1248" customFormat="1" ht="31.5" x14ac:dyDescent="0.2">
      <c r="A42" s="1253"/>
      <c r="B42" s="1267"/>
      <c r="C42" s="1268"/>
      <c r="D42" s="1267"/>
      <c r="E42" s="1273"/>
      <c r="F42" s="1268"/>
      <c r="G42" s="1267"/>
      <c r="H42" s="1267"/>
      <c r="I42" s="1267"/>
      <c r="J42" s="1267"/>
      <c r="K42" s="1267"/>
      <c r="L42" s="1254"/>
      <c r="M42" s="1254"/>
      <c r="N42" s="1255"/>
      <c r="O42" s="1254"/>
      <c r="P42" s="1254"/>
      <c r="Q42" s="1254"/>
      <c r="R42" s="1277" t="s">
        <v>491</v>
      </c>
      <c r="S42" s="1254"/>
      <c r="T42" s="1271"/>
      <c r="U42" s="1254"/>
      <c r="V42" s="1271"/>
      <c r="W42" s="1272"/>
    </row>
    <row r="43" spans="1:23" s="1248" customFormat="1" x14ac:dyDescent="0.2">
      <c r="A43" s="1253"/>
      <c r="B43" s="1267"/>
      <c r="C43" s="1268"/>
      <c r="D43" s="1267"/>
      <c r="E43" s="1273"/>
      <c r="F43" s="1268"/>
      <c r="G43" s="1267"/>
      <c r="H43" s="1267"/>
      <c r="I43" s="1267"/>
      <c r="J43" s="1267"/>
      <c r="K43" s="1267"/>
      <c r="L43" s="1254"/>
      <c r="M43" s="1254"/>
      <c r="N43" s="1255"/>
      <c r="O43" s="1254"/>
      <c r="P43" s="1254"/>
      <c r="Q43" s="1254"/>
      <c r="R43" s="1279" t="s">
        <v>492</v>
      </c>
      <c r="S43" s="1254"/>
      <c r="T43" s="1271"/>
      <c r="U43" s="1254"/>
      <c r="V43" s="1271"/>
      <c r="W43" s="1272"/>
    </row>
    <row r="44" spans="1:23" s="1248" customFormat="1" ht="20.25" x14ac:dyDescent="0.2">
      <c r="A44" s="1253"/>
      <c r="B44" s="1267"/>
      <c r="C44" s="1268"/>
      <c r="D44" s="1267"/>
      <c r="E44" s="1273"/>
      <c r="F44" s="1268"/>
      <c r="G44" s="1267"/>
      <c r="H44" s="1267"/>
      <c r="I44" s="1267"/>
      <c r="J44" s="1267"/>
      <c r="K44" s="1267"/>
      <c r="L44" s="1254"/>
      <c r="M44" s="1254"/>
      <c r="N44" s="1255"/>
      <c r="O44" s="1254"/>
      <c r="P44" s="1254"/>
      <c r="Q44" s="1254">
        <v>10800</v>
      </c>
      <c r="R44" s="1277" t="s">
        <v>493</v>
      </c>
      <c r="S44" s="1254">
        <v>10800</v>
      </c>
      <c r="T44" s="1264" t="s">
        <v>86</v>
      </c>
      <c r="U44" s="1264" t="s">
        <v>86</v>
      </c>
      <c r="V44" s="1264" t="s">
        <v>86</v>
      </c>
      <c r="W44" s="1264" t="s">
        <v>86</v>
      </c>
    </row>
    <row r="45" spans="1:23" s="1248" customFormat="1" ht="31.5" x14ac:dyDescent="0.2">
      <c r="A45" s="1253"/>
      <c r="B45" s="1267"/>
      <c r="C45" s="1268"/>
      <c r="D45" s="1267"/>
      <c r="E45" s="1273"/>
      <c r="F45" s="1268"/>
      <c r="G45" s="1267"/>
      <c r="H45" s="1267"/>
      <c r="I45" s="1267"/>
      <c r="J45" s="1267"/>
      <c r="K45" s="1267"/>
      <c r="L45" s="1254"/>
      <c r="M45" s="1254"/>
      <c r="N45" s="1255"/>
      <c r="O45" s="1254"/>
      <c r="P45" s="1254"/>
      <c r="Q45" s="1254"/>
      <c r="R45" s="1277" t="s">
        <v>491</v>
      </c>
      <c r="S45" s="1254"/>
      <c r="T45" s="1271"/>
      <c r="U45" s="1254"/>
      <c r="V45" s="1271"/>
      <c r="W45" s="1272"/>
    </row>
    <row r="46" spans="1:23" s="1248" customFormat="1" x14ac:dyDescent="0.2">
      <c r="A46" s="1253"/>
      <c r="B46" s="1267"/>
      <c r="C46" s="1268"/>
      <c r="D46" s="1267"/>
      <c r="E46" s="1273"/>
      <c r="F46" s="1268"/>
      <c r="G46" s="1267"/>
      <c r="H46" s="1267"/>
      <c r="I46" s="1267"/>
      <c r="J46" s="1267"/>
      <c r="K46" s="1267"/>
      <c r="L46" s="1254"/>
      <c r="M46" s="1254"/>
      <c r="N46" s="1255"/>
      <c r="O46" s="1254"/>
      <c r="P46" s="1254"/>
      <c r="Q46" s="1254"/>
      <c r="R46" s="1283" t="s">
        <v>494</v>
      </c>
      <c r="S46" s="1254"/>
      <c r="T46" s="1271"/>
      <c r="U46" s="1254"/>
      <c r="V46" s="1271"/>
      <c r="W46" s="1272"/>
    </row>
    <row r="47" spans="1:23" s="1248" customFormat="1" ht="20.25" x14ac:dyDescent="0.2">
      <c r="A47" s="1253"/>
      <c r="B47" s="1267"/>
      <c r="C47" s="1268"/>
      <c r="D47" s="1267"/>
      <c r="E47" s="1273"/>
      <c r="F47" s="1268"/>
      <c r="G47" s="1267"/>
      <c r="H47" s="1267"/>
      <c r="I47" s="1267"/>
      <c r="J47" s="1267"/>
      <c r="K47" s="1267"/>
      <c r="L47" s="1254"/>
      <c r="M47" s="1254"/>
      <c r="N47" s="1255"/>
      <c r="O47" s="1254"/>
      <c r="P47" s="1254"/>
      <c r="Q47" s="1254">
        <v>10</v>
      </c>
      <c r="R47" s="1277" t="s">
        <v>495</v>
      </c>
      <c r="S47" s="1254">
        <v>10</v>
      </c>
      <c r="T47" s="1264" t="s">
        <v>86</v>
      </c>
      <c r="U47" s="1264" t="s">
        <v>86</v>
      </c>
      <c r="V47" s="1264" t="s">
        <v>86</v>
      </c>
      <c r="W47" s="1264" t="s">
        <v>86</v>
      </c>
    </row>
    <row r="48" spans="1:23" s="1248" customFormat="1" x14ac:dyDescent="0.2">
      <c r="A48" s="1253"/>
      <c r="B48" s="1267"/>
      <c r="C48" s="1268"/>
      <c r="D48" s="1267"/>
      <c r="E48" s="1273"/>
      <c r="F48" s="1268"/>
      <c r="G48" s="1267"/>
      <c r="H48" s="1267"/>
      <c r="I48" s="1267"/>
      <c r="J48" s="1267"/>
      <c r="K48" s="1267"/>
      <c r="L48" s="1254"/>
      <c r="M48" s="1254"/>
      <c r="N48" s="1255"/>
      <c r="O48" s="1254"/>
      <c r="P48" s="1254"/>
      <c r="Q48" s="1254"/>
      <c r="R48" s="1277" t="s">
        <v>496</v>
      </c>
      <c r="S48" s="1254"/>
      <c r="T48" s="1271"/>
      <c r="U48" s="1254"/>
      <c r="V48" s="1271"/>
      <c r="W48" s="1272"/>
    </row>
    <row r="49" spans="1:23" s="1248" customFormat="1" ht="15.75" customHeight="1" x14ac:dyDescent="0.2">
      <c r="A49" s="1253"/>
      <c r="B49" s="1267"/>
      <c r="C49" s="1268"/>
      <c r="D49" s="1267"/>
      <c r="E49" s="1273"/>
      <c r="F49" s="1268"/>
      <c r="G49" s="1267"/>
      <c r="H49" s="1267"/>
      <c r="I49" s="1267"/>
      <c r="J49" s="1267"/>
      <c r="K49" s="1267"/>
      <c r="L49" s="1254"/>
      <c r="M49" s="1254"/>
      <c r="N49" s="1255"/>
      <c r="O49" s="1254"/>
      <c r="P49" s="1254"/>
      <c r="Q49" s="1254">
        <v>1800</v>
      </c>
      <c r="R49" s="1284" t="s">
        <v>497</v>
      </c>
      <c r="S49" s="1254">
        <v>1800</v>
      </c>
      <c r="T49" s="1264" t="s">
        <v>86</v>
      </c>
      <c r="U49" s="1264" t="s">
        <v>86</v>
      </c>
      <c r="V49" s="1264" t="s">
        <v>86</v>
      </c>
      <c r="W49" s="1264" t="s">
        <v>86</v>
      </c>
    </row>
    <row r="50" spans="1:23" s="1248" customFormat="1" x14ac:dyDescent="0.2">
      <c r="A50" s="1253"/>
      <c r="B50" s="1267"/>
      <c r="C50" s="1268"/>
      <c r="D50" s="1267"/>
      <c r="E50" s="1273"/>
      <c r="F50" s="1268"/>
      <c r="G50" s="1267"/>
      <c r="H50" s="1267"/>
      <c r="I50" s="1267"/>
      <c r="J50" s="1267"/>
      <c r="K50" s="1267"/>
      <c r="L50" s="1254"/>
      <c r="M50" s="1254"/>
      <c r="N50" s="1255"/>
      <c r="O50" s="1254"/>
      <c r="P50" s="1254"/>
      <c r="Q50" s="1254"/>
      <c r="R50" s="1277" t="s">
        <v>473</v>
      </c>
      <c r="S50" s="1254"/>
      <c r="T50" s="1271"/>
      <c r="U50" s="1254"/>
      <c r="V50" s="1271"/>
      <c r="W50" s="1272"/>
    </row>
    <row r="51" spans="1:23" s="1248" customFormat="1" ht="20.25" x14ac:dyDescent="0.2">
      <c r="A51" s="1253"/>
      <c r="B51" s="1267"/>
      <c r="C51" s="1268"/>
      <c r="D51" s="1267"/>
      <c r="E51" s="1273"/>
      <c r="F51" s="1268"/>
      <c r="G51" s="1267"/>
      <c r="H51" s="1267"/>
      <c r="I51" s="1267"/>
      <c r="J51" s="1267"/>
      <c r="K51" s="1267"/>
      <c r="L51" s="1254"/>
      <c r="M51" s="1254"/>
      <c r="N51" s="1255"/>
      <c r="O51" s="1254"/>
      <c r="P51" s="1254"/>
      <c r="Q51" s="1254">
        <v>1000</v>
      </c>
      <c r="R51" s="1277" t="s">
        <v>498</v>
      </c>
      <c r="S51" s="1254">
        <v>1000</v>
      </c>
      <c r="T51" s="1264" t="s">
        <v>86</v>
      </c>
      <c r="U51" s="1264" t="s">
        <v>86</v>
      </c>
      <c r="V51" s="1264" t="s">
        <v>86</v>
      </c>
      <c r="W51" s="1264" t="s">
        <v>86</v>
      </c>
    </row>
    <row r="52" spans="1:23" s="1248" customFormat="1" ht="15.75" customHeight="1" x14ac:dyDescent="0.2">
      <c r="A52" s="1253"/>
      <c r="B52" s="1267"/>
      <c r="C52" s="1268"/>
      <c r="D52" s="1267"/>
      <c r="E52" s="1273"/>
      <c r="F52" s="1268"/>
      <c r="G52" s="1267"/>
      <c r="H52" s="1267"/>
      <c r="I52" s="1267"/>
      <c r="J52" s="1267"/>
      <c r="K52" s="1267"/>
      <c r="L52" s="1254"/>
      <c r="M52" s="1254"/>
      <c r="N52" s="1255"/>
      <c r="O52" s="1254"/>
      <c r="P52" s="1254"/>
      <c r="Q52" s="1254"/>
      <c r="R52" s="1277" t="s">
        <v>499</v>
      </c>
      <c r="S52" s="1254"/>
      <c r="T52" s="1271"/>
      <c r="U52" s="1254"/>
      <c r="V52" s="1271"/>
      <c r="W52" s="1272"/>
    </row>
    <row r="53" spans="1:23" s="1248" customFormat="1" ht="16.5" customHeight="1" x14ac:dyDescent="0.2">
      <c r="A53" s="1253"/>
      <c r="B53" s="1267"/>
      <c r="C53" s="1268"/>
      <c r="D53" s="1267"/>
      <c r="E53" s="1273"/>
      <c r="F53" s="1268"/>
      <c r="G53" s="1267"/>
      <c r="H53" s="1267"/>
      <c r="I53" s="1267"/>
      <c r="J53" s="1267"/>
      <c r="K53" s="1267"/>
      <c r="L53" s="1254"/>
      <c r="M53" s="1254"/>
      <c r="N53" s="1255"/>
      <c r="O53" s="1254"/>
      <c r="P53" s="1254"/>
      <c r="Q53" s="1254">
        <v>15000</v>
      </c>
      <c r="R53" s="1277" t="s">
        <v>500</v>
      </c>
      <c r="S53" s="1254">
        <v>15000</v>
      </c>
      <c r="T53" s="1264" t="s">
        <v>86</v>
      </c>
      <c r="U53" s="1264" t="s">
        <v>86</v>
      </c>
      <c r="V53" s="1264" t="s">
        <v>86</v>
      </c>
      <c r="W53" s="1264" t="s">
        <v>86</v>
      </c>
    </row>
    <row r="54" spans="1:23" s="1248" customFormat="1" ht="31.5" x14ac:dyDescent="0.2">
      <c r="A54" s="1253"/>
      <c r="B54" s="1267"/>
      <c r="C54" s="1268"/>
      <c r="D54" s="1267"/>
      <c r="E54" s="1273"/>
      <c r="F54" s="1268"/>
      <c r="G54" s="1267"/>
      <c r="H54" s="1267"/>
      <c r="I54" s="1267"/>
      <c r="J54" s="1267"/>
      <c r="K54" s="1267"/>
      <c r="L54" s="1254"/>
      <c r="M54" s="1254"/>
      <c r="N54" s="1255"/>
      <c r="O54" s="1254"/>
      <c r="P54" s="1254"/>
      <c r="Q54" s="1254"/>
      <c r="R54" s="1277" t="s">
        <v>501</v>
      </c>
      <c r="S54" s="1254"/>
      <c r="T54" s="1271"/>
      <c r="U54" s="1254"/>
      <c r="V54" s="1271"/>
      <c r="W54" s="1272"/>
    </row>
    <row r="55" spans="1:23" s="1248" customFormat="1" x14ac:dyDescent="0.2">
      <c r="A55" s="1253"/>
      <c r="B55" s="1267"/>
      <c r="C55" s="1268"/>
      <c r="D55" s="1267"/>
      <c r="E55" s="1273"/>
      <c r="F55" s="1268"/>
      <c r="G55" s="1267"/>
      <c r="H55" s="1267"/>
      <c r="I55" s="1267"/>
      <c r="J55" s="1267"/>
      <c r="K55" s="1267"/>
      <c r="L55" s="1254"/>
      <c r="M55" s="1254"/>
      <c r="N55" s="1255"/>
      <c r="O55" s="1254"/>
      <c r="P55" s="1254"/>
      <c r="Q55" s="1254"/>
      <c r="R55" s="1285" t="s">
        <v>502</v>
      </c>
      <c r="S55" s="1254"/>
      <c r="T55" s="1271"/>
      <c r="U55" s="1254"/>
      <c r="V55" s="1271"/>
      <c r="W55" s="1272"/>
    </row>
    <row r="56" spans="1:23" s="1248" customFormat="1" ht="17.25" customHeight="1" x14ac:dyDescent="0.2">
      <c r="A56" s="1253"/>
      <c r="B56" s="1267"/>
      <c r="C56" s="1268"/>
      <c r="D56" s="1267"/>
      <c r="E56" s="1273"/>
      <c r="F56" s="1268"/>
      <c r="G56" s="1267"/>
      <c r="H56" s="1267"/>
      <c r="I56" s="1267"/>
      <c r="J56" s="1267"/>
      <c r="K56" s="1267"/>
      <c r="L56" s="1254"/>
      <c r="M56" s="1254"/>
      <c r="N56" s="1255"/>
      <c r="O56" s="1254"/>
      <c r="P56" s="1254"/>
      <c r="Q56" s="1254">
        <v>20000</v>
      </c>
      <c r="R56" s="1277" t="s">
        <v>503</v>
      </c>
      <c r="S56" s="1254">
        <v>20000</v>
      </c>
      <c r="T56" s="1264" t="s">
        <v>86</v>
      </c>
      <c r="U56" s="1264" t="s">
        <v>86</v>
      </c>
      <c r="V56" s="1264" t="s">
        <v>86</v>
      </c>
      <c r="W56" s="1264" t="s">
        <v>86</v>
      </c>
    </row>
    <row r="57" spans="1:23" s="1248" customFormat="1" ht="31.5" x14ac:dyDescent="0.2">
      <c r="A57" s="1253"/>
      <c r="B57" s="1267"/>
      <c r="C57" s="1268"/>
      <c r="D57" s="1267"/>
      <c r="E57" s="1273"/>
      <c r="F57" s="1268"/>
      <c r="G57" s="1267"/>
      <c r="H57" s="1267"/>
      <c r="I57" s="1267"/>
      <c r="J57" s="1267"/>
      <c r="K57" s="1267"/>
      <c r="L57" s="1254"/>
      <c r="M57" s="1254"/>
      <c r="N57" s="1255"/>
      <c r="O57" s="1254"/>
      <c r="P57" s="1254"/>
      <c r="Q57" s="1254"/>
      <c r="R57" s="1277" t="s">
        <v>501</v>
      </c>
      <c r="S57" s="1254"/>
      <c r="T57" s="1271"/>
      <c r="U57" s="1254"/>
      <c r="V57" s="1271"/>
      <c r="W57" s="1272"/>
    </row>
    <row r="58" spans="1:23" s="1248" customFormat="1" x14ac:dyDescent="0.2">
      <c r="A58" s="1253"/>
      <c r="B58" s="1267"/>
      <c r="C58" s="1268"/>
      <c r="D58" s="1267"/>
      <c r="E58" s="1273"/>
      <c r="F58" s="1268"/>
      <c r="G58" s="1267"/>
      <c r="H58" s="1267"/>
      <c r="I58" s="1267"/>
      <c r="J58" s="1267"/>
      <c r="K58" s="1267"/>
      <c r="L58" s="1254"/>
      <c r="M58" s="1254"/>
      <c r="N58" s="1255"/>
      <c r="O58" s="1254"/>
      <c r="P58" s="1254"/>
      <c r="Q58" s="1254"/>
      <c r="R58" s="1283" t="s">
        <v>504</v>
      </c>
      <c r="S58" s="1254"/>
      <c r="T58" s="1271"/>
      <c r="U58" s="1254"/>
      <c r="V58" s="1271"/>
      <c r="W58" s="1272"/>
    </row>
    <row r="59" spans="1:23" s="1248" customFormat="1" ht="17.25" customHeight="1" x14ac:dyDescent="0.2">
      <c r="A59" s="1253"/>
      <c r="B59" s="1267"/>
      <c r="C59" s="1268"/>
      <c r="D59" s="1267"/>
      <c r="E59" s="1273"/>
      <c r="F59" s="1268"/>
      <c r="G59" s="1267"/>
      <c r="H59" s="1267"/>
      <c r="I59" s="1267"/>
      <c r="J59" s="1267"/>
      <c r="K59" s="1267"/>
      <c r="L59" s="1254"/>
      <c r="M59" s="1254"/>
      <c r="N59" s="1255"/>
      <c r="O59" s="1254"/>
      <c r="P59" s="1254"/>
      <c r="Q59" s="1254">
        <v>2400</v>
      </c>
      <c r="R59" s="1277" t="s">
        <v>505</v>
      </c>
      <c r="S59" s="1254">
        <v>2400</v>
      </c>
      <c r="T59" s="1264" t="s">
        <v>86</v>
      </c>
      <c r="U59" s="1264" t="s">
        <v>86</v>
      </c>
      <c r="V59" s="1264" t="s">
        <v>86</v>
      </c>
      <c r="W59" s="1264" t="s">
        <v>86</v>
      </c>
    </row>
    <row r="60" spans="1:23" s="1248" customFormat="1" ht="20.25" customHeight="1" x14ac:dyDescent="0.2">
      <c r="A60" s="1253"/>
      <c r="B60" s="1267"/>
      <c r="C60" s="1268"/>
      <c r="D60" s="1267"/>
      <c r="E60" s="1273"/>
      <c r="F60" s="1268"/>
      <c r="G60" s="1267"/>
      <c r="H60" s="1267"/>
      <c r="I60" s="1267"/>
      <c r="J60" s="1267"/>
      <c r="K60" s="1267"/>
      <c r="L60" s="1254"/>
      <c r="M60" s="1254"/>
      <c r="N60" s="1255"/>
      <c r="O60" s="1254"/>
      <c r="P60" s="1254"/>
      <c r="Q60" s="1254"/>
      <c r="R60" s="1277" t="s">
        <v>506</v>
      </c>
      <c r="S60" s="1254"/>
      <c r="T60" s="1271"/>
      <c r="U60" s="1254"/>
      <c r="V60" s="1271"/>
      <c r="W60" s="1272"/>
    </row>
    <row r="61" spans="1:23" s="1248" customFormat="1" ht="14.25" customHeight="1" x14ac:dyDescent="0.2">
      <c r="A61" s="1253"/>
      <c r="B61" s="1267"/>
      <c r="C61" s="1268"/>
      <c r="D61" s="1267"/>
      <c r="E61" s="1273"/>
      <c r="F61" s="1268"/>
      <c r="G61" s="1267"/>
      <c r="H61" s="1267"/>
      <c r="I61" s="1267"/>
      <c r="J61" s="1267"/>
      <c r="K61" s="1267"/>
      <c r="L61" s="1254"/>
      <c r="M61" s="1254"/>
      <c r="N61" s="1255"/>
      <c r="O61" s="1254"/>
      <c r="P61" s="1254"/>
      <c r="Q61" s="1254">
        <v>1200</v>
      </c>
      <c r="R61" s="1277" t="s">
        <v>507</v>
      </c>
      <c r="S61" s="1254">
        <v>1200</v>
      </c>
      <c r="T61" s="1264" t="s">
        <v>86</v>
      </c>
      <c r="U61" s="1264" t="s">
        <v>86</v>
      </c>
      <c r="V61" s="1264" t="s">
        <v>86</v>
      </c>
      <c r="W61" s="1264" t="s">
        <v>86</v>
      </c>
    </row>
    <row r="62" spans="1:23" s="1248" customFormat="1" ht="15" customHeight="1" x14ac:dyDescent="0.25">
      <c r="A62" s="1253"/>
      <c r="B62" s="1267"/>
      <c r="C62" s="1268"/>
      <c r="D62" s="1267"/>
      <c r="E62" s="1273"/>
      <c r="F62" s="1268"/>
      <c r="G62" s="1267"/>
      <c r="H62" s="1267"/>
      <c r="I62" s="1267"/>
      <c r="J62" s="1267"/>
      <c r="K62" s="1267"/>
      <c r="L62" s="1254"/>
      <c r="M62" s="1254"/>
      <c r="N62" s="1255"/>
      <c r="O62" s="1254"/>
      <c r="P62" s="1254"/>
      <c r="Q62" s="1254"/>
      <c r="R62" s="1286" t="s">
        <v>496</v>
      </c>
      <c r="S62" s="1254"/>
      <c r="T62" s="1271"/>
      <c r="U62" s="1254"/>
      <c r="V62" s="1271"/>
      <c r="W62" s="1272"/>
    </row>
    <row r="63" spans="1:23" s="1248" customFormat="1" x14ac:dyDescent="0.25">
      <c r="A63" s="1253"/>
      <c r="B63" s="1267"/>
      <c r="C63" s="1268"/>
      <c r="D63" s="1267"/>
      <c r="E63" s="1273"/>
      <c r="F63" s="1268"/>
      <c r="G63" s="1267"/>
      <c r="H63" s="1267"/>
      <c r="I63" s="1267"/>
      <c r="J63" s="1267"/>
      <c r="K63" s="1267"/>
      <c r="L63" s="1254"/>
      <c r="M63" s="1254"/>
      <c r="N63" s="1255"/>
      <c r="O63" s="1254"/>
      <c r="P63" s="1254"/>
      <c r="Q63" s="1254"/>
      <c r="R63" s="1287" t="s">
        <v>462</v>
      </c>
      <c r="S63" s="1254"/>
      <c r="T63" s="1271"/>
      <c r="U63" s="1254"/>
      <c r="V63" s="1271"/>
      <c r="W63" s="1272"/>
    </row>
    <row r="64" spans="1:23" s="1248" customFormat="1" ht="17.25" customHeight="1" x14ac:dyDescent="0.25">
      <c r="A64" s="1586" t="s">
        <v>30</v>
      </c>
      <c r="B64" s="1615">
        <v>257099.68</v>
      </c>
      <c r="C64" s="1618">
        <v>215882.23999999999</v>
      </c>
      <c r="D64" s="1576" t="s">
        <v>871</v>
      </c>
      <c r="E64" s="1620">
        <v>14994</v>
      </c>
      <c r="F64" s="1264" t="s">
        <v>86</v>
      </c>
      <c r="G64" s="1264" t="s">
        <v>86</v>
      </c>
      <c r="H64" s="1264" t="s">
        <v>86</v>
      </c>
      <c r="I64" s="1264" t="s">
        <v>86</v>
      </c>
      <c r="J64" s="1264" t="s">
        <v>86</v>
      </c>
      <c r="K64" s="1264" t="s">
        <v>86</v>
      </c>
      <c r="L64" s="1264" t="s">
        <v>86</v>
      </c>
      <c r="M64" s="1264" t="s">
        <v>86</v>
      </c>
      <c r="N64" s="1264" t="s">
        <v>86</v>
      </c>
      <c r="O64" s="1592">
        <v>47494.09</v>
      </c>
      <c r="P64" s="1289" t="s">
        <v>81</v>
      </c>
      <c r="Q64" s="1288">
        <v>82000</v>
      </c>
      <c r="R64" s="1290" t="s">
        <v>508</v>
      </c>
      <c r="S64" s="1291">
        <v>82000</v>
      </c>
      <c r="T64" s="1264" t="s">
        <v>86</v>
      </c>
      <c r="U64" s="1264" t="s">
        <v>86</v>
      </c>
      <c r="V64" s="1292" t="s">
        <v>509</v>
      </c>
      <c r="W64" s="1272" t="s">
        <v>510</v>
      </c>
    </row>
    <row r="65" spans="1:23" s="1248" customFormat="1" x14ac:dyDescent="0.25">
      <c r="A65" s="1293"/>
      <c r="B65" s="1291"/>
      <c r="C65" s="1294"/>
      <c r="D65" s="1270"/>
      <c r="E65" s="1273"/>
      <c r="F65" s="1273"/>
      <c r="G65" s="1289"/>
      <c r="H65" s="1289"/>
      <c r="I65" s="1289"/>
      <c r="J65" s="1289"/>
      <c r="K65" s="1289"/>
      <c r="L65" s="1288"/>
      <c r="M65" s="1288"/>
      <c r="N65" s="1295"/>
      <c r="O65" s="1288"/>
      <c r="P65" s="1289"/>
      <c r="Q65" s="1288"/>
      <c r="R65" s="1296" t="s">
        <v>511</v>
      </c>
      <c r="S65" s="1291"/>
      <c r="T65" s="1289"/>
      <c r="U65" s="1289"/>
      <c r="V65" s="1261" t="s">
        <v>512</v>
      </c>
      <c r="W65" s="1272" t="s">
        <v>513</v>
      </c>
    </row>
    <row r="66" spans="1:23" s="1248" customFormat="1" x14ac:dyDescent="0.25">
      <c r="A66" s="1293"/>
      <c r="B66" s="1291"/>
      <c r="C66" s="1294"/>
      <c r="D66" s="1270"/>
      <c r="E66" s="1273"/>
      <c r="F66" s="1273"/>
      <c r="G66" s="1289"/>
      <c r="H66" s="1289"/>
      <c r="I66" s="1289"/>
      <c r="J66" s="1289"/>
      <c r="K66" s="1289"/>
      <c r="L66" s="1288"/>
      <c r="M66" s="1288"/>
      <c r="N66" s="1295"/>
      <c r="O66" s="1288"/>
      <c r="P66" s="1289"/>
      <c r="Q66" s="1288"/>
      <c r="R66" s="1297" t="s">
        <v>514</v>
      </c>
      <c r="S66" s="1291"/>
      <c r="T66" s="1289"/>
      <c r="U66" s="1289"/>
      <c r="V66" s="1261"/>
      <c r="W66" s="1272" t="s">
        <v>515</v>
      </c>
    </row>
    <row r="67" spans="1:23" s="1248" customFormat="1" ht="21.75" customHeight="1" x14ac:dyDescent="0.25">
      <c r="A67" s="1293"/>
      <c r="B67" s="1291"/>
      <c r="C67" s="1294"/>
      <c r="D67" s="1270"/>
      <c r="E67" s="1273"/>
      <c r="F67" s="1273"/>
      <c r="G67" s="1289"/>
      <c r="H67" s="1289"/>
      <c r="I67" s="1289"/>
      <c r="J67" s="1289"/>
      <c r="K67" s="1289"/>
      <c r="L67" s="1288"/>
      <c r="M67" s="1288"/>
      <c r="N67" s="1295"/>
      <c r="O67" s="1288"/>
      <c r="P67" s="1289"/>
      <c r="Q67" s="1288">
        <v>4620</v>
      </c>
      <c r="R67" s="1290" t="s">
        <v>516</v>
      </c>
      <c r="S67" s="1291">
        <v>4620</v>
      </c>
      <c r="T67" s="1264" t="s">
        <v>86</v>
      </c>
      <c r="U67" s="1264" t="s">
        <v>86</v>
      </c>
      <c r="V67" s="1264" t="s">
        <v>86</v>
      </c>
      <c r="W67" s="1272" t="s">
        <v>517</v>
      </c>
    </row>
    <row r="68" spans="1:23" s="1248" customFormat="1" ht="21.75" customHeight="1" x14ac:dyDescent="0.25">
      <c r="A68" s="1293"/>
      <c r="B68" s="1291"/>
      <c r="C68" s="1294"/>
      <c r="D68" s="1270"/>
      <c r="E68" s="1273"/>
      <c r="F68" s="1273"/>
      <c r="G68" s="1289"/>
      <c r="H68" s="1289"/>
      <c r="I68" s="1289"/>
      <c r="J68" s="1289"/>
      <c r="K68" s="1289"/>
      <c r="L68" s="1288"/>
      <c r="M68" s="1288"/>
      <c r="N68" s="1295"/>
      <c r="O68" s="1288"/>
      <c r="P68" s="1289"/>
      <c r="Q68" s="1288"/>
      <c r="R68" s="1298" t="s">
        <v>518</v>
      </c>
      <c r="S68" s="1291"/>
      <c r="T68" s="1289"/>
      <c r="U68" s="1289"/>
      <c r="V68" s="1262"/>
      <c r="W68" s="1272" t="s">
        <v>519</v>
      </c>
    </row>
    <row r="69" spans="1:23" s="1248" customFormat="1" x14ac:dyDescent="0.25">
      <c r="A69" s="1293"/>
      <c r="B69" s="1291"/>
      <c r="C69" s="1294"/>
      <c r="D69" s="1270"/>
      <c r="E69" s="1273"/>
      <c r="F69" s="1273"/>
      <c r="G69" s="1289"/>
      <c r="H69" s="1289"/>
      <c r="I69" s="1289"/>
      <c r="J69" s="1289"/>
      <c r="K69" s="1289"/>
      <c r="L69" s="1288"/>
      <c r="M69" s="1288"/>
      <c r="N69" s="1295"/>
      <c r="O69" s="1288"/>
      <c r="P69" s="1289"/>
      <c r="Q69" s="1288"/>
      <c r="R69" s="1297">
        <v>90160</v>
      </c>
      <c r="S69" s="1291"/>
      <c r="T69" s="1289"/>
      <c r="U69" s="1289"/>
      <c r="V69" s="1261"/>
      <c r="W69" s="1272" t="s">
        <v>520</v>
      </c>
    </row>
    <row r="70" spans="1:23" s="1248" customFormat="1" ht="15.75" customHeight="1" x14ac:dyDescent="0.25">
      <c r="A70" s="1609"/>
      <c r="B70" s="1610"/>
      <c r="C70" s="1585"/>
      <c r="D70" s="1579"/>
      <c r="E70" s="1610"/>
      <c r="F70" s="1264"/>
      <c r="G70" s="1264"/>
      <c r="H70" s="1264"/>
      <c r="I70" s="1264"/>
      <c r="J70" s="1264"/>
      <c r="K70" s="1264"/>
      <c r="L70" s="1264"/>
      <c r="M70" s="1264"/>
      <c r="N70" s="1264"/>
      <c r="O70" s="1592"/>
      <c r="P70" s="1289"/>
      <c r="Q70" s="1626">
        <v>35374</v>
      </c>
      <c r="R70" s="1300" t="s">
        <v>521</v>
      </c>
      <c r="S70" s="1289">
        <v>35374</v>
      </c>
      <c r="T70" s="1264" t="s">
        <v>86</v>
      </c>
      <c r="U70" s="1264" t="s">
        <v>86</v>
      </c>
      <c r="V70" s="1271" t="s">
        <v>522</v>
      </c>
      <c r="W70" s="1271" t="s">
        <v>523</v>
      </c>
    </row>
    <row r="71" spans="1:23" s="1248" customFormat="1" x14ac:dyDescent="0.25">
      <c r="A71" s="1299"/>
      <c r="B71" s="1289"/>
      <c r="C71" s="1273"/>
      <c r="D71" s="1267"/>
      <c r="E71" s="1273"/>
      <c r="F71" s="1273"/>
      <c r="G71" s="1289"/>
      <c r="H71" s="1289"/>
      <c r="I71" s="1289"/>
      <c r="J71" s="1289"/>
      <c r="K71" s="1289"/>
      <c r="L71" s="1288"/>
      <c r="M71" s="1288"/>
      <c r="N71" s="1295"/>
      <c r="O71" s="1288"/>
      <c r="P71" s="1289"/>
      <c r="Q71" s="1289"/>
      <c r="R71" s="1301"/>
      <c r="S71" s="1288"/>
      <c r="T71" s="1301"/>
      <c r="U71" s="1288"/>
      <c r="V71" s="1271" t="s">
        <v>106</v>
      </c>
      <c r="W71" s="1272"/>
    </row>
    <row r="72" spans="1:23" s="1248" customFormat="1" x14ac:dyDescent="0.25">
      <c r="A72" s="1299"/>
      <c r="B72" s="1289"/>
      <c r="C72" s="1273"/>
      <c r="D72" s="1267"/>
      <c r="E72" s="1273"/>
      <c r="F72" s="1273"/>
      <c r="G72" s="1289"/>
      <c r="H72" s="1289"/>
      <c r="I72" s="1289"/>
      <c r="J72" s="1289"/>
      <c r="K72" s="1289"/>
      <c r="L72" s="1288"/>
      <c r="M72" s="1288"/>
      <c r="N72" s="1295"/>
      <c r="O72" s="1288"/>
      <c r="P72" s="1289"/>
      <c r="Q72" s="1289"/>
      <c r="R72" s="1302" t="s">
        <v>462</v>
      </c>
      <c r="S72" s="1288"/>
      <c r="T72" s="1301"/>
      <c r="U72" s="1288"/>
      <c r="V72" s="1271"/>
      <c r="W72" s="1272"/>
    </row>
    <row r="73" spans="1:23" s="1248" customFormat="1" ht="17.25" customHeight="1" x14ac:dyDescent="0.25">
      <c r="A73" s="1609" t="s">
        <v>31</v>
      </c>
      <c r="B73" s="1610">
        <v>204089.41</v>
      </c>
      <c r="C73" s="1585">
        <v>178157.42</v>
      </c>
      <c r="D73" s="1579" t="s">
        <v>871</v>
      </c>
      <c r="E73" s="1610">
        <v>13859</v>
      </c>
      <c r="F73" s="1264" t="s">
        <v>86</v>
      </c>
      <c r="G73" s="1264" t="s">
        <v>86</v>
      </c>
      <c r="H73" s="1264" t="s">
        <v>86</v>
      </c>
      <c r="I73" s="1264" t="s">
        <v>86</v>
      </c>
      <c r="J73" s="1264" t="s">
        <v>86</v>
      </c>
      <c r="K73" s="1264" t="s">
        <v>86</v>
      </c>
      <c r="L73" s="1264" t="s">
        <v>86</v>
      </c>
      <c r="M73" s="1264" t="s">
        <v>86</v>
      </c>
      <c r="N73" s="1264" t="s">
        <v>86</v>
      </c>
      <c r="O73" s="1592">
        <v>39194.629999999997</v>
      </c>
      <c r="P73" s="1289" t="s">
        <v>81</v>
      </c>
      <c r="Q73" s="1288">
        <v>810</v>
      </c>
      <c r="R73" s="1303" t="s">
        <v>524</v>
      </c>
      <c r="S73" s="1288">
        <v>810</v>
      </c>
      <c r="T73" s="1264" t="s">
        <v>86</v>
      </c>
      <c r="U73" s="1264" t="s">
        <v>86</v>
      </c>
      <c r="V73" s="1264" t="s">
        <v>86</v>
      </c>
      <c r="W73" s="1264" t="s">
        <v>86</v>
      </c>
    </row>
    <row r="74" spans="1:23" s="1248" customFormat="1" ht="21" customHeight="1" x14ac:dyDescent="0.25">
      <c r="A74" s="1299"/>
      <c r="B74" s="1289"/>
      <c r="C74" s="1273"/>
      <c r="D74" s="1267"/>
      <c r="E74" s="1273"/>
      <c r="F74" s="1273"/>
      <c r="G74" s="1289"/>
      <c r="H74" s="1289"/>
      <c r="I74" s="1289"/>
      <c r="J74" s="1289"/>
      <c r="K74" s="1289"/>
      <c r="L74" s="1288"/>
      <c r="M74" s="1288"/>
      <c r="N74" s="1295"/>
      <c r="O74" s="1288"/>
      <c r="P74" s="1289"/>
      <c r="Q74" s="1289"/>
      <c r="R74" s="1304" t="s">
        <v>525</v>
      </c>
      <c r="S74" s="1288"/>
      <c r="T74" s="1301"/>
      <c r="U74" s="1288"/>
      <c r="V74" s="1271"/>
      <c r="W74" s="1272"/>
    </row>
    <row r="75" spans="1:23" s="1248" customFormat="1" ht="18" customHeight="1" x14ac:dyDescent="0.25">
      <c r="A75" s="1299"/>
      <c r="B75" s="1289"/>
      <c r="C75" s="1273"/>
      <c r="D75" s="1267"/>
      <c r="E75" s="1273"/>
      <c r="F75" s="1273"/>
      <c r="G75" s="1289"/>
      <c r="H75" s="1289"/>
      <c r="I75" s="1289"/>
      <c r="J75" s="1289"/>
      <c r="K75" s="1289"/>
      <c r="L75" s="1288"/>
      <c r="M75" s="1288"/>
      <c r="N75" s="1295"/>
      <c r="O75" s="1288"/>
      <c r="P75" s="1289"/>
      <c r="Q75" s="1288">
        <v>810</v>
      </c>
      <c r="R75" s="1265" t="s">
        <v>526</v>
      </c>
      <c r="S75" s="1288">
        <v>810</v>
      </c>
      <c r="T75" s="1264" t="s">
        <v>86</v>
      </c>
      <c r="U75" s="1264" t="s">
        <v>86</v>
      </c>
      <c r="V75" s="1264" t="s">
        <v>86</v>
      </c>
      <c r="W75" s="1264" t="s">
        <v>86</v>
      </c>
    </row>
    <row r="76" spans="1:23" s="1248" customFormat="1" ht="20.25" customHeight="1" x14ac:dyDescent="0.25">
      <c r="A76" s="1299"/>
      <c r="B76" s="1289"/>
      <c r="C76" s="1273"/>
      <c r="D76" s="1267"/>
      <c r="E76" s="1273"/>
      <c r="F76" s="1273"/>
      <c r="G76" s="1289"/>
      <c r="H76" s="1289"/>
      <c r="I76" s="1289"/>
      <c r="J76" s="1289"/>
      <c r="K76" s="1289"/>
      <c r="L76" s="1288"/>
      <c r="M76" s="1288"/>
      <c r="N76" s="1295"/>
      <c r="O76" s="1288"/>
      <c r="P76" s="1289"/>
      <c r="Q76" s="1289"/>
      <c r="R76" s="1265" t="s">
        <v>527</v>
      </c>
      <c r="S76" s="1288"/>
      <c r="T76" s="1301"/>
      <c r="U76" s="1288"/>
      <c r="V76" s="1271"/>
      <c r="W76" s="1272"/>
    </row>
    <row r="77" spans="1:23" s="1248" customFormat="1" ht="17.25" customHeight="1" x14ac:dyDescent="0.25">
      <c r="A77" s="1299"/>
      <c r="B77" s="1289"/>
      <c r="C77" s="1273"/>
      <c r="D77" s="1267"/>
      <c r="E77" s="1273"/>
      <c r="F77" s="1273"/>
      <c r="G77" s="1289"/>
      <c r="H77" s="1289"/>
      <c r="I77" s="1289"/>
      <c r="J77" s="1289"/>
      <c r="K77" s="1289"/>
      <c r="L77" s="1288"/>
      <c r="M77" s="1288"/>
      <c r="N77" s="1295"/>
      <c r="O77" s="1288"/>
      <c r="P77" s="1289"/>
      <c r="Q77" s="1289">
        <v>810</v>
      </c>
      <c r="R77" s="1305" t="s">
        <v>528</v>
      </c>
      <c r="S77" s="1288">
        <v>810</v>
      </c>
      <c r="T77" s="1264" t="s">
        <v>86</v>
      </c>
      <c r="U77" s="1264" t="s">
        <v>86</v>
      </c>
      <c r="V77" s="1264" t="s">
        <v>86</v>
      </c>
      <c r="W77" s="1264" t="s">
        <v>86</v>
      </c>
    </row>
    <row r="78" spans="1:23" s="1248" customFormat="1" ht="27.75" customHeight="1" x14ac:dyDescent="0.25">
      <c r="A78" s="1299"/>
      <c r="B78" s="1289"/>
      <c r="C78" s="1273"/>
      <c r="D78" s="1267"/>
      <c r="E78" s="1273"/>
      <c r="F78" s="1273"/>
      <c r="G78" s="1289"/>
      <c r="H78" s="1289"/>
      <c r="I78" s="1289"/>
      <c r="J78" s="1289"/>
      <c r="K78" s="1289"/>
      <c r="L78" s="1288"/>
      <c r="M78" s="1288"/>
      <c r="N78" s="1295"/>
      <c r="O78" s="1288"/>
      <c r="P78" s="1289"/>
      <c r="Q78" s="1289"/>
      <c r="R78" s="1265" t="s">
        <v>529</v>
      </c>
      <c r="S78" s="1288"/>
      <c r="T78" s="1301"/>
      <c r="U78" s="1288"/>
      <c r="V78" s="1271"/>
      <c r="W78" s="1272"/>
    </row>
    <row r="79" spans="1:23" s="1248" customFormat="1" x14ac:dyDescent="0.25">
      <c r="A79" s="1299"/>
      <c r="B79" s="1289"/>
      <c r="C79" s="1273"/>
      <c r="D79" s="1267"/>
      <c r="E79" s="1273"/>
      <c r="F79" s="1273"/>
      <c r="G79" s="1289"/>
      <c r="H79" s="1289"/>
      <c r="I79" s="1289"/>
      <c r="J79" s="1289"/>
      <c r="K79" s="1289"/>
      <c r="L79" s="1288"/>
      <c r="M79" s="1288"/>
      <c r="N79" s="1295"/>
      <c r="O79" s="1288"/>
      <c r="P79" s="1289"/>
      <c r="Q79" s="1289"/>
      <c r="R79" s="1283" t="s">
        <v>504</v>
      </c>
      <c r="S79" s="1288"/>
      <c r="T79" s="1301"/>
      <c r="U79" s="1288"/>
      <c r="V79" s="1271"/>
      <c r="W79" s="1272"/>
    </row>
    <row r="80" spans="1:23" s="1248" customFormat="1" ht="18.75" customHeight="1" x14ac:dyDescent="0.25">
      <c r="A80" s="1299"/>
      <c r="B80" s="1289"/>
      <c r="C80" s="1273"/>
      <c r="D80" s="1267"/>
      <c r="E80" s="1273"/>
      <c r="F80" s="1273"/>
      <c r="G80" s="1289"/>
      <c r="H80" s="1289"/>
      <c r="I80" s="1289"/>
      <c r="J80" s="1289"/>
      <c r="K80" s="1289"/>
      <c r="L80" s="1288"/>
      <c r="M80" s="1288"/>
      <c r="N80" s="1295"/>
      <c r="O80" s="1288"/>
      <c r="P80" s="1289"/>
      <c r="Q80" s="1289">
        <v>1200</v>
      </c>
      <c r="R80" s="1306" t="s">
        <v>530</v>
      </c>
      <c r="S80" s="1288">
        <v>1200</v>
      </c>
      <c r="T80" s="1264" t="s">
        <v>86</v>
      </c>
      <c r="U80" s="1264" t="s">
        <v>86</v>
      </c>
      <c r="V80" s="1264" t="s">
        <v>86</v>
      </c>
      <c r="W80" s="1264" t="s">
        <v>86</v>
      </c>
    </row>
    <row r="81" spans="1:23" s="1248" customFormat="1" x14ac:dyDescent="0.25">
      <c r="A81" s="1299"/>
      <c r="B81" s="1289"/>
      <c r="C81" s="1273"/>
      <c r="D81" s="1267"/>
      <c r="E81" s="1273"/>
      <c r="F81" s="1273"/>
      <c r="G81" s="1289"/>
      <c r="H81" s="1289"/>
      <c r="I81" s="1289"/>
      <c r="J81" s="1289"/>
      <c r="K81" s="1289"/>
      <c r="L81" s="1288"/>
      <c r="M81" s="1288"/>
      <c r="N81" s="1295"/>
      <c r="O81" s="1288"/>
      <c r="P81" s="1289"/>
      <c r="Q81" s="1289"/>
      <c r="R81" s="1277" t="s">
        <v>531</v>
      </c>
      <c r="S81" s="1288"/>
      <c r="T81" s="1301"/>
      <c r="U81" s="1288"/>
      <c r="V81" s="1271"/>
      <c r="W81" s="1272"/>
    </row>
    <row r="82" spans="1:23" s="1248" customFormat="1" ht="18.75" customHeight="1" x14ac:dyDescent="0.25">
      <c r="A82" s="1587" t="s">
        <v>32</v>
      </c>
      <c r="B82" s="1589">
        <v>190091.36</v>
      </c>
      <c r="C82" s="1600">
        <v>176721.59</v>
      </c>
      <c r="D82" s="1576" t="s">
        <v>871</v>
      </c>
      <c r="E82" s="1600">
        <v>13578</v>
      </c>
      <c r="F82" s="1264" t="s">
        <v>86</v>
      </c>
      <c r="G82" s="1264" t="s">
        <v>86</v>
      </c>
      <c r="H82" s="1264" t="s">
        <v>86</v>
      </c>
      <c r="I82" s="1264" t="s">
        <v>86</v>
      </c>
      <c r="J82" s="1264" t="s">
        <v>86</v>
      </c>
      <c r="K82" s="1264" t="s">
        <v>86</v>
      </c>
      <c r="L82" s="1273" t="s">
        <v>532</v>
      </c>
      <c r="M82" s="1264" t="s">
        <v>86</v>
      </c>
      <c r="N82" s="1264" t="s">
        <v>86</v>
      </c>
      <c r="O82" s="1606">
        <v>38878.75</v>
      </c>
      <c r="P82" s="1289" t="s">
        <v>81</v>
      </c>
      <c r="Q82" s="1288">
        <v>61394</v>
      </c>
      <c r="R82" s="1301" t="s">
        <v>533</v>
      </c>
      <c r="S82" s="1288">
        <v>61394</v>
      </c>
      <c r="T82" s="1264" t="s">
        <v>86</v>
      </c>
      <c r="U82" s="1264" t="s">
        <v>86</v>
      </c>
      <c r="V82" s="1264" t="s">
        <v>86</v>
      </c>
      <c r="W82" s="1264" t="s">
        <v>86</v>
      </c>
    </row>
    <row r="83" spans="1:23" s="1248" customFormat="1" x14ac:dyDescent="0.25">
      <c r="A83" s="1299"/>
      <c r="B83" s="1289"/>
      <c r="C83" s="1273"/>
      <c r="D83" s="1289"/>
      <c r="E83" s="1273"/>
      <c r="F83" s="1273"/>
      <c r="G83" s="1289"/>
      <c r="H83" s="1289"/>
      <c r="I83" s="1289"/>
      <c r="J83" s="1289"/>
      <c r="K83" s="1289"/>
      <c r="L83" s="1288"/>
      <c r="M83" s="1288"/>
      <c r="N83" s="1295"/>
      <c r="O83" s="1288"/>
      <c r="P83" s="1289"/>
      <c r="Q83" s="1289"/>
      <c r="R83" s="1301" t="s">
        <v>534</v>
      </c>
      <c r="S83" s="1288"/>
      <c r="T83" s="1301"/>
      <c r="U83" s="1288"/>
      <c r="V83" s="1301"/>
      <c r="W83" s="1272"/>
    </row>
    <row r="84" spans="1:23" s="1248" customFormat="1" x14ac:dyDescent="0.25">
      <c r="A84" s="1299"/>
      <c r="B84" s="1289"/>
      <c r="C84" s="1273"/>
      <c r="D84" s="1289"/>
      <c r="E84" s="1273"/>
      <c r="F84" s="1273"/>
      <c r="G84" s="1289"/>
      <c r="H84" s="1289"/>
      <c r="I84" s="1289"/>
      <c r="J84" s="1289"/>
      <c r="K84" s="1289"/>
      <c r="L84" s="1288"/>
      <c r="M84" s="1288"/>
      <c r="N84" s="1295"/>
      <c r="O84" s="1288"/>
      <c r="P84" s="1289"/>
      <c r="Q84" s="1289"/>
      <c r="R84" s="1301" t="s">
        <v>874</v>
      </c>
      <c r="S84" s="1288"/>
      <c r="T84" s="1301"/>
      <c r="U84" s="1288"/>
      <c r="V84" s="1301"/>
      <c r="W84" s="1272"/>
    </row>
    <row r="85" spans="1:23" s="1248" customFormat="1" x14ac:dyDescent="0.25">
      <c r="A85" s="1299"/>
      <c r="B85" s="1289"/>
      <c r="C85" s="1273"/>
      <c r="D85" s="1289"/>
      <c r="E85" s="1273"/>
      <c r="F85" s="1273"/>
      <c r="G85" s="1289"/>
      <c r="H85" s="1289"/>
      <c r="I85" s="1289"/>
      <c r="J85" s="1289"/>
      <c r="K85" s="1289"/>
      <c r="L85" s="1288"/>
      <c r="M85" s="1288"/>
      <c r="N85" s="1295"/>
      <c r="O85" s="1288"/>
      <c r="P85" s="1289"/>
      <c r="Q85" s="1289"/>
      <c r="R85" s="1301"/>
      <c r="S85" s="1288"/>
      <c r="T85" s="1301"/>
      <c r="U85" s="1288"/>
      <c r="V85" s="1301"/>
      <c r="W85" s="1272"/>
    </row>
    <row r="86" spans="1:23" s="1248" customFormat="1" x14ac:dyDescent="0.25">
      <c r="A86" s="1299"/>
      <c r="B86" s="1289"/>
      <c r="C86" s="1273"/>
      <c r="D86" s="1289"/>
      <c r="E86" s="1273"/>
      <c r="F86" s="1273"/>
      <c r="G86" s="1289"/>
      <c r="H86" s="1289"/>
      <c r="I86" s="1289"/>
      <c r="J86" s="1289"/>
      <c r="K86" s="1289"/>
      <c r="L86" s="1288"/>
      <c r="M86" s="1288"/>
      <c r="N86" s="1295"/>
      <c r="O86" s="1288"/>
      <c r="P86" s="1289"/>
      <c r="Q86" s="1289"/>
      <c r="R86" s="1301" t="s">
        <v>535</v>
      </c>
      <c r="S86" s="1288"/>
      <c r="T86" s="1301"/>
      <c r="U86" s="1288"/>
      <c r="V86" s="1301"/>
      <c r="W86" s="1272"/>
    </row>
    <row r="87" spans="1:23" s="1248" customFormat="1" x14ac:dyDescent="0.25">
      <c r="A87" s="1299"/>
      <c r="B87" s="1289"/>
      <c r="C87" s="1273"/>
      <c r="D87" s="1289"/>
      <c r="E87" s="1273"/>
      <c r="F87" s="1273"/>
      <c r="G87" s="1289"/>
      <c r="H87" s="1289"/>
      <c r="I87" s="1289"/>
      <c r="J87" s="1289"/>
      <c r="K87" s="1289"/>
      <c r="L87" s="1288"/>
      <c r="M87" s="1288"/>
      <c r="N87" s="1295"/>
      <c r="O87" s="1288"/>
      <c r="P87" s="1289"/>
      <c r="Q87" s="1289"/>
      <c r="R87" s="1301" t="s">
        <v>536</v>
      </c>
      <c r="S87" s="1288"/>
      <c r="T87" s="1301"/>
      <c r="U87" s="1288"/>
      <c r="V87" s="1301"/>
      <c r="W87" s="1272"/>
    </row>
    <row r="88" spans="1:23" s="1248" customFormat="1" x14ac:dyDescent="0.25">
      <c r="A88" s="1299"/>
      <c r="B88" s="1289"/>
      <c r="C88" s="1273"/>
      <c r="D88" s="1289"/>
      <c r="E88" s="1273"/>
      <c r="F88" s="1273"/>
      <c r="G88" s="1289"/>
      <c r="H88" s="1289"/>
      <c r="I88" s="1289"/>
      <c r="J88" s="1289"/>
      <c r="K88" s="1289"/>
      <c r="L88" s="1288"/>
      <c r="M88" s="1288"/>
      <c r="N88" s="1295"/>
      <c r="O88" s="1288"/>
      <c r="P88" s="1289"/>
      <c r="Q88" s="1289"/>
      <c r="R88" s="1301" t="s">
        <v>537</v>
      </c>
      <c r="S88" s="1288"/>
      <c r="T88" s="1301"/>
      <c r="U88" s="1288"/>
      <c r="V88" s="1301"/>
      <c r="W88" s="1272"/>
    </row>
    <row r="89" spans="1:23" s="1248" customFormat="1" ht="16.5" customHeight="1" x14ac:dyDescent="0.25">
      <c r="A89" s="1299"/>
      <c r="B89" s="1289"/>
      <c r="C89" s="1273"/>
      <c r="D89" s="1289"/>
      <c r="E89" s="1273"/>
      <c r="F89" s="1273"/>
      <c r="G89" s="1289"/>
      <c r="H89" s="1289"/>
      <c r="I89" s="1289"/>
      <c r="J89" s="1289"/>
      <c r="K89" s="1289"/>
      <c r="L89" s="1288"/>
      <c r="M89" s="1288"/>
      <c r="N89" s="1295"/>
      <c r="O89" s="1288"/>
      <c r="P89" s="1289"/>
      <c r="Q89" s="1269">
        <v>3479</v>
      </c>
      <c r="R89" s="1308" t="s">
        <v>538</v>
      </c>
      <c r="S89" s="1269">
        <v>3479</v>
      </c>
      <c r="T89" s="1264" t="s">
        <v>86</v>
      </c>
      <c r="U89" s="1264" t="s">
        <v>86</v>
      </c>
      <c r="V89" s="1264" t="s">
        <v>86</v>
      </c>
      <c r="W89" s="1264" t="s">
        <v>86</v>
      </c>
    </row>
    <row r="90" spans="1:23" s="1248" customFormat="1" x14ac:dyDescent="0.25">
      <c r="A90" s="1299"/>
      <c r="B90" s="1289"/>
      <c r="C90" s="1273"/>
      <c r="D90" s="1289"/>
      <c r="E90" s="1273"/>
      <c r="F90" s="1273"/>
      <c r="G90" s="1289"/>
      <c r="H90" s="1289"/>
      <c r="I90" s="1289"/>
      <c r="J90" s="1289"/>
      <c r="K90" s="1289"/>
      <c r="L90" s="1288"/>
      <c r="M90" s="1288"/>
      <c r="N90" s="1295"/>
      <c r="O90" s="1288"/>
      <c r="P90" s="1289"/>
      <c r="Q90" s="1289"/>
      <c r="R90" s="1293" t="s">
        <v>539</v>
      </c>
      <c r="S90" s="1288"/>
      <c r="T90" s="1301"/>
      <c r="U90" s="1288"/>
      <c r="V90" s="1301"/>
      <c r="W90" s="1272"/>
    </row>
    <row r="91" spans="1:23" s="1248" customFormat="1" x14ac:dyDescent="0.25">
      <c r="A91" s="1299"/>
      <c r="B91" s="1289"/>
      <c r="C91" s="1273"/>
      <c r="D91" s="1289"/>
      <c r="E91" s="1273"/>
      <c r="F91" s="1273"/>
      <c r="G91" s="1289"/>
      <c r="H91" s="1289"/>
      <c r="I91" s="1289"/>
      <c r="J91" s="1289"/>
      <c r="K91" s="1289"/>
      <c r="L91" s="1288"/>
      <c r="M91" s="1288"/>
      <c r="N91" s="1295"/>
      <c r="O91" s="1288"/>
      <c r="P91" s="1289"/>
      <c r="Q91" s="1289"/>
      <c r="R91" s="1309" t="s">
        <v>540</v>
      </c>
      <c r="S91" s="1288"/>
      <c r="T91" s="1301"/>
      <c r="U91" s="1288"/>
      <c r="V91" s="1301"/>
      <c r="W91" s="1272"/>
    </row>
    <row r="92" spans="1:23" s="1248" customFormat="1" x14ac:dyDescent="0.25">
      <c r="A92" s="1299"/>
      <c r="B92" s="1289"/>
      <c r="C92" s="1273"/>
      <c r="D92" s="1289"/>
      <c r="E92" s="1273"/>
      <c r="F92" s="1273"/>
      <c r="G92" s="1289"/>
      <c r="H92" s="1289"/>
      <c r="I92" s="1289"/>
      <c r="J92" s="1289"/>
      <c r="K92" s="1289"/>
      <c r="L92" s="1288"/>
      <c r="M92" s="1288"/>
      <c r="N92" s="1295"/>
      <c r="O92" s="1288"/>
      <c r="P92" s="1289"/>
      <c r="Q92" s="1289"/>
      <c r="R92" s="1309" t="s">
        <v>541</v>
      </c>
      <c r="S92" s="1288"/>
      <c r="T92" s="1301"/>
      <c r="U92" s="1288"/>
      <c r="V92" s="1301"/>
      <c r="W92" s="1272"/>
    </row>
    <row r="93" spans="1:23" s="1248" customFormat="1" x14ac:dyDescent="0.25">
      <c r="A93" s="1299"/>
      <c r="B93" s="1289"/>
      <c r="C93" s="1273"/>
      <c r="D93" s="1289"/>
      <c r="E93" s="1273"/>
      <c r="F93" s="1273"/>
      <c r="G93" s="1289"/>
      <c r="H93" s="1289"/>
      <c r="I93" s="1289"/>
      <c r="J93" s="1289"/>
      <c r="K93" s="1289"/>
      <c r="L93" s="1288"/>
      <c r="M93" s="1288"/>
      <c r="N93" s="1295"/>
      <c r="O93" s="1288"/>
      <c r="P93" s="1289"/>
      <c r="Q93" s="1289"/>
      <c r="R93" s="1309" t="s">
        <v>542</v>
      </c>
      <c r="S93" s="1288"/>
      <c r="T93" s="1301"/>
      <c r="U93" s="1288"/>
      <c r="V93" s="1301"/>
      <c r="W93" s="1272"/>
    </row>
    <row r="94" spans="1:23" s="1248" customFormat="1" x14ac:dyDescent="0.25">
      <c r="A94" s="1299"/>
      <c r="B94" s="1289"/>
      <c r="C94" s="1273"/>
      <c r="D94" s="1289"/>
      <c r="E94" s="1273"/>
      <c r="F94" s="1273"/>
      <c r="G94" s="1289"/>
      <c r="H94" s="1289"/>
      <c r="I94" s="1289"/>
      <c r="J94" s="1289"/>
      <c r="K94" s="1289"/>
      <c r="L94" s="1288"/>
      <c r="M94" s="1288"/>
      <c r="N94" s="1295"/>
      <c r="O94" s="1288"/>
      <c r="P94" s="1289"/>
      <c r="Q94" s="1289"/>
      <c r="R94" s="1309" t="s">
        <v>543</v>
      </c>
      <c r="S94" s="1288"/>
      <c r="T94" s="1301"/>
      <c r="U94" s="1288"/>
      <c r="V94" s="1301"/>
      <c r="W94" s="1272"/>
    </row>
    <row r="95" spans="1:23" s="1248" customFormat="1" x14ac:dyDescent="0.25">
      <c r="A95" s="1299"/>
      <c r="B95" s="1289"/>
      <c r="C95" s="1273"/>
      <c r="D95" s="1289"/>
      <c r="E95" s="1273"/>
      <c r="F95" s="1273"/>
      <c r="G95" s="1289"/>
      <c r="H95" s="1289"/>
      <c r="I95" s="1289"/>
      <c r="J95" s="1289"/>
      <c r="K95" s="1289"/>
      <c r="L95" s="1288"/>
      <c r="M95" s="1288"/>
      <c r="N95" s="1295"/>
      <c r="O95" s="1288"/>
      <c r="P95" s="1289"/>
      <c r="Q95" s="1289"/>
      <c r="R95" s="1309" t="s">
        <v>544</v>
      </c>
      <c r="S95" s="1288"/>
      <c r="T95" s="1301"/>
      <c r="U95" s="1288"/>
      <c r="V95" s="1301"/>
      <c r="W95" s="1272"/>
    </row>
    <row r="96" spans="1:23" s="1248" customFormat="1" x14ac:dyDescent="0.25">
      <c r="A96" s="1299"/>
      <c r="B96" s="1289"/>
      <c r="C96" s="1273"/>
      <c r="D96" s="1289"/>
      <c r="E96" s="1273"/>
      <c r="F96" s="1273"/>
      <c r="G96" s="1289"/>
      <c r="H96" s="1289"/>
      <c r="I96" s="1289"/>
      <c r="J96" s="1289"/>
      <c r="K96" s="1289"/>
      <c r="L96" s="1288"/>
      <c r="M96" s="1288"/>
      <c r="N96" s="1295"/>
      <c r="O96" s="1288"/>
      <c r="P96" s="1289"/>
      <c r="Q96" s="1289"/>
      <c r="R96" s="1309" t="s">
        <v>545</v>
      </c>
      <c r="S96" s="1288"/>
      <c r="T96" s="1301"/>
      <c r="U96" s="1288"/>
      <c r="V96" s="1301"/>
      <c r="W96" s="1272"/>
    </row>
    <row r="97" spans="1:23" s="1248" customFormat="1" x14ac:dyDescent="0.25">
      <c r="A97" s="1299"/>
      <c r="B97" s="1289"/>
      <c r="C97" s="1273"/>
      <c r="D97" s="1289"/>
      <c r="E97" s="1273"/>
      <c r="F97" s="1273"/>
      <c r="G97" s="1289"/>
      <c r="H97" s="1289"/>
      <c r="I97" s="1289"/>
      <c r="J97" s="1289"/>
      <c r="K97" s="1289"/>
      <c r="L97" s="1288"/>
      <c r="M97" s="1288"/>
      <c r="N97" s="1295"/>
      <c r="O97" s="1288"/>
      <c r="P97" s="1289"/>
      <c r="Q97" s="1289"/>
      <c r="R97" s="1309" t="s">
        <v>546</v>
      </c>
      <c r="S97" s="1288"/>
      <c r="T97" s="1301"/>
      <c r="U97" s="1288"/>
      <c r="V97" s="1301"/>
      <c r="W97" s="1272"/>
    </row>
    <row r="98" spans="1:23" s="1248" customFormat="1" x14ac:dyDescent="0.25">
      <c r="A98" s="1299"/>
      <c r="B98" s="1289"/>
      <c r="C98" s="1273"/>
      <c r="D98" s="1289"/>
      <c r="E98" s="1273"/>
      <c r="F98" s="1273"/>
      <c r="G98" s="1289"/>
      <c r="H98" s="1289"/>
      <c r="I98" s="1289"/>
      <c r="J98" s="1289"/>
      <c r="K98" s="1289"/>
      <c r="L98" s="1288"/>
      <c r="M98" s="1288"/>
      <c r="N98" s="1295"/>
      <c r="O98" s="1288"/>
      <c r="P98" s="1289"/>
      <c r="Q98" s="1289"/>
      <c r="R98" s="1309" t="s">
        <v>547</v>
      </c>
      <c r="S98" s="1288"/>
      <c r="T98" s="1301"/>
      <c r="U98" s="1288"/>
      <c r="V98" s="1301"/>
      <c r="W98" s="1272"/>
    </row>
    <row r="99" spans="1:23" s="1248" customFormat="1" x14ac:dyDescent="0.25">
      <c r="A99" s="1299"/>
      <c r="B99" s="1289"/>
      <c r="C99" s="1273"/>
      <c r="D99" s="1289"/>
      <c r="E99" s="1273"/>
      <c r="F99" s="1273"/>
      <c r="G99" s="1289"/>
      <c r="H99" s="1289"/>
      <c r="I99" s="1289"/>
      <c r="J99" s="1289"/>
      <c r="K99" s="1289"/>
      <c r="L99" s="1288"/>
      <c r="M99" s="1288"/>
      <c r="N99" s="1295"/>
      <c r="O99" s="1288"/>
      <c r="P99" s="1289"/>
      <c r="Q99" s="1289"/>
      <c r="R99" s="1309" t="s">
        <v>548</v>
      </c>
      <c r="S99" s="1288"/>
      <c r="T99" s="1301"/>
      <c r="U99" s="1288"/>
      <c r="V99" s="1301"/>
      <c r="W99" s="1272"/>
    </row>
    <row r="100" spans="1:23" s="1248" customFormat="1" x14ac:dyDescent="0.25">
      <c r="A100" s="1299"/>
      <c r="B100" s="1289"/>
      <c r="C100" s="1273"/>
      <c r="D100" s="1289"/>
      <c r="E100" s="1273"/>
      <c r="F100" s="1273"/>
      <c r="G100" s="1289"/>
      <c r="H100" s="1289"/>
      <c r="I100" s="1289"/>
      <c r="J100" s="1289"/>
      <c r="K100" s="1289"/>
      <c r="L100" s="1288"/>
      <c r="M100" s="1288"/>
      <c r="N100" s="1295"/>
      <c r="O100" s="1288"/>
      <c r="P100" s="1289"/>
      <c r="Q100" s="1289"/>
      <c r="R100" s="1309" t="s">
        <v>876</v>
      </c>
      <c r="S100" s="1288"/>
      <c r="T100" s="1301"/>
      <c r="U100" s="1288"/>
      <c r="V100" s="1301"/>
      <c r="W100" s="1272"/>
    </row>
    <row r="101" spans="1:23" s="1248" customFormat="1" x14ac:dyDescent="0.25">
      <c r="A101" s="1299"/>
      <c r="B101" s="1289"/>
      <c r="C101" s="1273"/>
      <c r="D101" s="1289"/>
      <c r="E101" s="1273"/>
      <c r="F101" s="1273"/>
      <c r="G101" s="1289"/>
      <c r="H101" s="1289"/>
      <c r="I101" s="1289"/>
      <c r="J101" s="1289"/>
      <c r="K101" s="1289"/>
      <c r="L101" s="1288"/>
      <c r="M101" s="1288"/>
      <c r="N101" s="1295"/>
      <c r="O101" s="1288"/>
      <c r="P101" s="1289"/>
      <c r="Q101" s="1289"/>
      <c r="R101" s="1309" t="s">
        <v>875</v>
      </c>
      <c r="S101" s="1288"/>
      <c r="T101" s="1301"/>
      <c r="U101" s="1288"/>
      <c r="V101" s="1301"/>
      <c r="W101" s="1272"/>
    </row>
    <row r="102" spans="1:23" s="1248" customFormat="1" ht="18" customHeight="1" x14ac:dyDescent="0.25">
      <c r="A102" s="1299"/>
      <c r="B102" s="1289"/>
      <c r="C102" s="1273"/>
      <c r="D102" s="1289"/>
      <c r="E102" s="1273"/>
      <c r="F102" s="1273"/>
      <c r="G102" s="1289"/>
      <c r="H102" s="1289"/>
      <c r="I102" s="1289"/>
      <c r="J102" s="1289"/>
      <c r="K102" s="1289"/>
      <c r="L102" s="1288"/>
      <c r="M102" s="1288"/>
      <c r="N102" s="1295"/>
      <c r="O102" s="1288"/>
      <c r="P102" s="1289"/>
      <c r="Q102" s="1291">
        <v>500</v>
      </c>
      <c r="R102" s="1310" t="s">
        <v>549</v>
      </c>
      <c r="S102" s="1291">
        <v>500</v>
      </c>
      <c r="T102" s="1264" t="s">
        <v>86</v>
      </c>
      <c r="U102" s="1264" t="s">
        <v>86</v>
      </c>
      <c r="V102" s="1264" t="s">
        <v>86</v>
      </c>
      <c r="W102" s="1264" t="s">
        <v>86</v>
      </c>
    </row>
    <row r="103" spans="1:23" s="1248" customFormat="1" x14ac:dyDescent="0.25">
      <c r="A103" s="1299"/>
      <c r="B103" s="1289"/>
      <c r="C103" s="1273"/>
      <c r="D103" s="1289"/>
      <c r="E103" s="1273"/>
      <c r="F103" s="1273"/>
      <c r="G103" s="1289"/>
      <c r="H103" s="1289"/>
      <c r="I103" s="1289"/>
      <c r="J103" s="1289"/>
      <c r="K103" s="1289"/>
      <c r="L103" s="1288"/>
      <c r="M103" s="1288"/>
      <c r="N103" s="1295"/>
      <c r="O103" s="1288"/>
      <c r="P103" s="1289"/>
      <c r="Q103" s="1289"/>
      <c r="R103" s="1308" t="s">
        <v>550</v>
      </c>
      <c r="S103" s="1291"/>
      <c r="T103" s="1301"/>
      <c r="U103" s="1288"/>
      <c r="V103" s="1301"/>
      <c r="W103" s="1272"/>
    </row>
    <row r="104" spans="1:23" s="1248" customFormat="1" x14ac:dyDescent="0.25">
      <c r="A104" s="1299"/>
      <c r="B104" s="1289"/>
      <c r="C104" s="1273"/>
      <c r="D104" s="1289"/>
      <c r="E104" s="1273"/>
      <c r="F104" s="1273"/>
      <c r="G104" s="1289"/>
      <c r="H104" s="1289"/>
      <c r="I104" s="1289"/>
      <c r="J104" s="1289"/>
      <c r="K104" s="1289"/>
      <c r="L104" s="1288"/>
      <c r="M104" s="1288"/>
      <c r="N104" s="1295"/>
      <c r="O104" s="1288"/>
      <c r="P104" s="1289"/>
      <c r="Q104" s="1289"/>
      <c r="R104" s="1308" t="s">
        <v>551</v>
      </c>
      <c r="S104" s="1291"/>
      <c r="T104" s="1301"/>
      <c r="U104" s="1288"/>
      <c r="V104" s="1301"/>
      <c r="W104" s="1272"/>
    </row>
    <row r="105" spans="1:23" s="1248" customFormat="1" x14ac:dyDescent="0.25">
      <c r="A105" s="1299"/>
      <c r="B105" s="1289"/>
      <c r="C105" s="1273"/>
      <c r="D105" s="1289"/>
      <c r="E105" s="1273"/>
      <c r="F105" s="1273"/>
      <c r="G105" s="1289"/>
      <c r="H105" s="1289"/>
      <c r="I105" s="1289"/>
      <c r="J105" s="1289"/>
      <c r="K105" s="1289"/>
      <c r="L105" s="1288"/>
      <c r="M105" s="1288"/>
      <c r="N105" s="1295"/>
      <c r="O105" s="1288"/>
      <c r="P105" s="1289"/>
      <c r="Q105" s="1289"/>
      <c r="R105" s="1308" t="s">
        <v>552</v>
      </c>
      <c r="S105" s="1311"/>
      <c r="T105" s="1301"/>
      <c r="U105" s="1288"/>
      <c r="V105" s="1301"/>
      <c r="W105" s="1272"/>
    </row>
    <row r="106" spans="1:23" s="1248" customFormat="1" ht="16.5" customHeight="1" x14ac:dyDescent="0.25">
      <c r="A106" s="1299"/>
      <c r="B106" s="1289"/>
      <c r="C106" s="1273"/>
      <c r="D106" s="1289"/>
      <c r="E106" s="1273"/>
      <c r="F106" s="1273"/>
      <c r="G106" s="1289"/>
      <c r="H106" s="1289"/>
      <c r="I106" s="1289"/>
      <c r="J106" s="1289"/>
      <c r="K106" s="1289"/>
      <c r="L106" s="1288"/>
      <c r="M106" s="1288"/>
      <c r="N106" s="1295"/>
      <c r="O106" s="1288"/>
      <c r="P106" s="1289"/>
      <c r="Q106" s="1289">
        <v>100</v>
      </c>
      <c r="R106" s="1309" t="s">
        <v>553</v>
      </c>
      <c r="S106" s="1309">
        <v>100</v>
      </c>
      <c r="T106" s="1264" t="s">
        <v>86</v>
      </c>
      <c r="U106" s="1264" t="s">
        <v>86</v>
      </c>
      <c r="V106" s="1264" t="s">
        <v>86</v>
      </c>
      <c r="W106" s="1264" t="s">
        <v>86</v>
      </c>
    </row>
    <row r="107" spans="1:23" s="1248" customFormat="1" x14ac:dyDescent="0.25">
      <c r="A107" s="1299"/>
      <c r="B107" s="1289"/>
      <c r="C107" s="1273"/>
      <c r="D107" s="1289"/>
      <c r="E107" s="1273"/>
      <c r="F107" s="1273"/>
      <c r="G107" s="1289"/>
      <c r="H107" s="1289"/>
      <c r="I107" s="1289"/>
      <c r="J107" s="1289"/>
      <c r="K107" s="1289"/>
      <c r="L107" s="1288"/>
      <c r="M107" s="1288"/>
      <c r="N107" s="1295"/>
      <c r="O107" s="1288"/>
      <c r="P107" s="1289"/>
      <c r="Q107" s="1289"/>
      <c r="R107" s="1309" t="s">
        <v>554</v>
      </c>
      <c r="S107" s="1312"/>
      <c r="T107" s="1301"/>
      <c r="U107" s="1288"/>
      <c r="V107" s="1301"/>
      <c r="W107" s="1272"/>
    </row>
    <row r="108" spans="1:23" s="1248" customFormat="1" ht="18" customHeight="1" x14ac:dyDescent="0.25">
      <c r="A108" s="1299"/>
      <c r="B108" s="1289"/>
      <c r="C108" s="1273"/>
      <c r="D108" s="1289"/>
      <c r="E108" s="1273"/>
      <c r="F108" s="1273"/>
      <c r="G108" s="1289"/>
      <c r="H108" s="1289"/>
      <c r="I108" s="1289"/>
      <c r="J108" s="1289"/>
      <c r="K108" s="1289"/>
      <c r="L108" s="1288"/>
      <c r="M108" s="1288"/>
      <c r="N108" s="1295"/>
      <c r="O108" s="1288"/>
      <c r="P108" s="1289"/>
      <c r="Q108" s="1267">
        <v>100000</v>
      </c>
      <c r="R108" s="1313" t="s">
        <v>555</v>
      </c>
      <c r="S108" s="1267">
        <v>100000</v>
      </c>
      <c r="T108" s="1264" t="s">
        <v>86</v>
      </c>
      <c r="U108" s="1264" t="s">
        <v>86</v>
      </c>
      <c r="V108" s="1264" t="s">
        <v>86</v>
      </c>
      <c r="W108" s="1264" t="s">
        <v>86</v>
      </c>
    </row>
    <row r="109" spans="1:23" s="1248" customFormat="1" x14ac:dyDescent="0.25">
      <c r="A109" s="1299"/>
      <c r="B109" s="1289"/>
      <c r="C109" s="1273"/>
      <c r="D109" s="1289"/>
      <c r="E109" s="1273"/>
      <c r="F109" s="1273"/>
      <c r="G109" s="1289"/>
      <c r="H109" s="1289"/>
      <c r="I109" s="1289"/>
      <c r="J109" s="1289"/>
      <c r="K109" s="1289"/>
      <c r="L109" s="1288"/>
      <c r="M109" s="1288"/>
      <c r="N109" s="1295"/>
      <c r="O109" s="1288"/>
      <c r="P109" s="1289"/>
      <c r="Q109" s="1289"/>
      <c r="R109" s="1314" t="s">
        <v>556</v>
      </c>
      <c r="S109" s="1291"/>
      <c r="T109" s="1301"/>
      <c r="U109" s="1288"/>
      <c r="V109" s="1301"/>
      <c r="W109" s="1272"/>
    </row>
    <row r="110" spans="1:23" s="1248" customFormat="1" x14ac:dyDescent="0.25">
      <c r="A110" s="1299"/>
      <c r="B110" s="1289"/>
      <c r="C110" s="1273"/>
      <c r="D110" s="1289"/>
      <c r="E110" s="1273"/>
      <c r="F110" s="1273"/>
      <c r="G110" s="1289"/>
      <c r="H110" s="1289"/>
      <c r="I110" s="1289"/>
      <c r="J110" s="1289"/>
      <c r="K110" s="1289"/>
      <c r="L110" s="1288"/>
      <c r="M110" s="1288"/>
      <c r="N110" s="1295"/>
      <c r="O110" s="1288"/>
      <c r="P110" s="1289"/>
      <c r="Q110" s="1289"/>
      <c r="R110" s="1315" t="s">
        <v>557</v>
      </c>
      <c r="S110" s="1316"/>
      <c r="T110" s="1301"/>
      <c r="U110" s="1288"/>
      <c r="V110" s="1301"/>
      <c r="W110" s="1272"/>
    </row>
    <row r="111" spans="1:23" s="1248" customFormat="1" ht="20.25" x14ac:dyDescent="0.25">
      <c r="A111" s="1299"/>
      <c r="B111" s="1289"/>
      <c r="C111" s="1273"/>
      <c r="D111" s="1289"/>
      <c r="E111" s="1273"/>
      <c r="F111" s="1273"/>
      <c r="G111" s="1289"/>
      <c r="H111" s="1289"/>
      <c r="I111" s="1289"/>
      <c r="J111" s="1289"/>
      <c r="K111" s="1289"/>
      <c r="L111" s="1288"/>
      <c r="M111" s="1288"/>
      <c r="N111" s="1295"/>
      <c r="O111" s="1288"/>
      <c r="P111" s="1289"/>
      <c r="Q111" s="1289">
        <v>200</v>
      </c>
      <c r="R111" s="1313" t="s">
        <v>877</v>
      </c>
      <c r="S111" s="1317">
        <v>200</v>
      </c>
      <c r="T111" s="1264" t="s">
        <v>86</v>
      </c>
      <c r="U111" s="1264" t="s">
        <v>86</v>
      </c>
      <c r="V111" s="1264" t="s">
        <v>86</v>
      </c>
      <c r="W111" s="1264" t="s">
        <v>86</v>
      </c>
    </row>
    <row r="112" spans="1:23" s="1248" customFormat="1" ht="16.5" customHeight="1" x14ac:dyDescent="0.25">
      <c r="A112" s="1299"/>
      <c r="B112" s="1289"/>
      <c r="C112" s="1273"/>
      <c r="D112" s="1289"/>
      <c r="E112" s="1273"/>
      <c r="F112" s="1273"/>
      <c r="G112" s="1289"/>
      <c r="H112" s="1289"/>
      <c r="I112" s="1289"/>
      <c r="J112" s="1289"/>
      <c r="K112" s="1289"/>
      <c r="L112" s="1288"/>
      <c r="M112" s="1288"/>
      <c r="N112" s="1295"/>
      <c r="O112" s="1288"/>
      <c r="P112" s="1289"/>
      <c r="Q112" s="1289">
        <v>200</v>
      </c>
      <c r="R112" s="1318" t="s">
        <v>558</v>
      </c>
      <c r="S112" s="1318">
        <v>200</v>
      </c>
      <c r="T112" s="1264" t="s">
        <v>86</v>
      </c>
      <c r="U112" s="1264" t="s">
        <v>86</v>
      </c>
      <c r="V112" s="1264" t="s">
        <v>86</v>
      </c>
      <c r="W112" s="1264" t="s">
        <v>86</v>
      </c>
    </row>
    <row r="113" spans="1:23" s="1248" customFormat="1" x14ac:dyDescent="0.25">
      <c r="A113" s="1299"/>
      <c r="B113" s="1289"/>
      <c r="C113" s="1273"/>
      <c r="D113" s="1289"/>
      <c r="E113" s="1273"/>
      <c r="F113" s="1273"/>
      <c r="G113" s="1289"/>
      <c r="H113" s="1289"/>
      <c r="I113" s="1289"/>
      <c r="J113" s="1289"/>
      <c r="K113" s="1289"/>
      <c r="L113" s="1288"/>
      <c r="M113" s="1288"/>
      <c r="N113" s="1295"/>
      <c r="O113" s="1288"/>
      <c r="P113" s="1289"/>
      <c r="Q113" s="1289"/>
      <c r="R113" s="1312" t="s">
        <v>559</v>
      </c>
      <c r="S113" s="1309"/>
      <c r="T113" s="1301"/>
      <c r="U113" s="1288"/>
      <c r="V113" s="1301"/>
      <c r="W113" s="1272"/>
    </row>
    <row r="114" spans="1:23" s="1248" customFormat="1" ht="20.25" x14ac:dyDescent="0.25">
      <c r="A114" s="1299"/>
      <c r="B114" s="1289"/>
      <c r="C114" s="1273"/>
      <c r="D114" s="1289"/>
      <c r="E114" s="1273"/>
      <c r="F114" s="1273"/>
      <c r="G114" s="1289"/>
      <c r="H114" s="1289"/>
      <c r="I114" s="1289"/>
      <c r="J114" s="1289"/>
      <c r="K114" s="1289"/>
      <c r="L114" s="1288"/>
      <c r="M114" s="1288"/>
      <c r="N114" s="1295"/>
      <c r="O114" s="1288"/>
      <c r="P114" s="1289"/>
      <c r="Q114" s="1289">
        <v>105</v>
      </c>
      <c r="R114" s="1319" t="s">
        <v>560</v>
      </c>
      <c r="S114" s="1309">
        <v>105</v>
      </c>
      <c r="T114" s="1264" t="s">
        <v>86</v>
      </c>
      <c r="U114" s="1264" t="s">
        <v>86</v>
      </c>
      <c r="V114" s="1264" t="s">
        <v>86</v>
      </c>
      <c r="W114" s="1264" t="s">
        <v>86</v>
      </c>
    </row>
    <row r="115" spans="1:23" s="1248" customFormat="1" x14ac:dyDescent="0.25">
      <c r="A115" s="1299"/>
      <c r="B115" s="1289"/>
      <c r="C115" s="1273"/>
      <c r="D115" s="1289"/>
      <c r="E115" s="1273"/>
      <c r="F115" s="1273"/>
      <c r="G115" s="1289"/>
      <c r="H115" s="1289"/>
      <c r="I115" s="1289"/>
      <c r="J115" s="1289"/>
      <c r="K115" s="1289"/>
      <c r="L115" s="1288"/>
      <c r="M115" s="1288"/>
      <c r="N115" s="1295"/>
      <c r="O115" s="1288"/>
      <c r="P115" s="1289"/>
      <c r="Q115" s="1289"/>
      <c r="R115" s="1312" t="s">
        <v>561</v>
      </c>
      <c r="S115" s="1312"/>
      <c r="T115" s="1301"/>
      <c r="U115" s="1288"/>
      <c r="V115" s="1301"/>
      <c r="W115" s="1272"/>
    </row>
    <row r="116" spans="1:23" s="1248" customFormat="1" ht="21" customHeight="1" x14ac:dyDescent="0.25">
      <c r="A116" s="1299"/>
      <c r="B116" s="1289"/>
      <c r="C116" s="1273"/>
      <c r="D116" s="1289"/>
      <c r="E116" s="1273"/>
      <c r="F116" s="1273"/>
      <c r="G116" s="1289"/>
      <c r="H116" s="1289"/>
      <c r="I116" s="1289"/>
      <c r="J116" s="1289"/>
      <c r="K116" s="1289"/>
      <c r="L116" s="1288"/>
      <c r="M116" s="1288"/>
      <c r="N116" s="1295"/>
      <c r="O116" s="1288"/>
      <c r="P116" s="1289"/>
      <c r="Q116" s="1289">
        <v>500</v>
      </c>
      <c r="R116" s="1320" t="s">
        <v>562</v>
      </c>
      <c r="S116" s="1309">
        <v>500</v>
      </c>
      <c r="T116" s="1264" t="s">
        <v>86</v>
      </c>
      <c r="U116" s="1264" t="s">
        <v>86</v>
      </c>
      <c r="V116" s="1264" t="s">
        <v>86</v>
      </c>
      <c r="W116" s="1264" t="s">
        <v>86</v>
      </c>
    </row>
    <row r="117" spans="1:23" s="1248" customFormat="1" x14ac:dyDescent="0.25">
      <c r="A117" s="1299"/>
      <c r="B117" s="1289"/>
      <c r="C117" s="1273"/>
      <c r="D117" s="1289"/>
      <c r="E117" s="1273"/>
      <c r="F117" s="1273"/>
      <c r="G117" s="1289"/>
      <c r="H117" s="1289"/>
      <c r="I117" s="1289"/>
      <c r="J117" s="1289"/>
      <c r="K117" s="1289"/>
      <c r="L117" s="1288"/>
      <c r="M117" s="1288"/>
      <c r="N117" s="1295"/>
      <c r="O117" s="1288"/>
      <c r="P117" s="1289"/>
      <c r="Q117" s="1289"/>
      <c r="R117" s="1320" t="s">
        <v>563</v>
      </c>
      <c r="S117" s="1309"/>
      <c r="T117" s="1301"/>
      <c r="U117" s="1288"/>
      <c r="V117" s="1301"/>
      <c r="W117" s="1272"/>
    </row>
    <row r="118" spans="1:23" s="1248" customFormat="1" x14ac:dyDescent="0.25">
      <c r="A118" s="1299"/>
      <c r="B118" s="1289"/>
      <c r="C118" s="1273"/>
      <c r="D118" s="1289"/>
      <c r="E118" s="1273"/>
      <c r="F118" s="1273"/>
      <c r="G118" s="1289"/>
      <c r="H118" s="1289"/>
      <c r="I118" s="1289"/>
      <c r="J118" s="1289"/>
      <c r="K118" s="1289"/>
      <c r="L118" s="1288"/>
      <c r="M118" s="1288"/>
      <c r="N118" s="1295"/>
      <c r="O118" s="1288"/>
      <c r="P118" s="1289"/>
      <c r="Q118" s="1289"/>
      <c r="R118" s="1320" t="s">
        <v>564</v>
      </c>
      <c r="S118" s="1309"/>
      <c r="T118" s="1301"/>
      <c r="U118" s="1288"/>
      <c r="V118" s="1301"/>
      <c r="W118" s="1272"/>
    </row>
    <row r="119" spans="1:23" s="1248" customFormat="1" ht="21" customHeight="1" x14ac:dyDescent="0.25">
      <c r="A119" s="1299"/>
      <c r="B119" s="1289"/>
      <c r="C119" s="1273"/>
      <c r="D119" s="1289"/>
      <c r="E119" s="1273"/>
      <c r="F119" s="1273"/>
      <c r="G119" s="1289"/>
      <c r="H119" s="1289"/>
      <c r="I119" s="1289"/>
      <c r="J119" s="1289"/>
      <c r="K119" s="1289"/>
      <c r="L119" s="1288"/>
      <c r="M119" s="1288"/>
      <c r="N119" s="1295"/>
      <c r="O119" s="1288"/>
      <c r="P119" s="1289"/>
      <c r="Q119" s="1289"/>
      <c r="R119" s="1320" t="s">
        <v>878</v>
      </c>
      <c r="S119" s="1309"/>
      <c r="T119" s="1301"/>
      <c r="U119" s="1288"/>
      <c r="V119" s="1301"/>
      <c r="W119" s="1272"/>
    </row>
    <row r="120" spans="1:23" s="1248" customFormat="1" x14ac:dyDescent="0.25">
      <c r="A120" s="1299"/>
      <c r="B120" s="1289"/>
      <c r="C120" s="1273"/>
      <c r="D120" s="1289"/>
      <c r="E120" s="1273"/>
      <c r="F120" s="1273"/>
      <c r="G120" s="1289"/>
      <c r="H120" s="1289"/>
      <c r="I120" s="1289"/>
      <c r="J120" s="1289"/>
      <c r="K120" s="1289"/>
      <c r="L120" s="1288"/>
      <c r="M120" s="1288"/>
      <c r="N120" s="1295"/>
      <c r="O120" s="1288"/>
      <c r="P120" s="1289"/>
      <c r="Q120" s="1289"/>
      <c r="R120" s="1320" t="s">
        <v>879</v>
      </c>
      <c r="S120" s="1309"/>
      <c r="T120" s="1301"/>
      <c r="U120" s="1288"/>
      <c r="V120" s="1301"/>
      <c r="W120" s="1272"/>
    </row>
    <row r="121" spans="1:23" s="1248" customFormat="1" x14ac:dyDescent="0.25">
      <c r="A121" s="1299"/>
      <c r="B121" s="1289"/>
      <c r="C121" s="1273"/>
      <c r="D121" s="1289"/>
      <c r="E121" s="1273"/>
      <c r="F121" s="1273"/>
      <c r="G121" s="1289"/>
      <c r="H121" s="1289"/>
      <c r="I121" s="1289"/>
      <c r="J121" s="1289"/>
      <c r="K121" s="1289"/>
      <c r="L121" s="1288"/>
      <c r="M121" s="1288"/>
      <c r="N121" s="1295"/>
      <c r="O121" s="1288"/>
      <c r="P121" s="1289"/>
      <c r="Q121" s="1289"/>
      <c r="R121" s="1320"/>
      <c r="S121" s="1309"/>
      <c r="T121" s="1301"/>
      <c r="U121" s="1288"/>
      <c r="V121" s="1301"/>
      <c r="W121" s="1272"/>
    </row>
    <row r="122" spans="1:23" s="1248" customFormat="1" ht="21" customHeight="1" x14ac:dyDescent="0.25">
      <c r="A122" s="1299"/>
      <c r="B122" s="1289"/>
      <c r="C122" s="1273"/>
      <c r="D122" s="1289"/>
      <c r="E122" s="1273"/>
      <c r="F122" s="1273"/>
      <c r="G122" s="1289"/>
      <c r="H122" s="1289"/>
      <c r="I122" s="1289"/>
      <c r="J122" s="1289"/>
      <c r="K122" s="1289"/>
      <c r="L122" s="1288"/>
      <c r="M122" s="1288"/>
      <c r="N122" s="1295"/>
      <c r="O122" s="1288"/>
      <c r="P122" s="1289"/>
      <c r="Q122" s="1289"/>
      <c r="R122" s="1320" t="s">
        <v>880</v>
      </c>
      <c r="S122" s="1309"/>
      <c r="T122" s="1301"/>
      <c r="U122" s="1288"/>
      <c r="V122" s="1301"/>
      <c r="W122" s="1272"/>
    </row>
    <row r="123" spans="1:23" s="1248" customFormat="1" x14ac:dyDescent="0.25">
      <c r="A123" s="1299"/>
      <c r="B123" s="1289"/>
      <c r="C123" s="1273"/>
      <c r="D123" s="1289"/>
      <c r="E123" s="1273"/>
      <c r="F123" s="1273"/>
      <c r="G123" s="1289"/>
      <c r="H123" s="1289"/>
      <c r="I123" s="1289"/>
      <c r="J123" s="1289"/>
      <c r="K123" s="1289"/>
      <c r="L123" s="1288"/>
      <c r="M123" s="1288"/>
      <c r="N123" s="1295"/>
      <c r="O123" s="1288"/>
      <c r="P123" s="1289"/>
      <c r="Q123" s="1289"/>
      <c r="R123" s="1320" t="s">
        <v>565</v>
      </c>
      <c r="S123" s="1309"/>
      <c r="T123" s="1301"/>
      <c r="U123" s="1288"/>
      <c r="V123" s="1301"/>
      <c r="W123" s="1272"/>
    </row>
    <row r="124" spans="1:23" s="1248" customFormat="1" ht="20.25" x14ac:dyDescent="0.25">
      <c r="A124" s="1299"/>
      <c r="B124" s="1289"/>
      <c r="C124" s="1273"/>
      <c r="D124" s="1289"/>
      <c r="E124" s="1273"/>
      <c r="F124" s="1273"/>
      <c r="G124" s="1289"/>
      <c r="H124" s="1289"/>
      <c r="I124" s="1289"/>
      <c r="J124" s="1289"/>
      <c r="K124" s="1289"/>
      <c r="L124" s="1288"/>
      <c r="M124" s="1288"/>
      <c r="N124" s="1295"/>
      <c r="O124" s="1288"/>
      <c r="P124" s="1289"/>
      <c r="Q124" s="1289">
        <v>500</v>
      </c>
      <c r="R124" s="1309" t="s">
        <v>566</v>
      </c>
      <c r="S124" s="1309">
        <v>500</v>
      </c>
      <c r="T124" s="1264" t="s">
        <v>86</v>
      </c>
      <c r="U124" s="1264" t="s">
        <v>86</v>
      </c>
      <c r="V124" s="1264" t="s">
        <v>86</v>
      </c>
      <c r="W124" s="1264" t="s">
        <v>86</v>
      </c>
    </row>
    <row r="125" spans="1:23" s="1248" customFormat="1" ht="20.25" x14ac:dyDescent="0.25">
      <c r="A125" s="1299"/>
      <c r="B125" s="1289"/>
      <c r="C125" s="1273"/>
      <c r="D125" s="1289"/>
      <c r="E125" s="1273"/>
      <c r="F125" s="1273"/>
      <c r="G125" s="1289"/>
      <c r="H125" s="1289"/>
      <c r="I125" s="1289"/>
      <c r="J125" s="1289"/>
      <c r="K125" s="1289"/>
      <c r="L125" s="1288"/>
      <c r="M125" s="1288"/>
      <c r="N125" s="1295"/>
      <c r="O125" s="1288"/>
      <c r="P125" s="1289"/>
      <c r="Q125" s="1289">
        <v>500</v>
      </c>
      <c r="R125" s="1309" t="s">
        <v>567</v>
      </c>
      <c r="S125" s="1309">
        <v>500</v>
      </c>
      <c r="T125" s="1264" t="s">
        <v>86</v>
      </c>
      <c r="U125" s="1264" t="s">
        <v>86</v>
      </c>
      <c r="V125" s="1264" t="s">
        <v>86</v>
      </c>
      <c r="W125" s="1264" t="s">
        <v>86</v>
      </c>
    </row>
    <row r="126" spans="1:23" s="1248" customFormat="1" ht="20.25" x14ac:dyDescent="0.25">
      <c r="A126" s="1299"/>
      <c r="B126" s="1289"/>
      <c r="C126" s="1273"/>
      <c r="D126" s="1289"/>
      <c r="E126" s="1273"/>
      <c r="F126" s="1273"/>
      <c r="G126" s="1289"/>
      <c r="H126" s="1289"/>
      <c r="I126" s="1289"/>
      <c r="J126" s="1289"/>
      <c r="K126" s="1289"/>
      <c r="L126" s="1288"/>
      <c r="M126" s="1288"/>
      <c r="N126" s="1295"/>
      <c r="O126" s="1288"/>
      <c r="P126" s="1289"/>
      <c r="Q126" s="1288">
        <v>74310</v>
      </c>
      <c r="R126" s="1265" t="s">
        <v>881</v>
      </c>
      <c r="S126" s="1288">
        <v>74310</v>
      </c>
      <c r="T126" s="1264" t="s">
        <v>86</v>
      </c>
      <c r="U126" s="1264" t="s">
        <v>86</v>
      </c>
      <c r="V126" s="1264" t="s">
        <v>86</v>
      </c>
      <c r="W126" s="1264" t="s">
        <v>86</v>
      </c>
    </row>
    <row r="127" spans="1:23" s="1248" customFormat="1" x14ac:dyDescent="0.25">
      <c r="A127" s="1299"/>
      <c r="B127" s="1289"/>
      <c r="C127" s="1273"/>
      <c r="D127" s="1289"/>
      <c r="E127" s="1273"/>
      <c r="F127" s="1273"/>
      <c r="G127" s="1289"/>
      <c r="H127" s="1289"/>
      <c r="I127" s="1289"/>
      <c r="J127" s="1289"/>
      <c r="K127" s="1289"/>
      <c r="L127" s="1288"/>
      <c r="M127" s="1288"/>
      <c r="N127" s="1295"/>
      <c r="O127" s="1288"/>
      <c r="P127" s="1289"/>
      <c r="Q127" s="1289"/>
      <c r="R127" s="1274" t="s">
        <v>882</v>
      </c>
      <c r="S127" s="1288"/>
      <c r="T127" s="1301"/>
      <c r="U127" s="1288"/>
      <c r="V127" s="1301"/>
      <c r="W127" s="1272"/>
    </row>
    <row r="128" spans="1:23" s="1248" customFormat="1" x14ac:dyDescent="0.25">
      <c r="A128" s="1299"/>
      <c r="B128" s="1289"/>
      <c r="C128" s="1273"/>
      <c r="D128" s="1289"/>
      <c r="E128" s="1273"/>
      <c r="F128" s="1273"/>
      <c r="G128" s="1289"/>
      <c r="H128" s="1289"/>
      <c r="I128" s="1289"/>
      <c r="J128" s="1289"/>
      <c r="K128" s="1289"/>
      <c r="L128" s="1288"/>
      <c r="M128" s="1288"/>
      <c r="N128" s="1295"/>
      <c r="O128" s="1288"/>
      <c r="P128" s="1289"/>
      <c r="Q128" s="1289"/>
      <c r="R128" s="1301" t="s">
        <v>883</v>
      </c>
      <c r="S128" s="1288"/>
      <c r="T128" s="1301"/>
      <c r="U128" s="1288"/>
      <c r="V128" s="1301"/>
      <c r="W128" s="1272"/>
    </row>
    <row r="129" spans="1:23" s="1248" customFormat="1" x14ac:dyDescent="0.25">
      <c r="A129" s="1299"/>
      <c r="B129" s="1289"/>
      <c r="C129" s="1273"/>
      <c r="D129" s="1289"/>
      <c r="E129" s="1273"/>
      <c r="F129" s="1273"/>
      <c r="G129" s="1289"/>
      <c r="H129" s="1289"/>
      <c r="I129" s="1289"/>
      <c r="J129" s="1289"/>
      <c r="K129" s="1289"/>
      <c r="L129" s="1288"/>
      <c r="M129" s="1288"/>
      <c r="N129" s="1295"/>
      <c r="O129" s="1288"/>
      <c r="P129" s="1289"/>
      <c r="Q129" s="1289"/>
      <c r="R129" s="1301"/>
      <c r="S129" s="1288"/>
      <c r="T129" s="1301"/>
      <c r="U129" s="1288"/>
      <c r="V129" s="1301"/>
      <c r="W129" s="1272"/>
    </row>
    <row r="130" spans="1:23" s="1248" customFormat="1" ht="18.75" customHeight="1" x14ac:dyDescent="0.25">
      <c r="A130" s="1299"/>
      <c r="B130" s="1289"/>
      <c r="C130" s="1273"/>
      <c r="D130" s="1289"/>
      <c r="E130" s="1273"/>
      <c r="F130" s="1273"/>
      <c r="G130" s="1289"/>
      <c r="H130" s="1289"/>
      <c r="I130" s="1289"/>
      <c r="J130" s="1289"/>
      <c r="K130" s="1289"/>
      <c r="L130" s="1288"/>
      <c r="M130" s="1288"/>
      <c r="N130" s="1295"/>
      <c r="O130" s="1288"/>
      <c r="P130" s="1289"/>
      <c r="Q130" s="1288">
        <v>823</v>
      </c>
      <c r="R130" s="1321" t="s">
        <v>568</v>
      </c>
      <c r="S130" s="1288">
        <v>823</v>
      </c>
      <c r="T130" s="1264" t="s">
        <v>86</v>
      </c>
      <c r="U130" s="1264" t="s">
        <v>86</v>
      </c>
      <c r="V130" s="1264" t="s">
        <v>86</v>
      </c>
      <c r="W130" s="1264" t="s">
        <v>86</v>
      </c>
    </row>
    <row r="131" spans="1:23" s="1248" customFormat="1" ht="15" customHeight="1" x14ac:dyDescent="0.25">
      <c r="A131" s="1299"/>
      <c r="B131" s="1289"/>
      <c r="C131" s="1273"/>
      <c r="D131" s="1289"/>
      <c r="E131" s="1273"/>
      <c r="F131" s="1273"/>
      <c r="G131" s="1289"/>
      <c r="H131" s="1289"/>
      <c r="I131" s="1289"/>
      <c r="J131" s="1289"/>
      <c r="K131" s="1289"/>
      <c r="L131" s="1288"/>
      <c r="M131" s="1288"/>
      <c r="N131" s="1295"/>
      <c r="O131" s="1288"/>
      <c r="P131" s="1289"/>
      <c r="Q131" s="1289"/>
      <c r="R131" s="1265" t="s">
        <v>569</v>
      </c>
      <c r="S131" s="1288"/>
      <c r="T131" s="1301"/>
      <c r="U131" s="1288"/>
      <c r="V131" s="1301"/>
      <c r="W131" s="1272"/>
    </row>
    <row r="132" spans="1:23" s="1248" customFormat="1" ht="18" customHeight="1" x14ac:dyDescent="0.25">
      <c r="A132" s="1299"/>
      <c r="B132" s="1289"/>
      <c r="C132" s="1273"/>
      <c r="D132" s="1289"/>
      <c r="E132" s="1273"/>
      <c r="F132" s="1273"/>
      <c r="G132" s="1289"/>
      <c r="H132" s="1289"/>
      <c r="I132" s="1289"/>
      <c r="J132" s="1289"/>
      <c r="K132" s="1289"/>
      <c r="L132" s="1288"/>
      <c r="M132" s="1288"/>
      <c r="N132" s="1295"/>
      <c r="O132" s="1288"/>
      <c r="P132" s="1289"/>
      <c r="Q132" s="1289">
        <v>810</v>
      </c>
      <c r="R132" s="1322" t="s">
        <v>570</v>
      </c>
      <c r="S132" s="1288">
        <v>810</v>
      </c>
      <c r="T132" s="1264" t="s">
        <v>86</v>
      </c>
      <c r="U132" s="1264" t="s">
        <v>86</v>
      </c>
      <c r="V132" s="1264" t="s">
        <v>86</v>
      </c>
      <c r="W132" s="1264" t="s">
        <v>86</v>
      </c>
    </row>
    <row r="133" spans="1:23" s="1248" customFormat="1" x14ac:dyDescent="0.25">
      <c r="A133" s="1299"/>
      <c r="B133" s="1289"/>
      <c r="C133" s="1273"/>
      <c r="D133" s="1289"/>
      <c r="E133" s="1273"/>
      <c r="F133" s="1273"/>
      <c r="G133" s="1289"/>
      <c r="H133" s="1289"/>
      <c r="I133" s="1289"/>
      <c r="J133" s="1289"/>
      <c r="K133" s="1289"/>
      <c r="L133" s="1288"/>
      <c r="M133" s="1288"/>
      <c r="N133" s="1295"/>
      <c r="O133" s="1288"/>
      <c r="P133" s="1289"/>
      <c r="Q133" s="1289"/>
      <c r="R133" s="1323" t="s">
        <v>571</v>
      </c>
      <c r="S133" s="1288"/>
      <c r="T133" s="1301"/>
      <c r="U133" s="1288"/>
      <c r="V133" s="1301"/>
      <c r="W133" s="1272"/>
    </row>
    <row r="134" spans="1:23" s="1248" customFormat="1" ht="20.25" x14ac:dyDescent="0.3">
      <c r="A134" s="1588" t="s">
        <v>28</v>
      </c>
      <c r="B134" s="1603">
        <v>33.99</v>
      </c>
      <c r="C134" s="1621">
        <v>26.99</v>
      </c>
      <c r="D134" s="1590" t="s">
        <v>871</v>
      </c>
      <c r="E134" s="1591">
        <v>7</v>
      </c>
      <c r="F134" s="1264" t="s">
        <v>86</v>
      </c>
      <c r="G134" s="1264" t="s">
        <v>86</v>
      </c>
      <c r="H134" s="1264" t="s">
        <v>86</v>
      </c>
      <c r="I134" s="1264" t="s">
        <v>86</v>
      </c>
      <c r="J134" s="1264" t="s">
        <v>86</v>
      </c>
      <c r="K134" s="1264" t="s">
        <v>86</v>
      </c>
      <c r="L134" s="1264" t="s">
        <v>86</v>
      </c>
      <c r="M134" s="1264" t="s">
        <v>86</v>
      </c>
      <c r="N134" s="1264" t="s">
        <v>86</v>
      </c>
      <c r="O134" s="1592">
        <v>5.94</v>
      </c>
      <c r="P134" s="1289" t="s">
        <v>81</v>
      </c>
      <c r="Q134" s="1289">
        <v>13</v>
      </c>
      <c r="R134" s="1324" t="s">
        <v>86</v>
      </c>
      <c r="S134" s="1288" t="s">
        <v>86</v>
      </c>
      <c r="T134" s="1324" t="s">
        <v>572</v>
      </c>
      <c r="U134" s="1288">
        <v>13</v>
      </c>
      <c r="V134" s="1264" t="s">
        <v>86</v>
      </c>
      <c r="W134" s="1264" t="s">
        <v>86</v>
      </c>
    </row>
    <row r="135" spans="1:23" s="1248" customFormat="1" x14ac:dyDescent="0.25">
      <c r="A135" s="1299"/>
      <c r="B135" s="1291"/>
      <c r="C135" s="1294"/>
      <c r="D135" s="1299"/>
      <c r="E135" s="1273"/>
      <c r="F135" s="1273"/>
      <c r="G135" s="1289"/>
      <c r="H135" s="1289"/>
      <c r="I135" s="1289"/>
      <c r="J135" s="1289"/>
      <c r="K135" s="1289"/>
      <c r="L135" s="1288"/>
      <c r="M135" s="1288"/>
      <c r="N135" s="1288"/>
      <c r="O135" s="1288"/>
      <c r="P135" s="1289"/>
      <c r="Q135" s="1288"/>
      <c r="R135" s="1325" t="s">
        <v>462</v>
      </c>
      <c r="S135" s="1289"/>
      <c r="T135" s="1293"/>
      <c r="U135" s="1289"/>
      <c r="V135" s="1309"/>
      <c r="W135" s="1309"/>
    </row>
    <row r="136" spans="1:23" s="1248" customFormat="1" ht="17.25" customHeight="1" x14ac:dyDescent="0.3">
      <c r="A136" s="1594" t="s">
        <v>33</v>
      </c>
      <c r="B136" s="1595">
        <v>8635.9599999999991</v>
      </c>
      <c r="C136" s="1596">
        <v>7932.26</v>
      </c>
      <c r="D136" s="1597" t="s">
        <v>871</v>
      </c>
      <c r="E136" s="1598">
        <v>1157</v>
      </c>
      <c r="F136" s="1264" t="s">
        <v>86</v>
      </c>
      <c r="G136" s="1264" t="s">
        <v>86</v>
      </c>
      <c r="H136" s="1264" t="s">
        <v>86</v>
      </c>
      <c r="I136" s="1264" t="s">
        <v>86</v>
      </c>
      <c r="J136" s="1264" t="s">
        <v>86</v>
      </c>
      <c r="K136" s="1264" t="s">
        <v>86</v>
      </c>
      <c r="L136" s="1264" t="s">
        <v>86</v>
      </c>
      <c r="M136" s="1264" t="s">
        <v>86</v>
      </c>
      <c r="N136" s="1264" t="s">
        <v>86</v>
      </c>
      <c r="O136" s="1593">
        <v>1745.1</v>
      </c>
      <c r="P136" s="1289" t="s">
        <v>81</v>
      </c>
      <c r="Q136" s="1289">
        <v>810</v>
      </c>
      <c r="R136" s="1265" t="s">
        <v>573</v>
      </c>
      <c r="S136" s="1289">
        <v>810</v>
      </c>
      <c r="T136" s="1264" t="s">
        <v>86</v>
      </c>
      <c r="U136" s="1264" t="s">
        <v>86</v>
      </c>
      <c r="V136" s="1309" t="s">
        <v>574</v>
      </c>
      <c r="W136" s="1264" t="s">
        <v>86</v>
      </c>
    </row>
    <row r="137" spans="1:23" s="1248" customFormat="1" x14ac:dyDescent="0.25">
      <c r="A137" s="1299"/>
      <c r="B137" s="1291"/>
      <c r="C137" s="1294"/>
      <c r="D137" s="1299"/>
      <c r="E137" s="1273"/>
      <c r="F137" s="1273"/>
      <c r="G137" s="1289"/>
      <c r="H137" s="1289"/>
      <c r="I137" s="1289"/>
      <c r="J137" s="1289"/>
      <c r="K137" s="1289"/>
      <c r="L137" s="1288"/>
      <c r="M137" s="1288"/>
      <c r="N137" s="1288"/>
      <c r="O137" s="1288"/>
      <c r="P137" s="1289"/>
      <c r="Q137" s="1288"/>
      <c r="R137" s="1309" t="s">
        <v>575</v>
      </c>
      <c r="S137" s="1289"/>
      <c r="T137" s="1293"/>
      <c r="U137" s="1289"/>
      <c r="V137" s="1309"/>
      <c r="W137" s="1309"/>
    </row>
    <row r="138" spans="1:23" s="1248" customFormat="1" ht="20.25" x14ac:dyDescent="0.25">
      <c r="A138" s="1299"/>
      <c r="B138" s="1291"/>
      <c r="C138" s="1294"/>
      <c r="D138" s="1299"/>
      <c r="E138" s="1273"/>
      <c r="F138" s="1273"/>
      <c r="G138" s="1289"/>
      <c r="H138" s="1289"/>
      <c r="I138" s="1289"/>
      <c r="J138" s="1289"/>
      <c r="K138" s="1289"/>
      <c r="L138" s="1288"/>
      <c r="M138" s="1288"/>
      <c r="N138" s="1288"/>
      <c r="O138" s="1288"/>
      <c r="P138" s="1289"/>
      <c r="Q138" s="1288">
        <v>810</v>
      </c>
      <c r="R138" s="1275" t="s">
        <v>576</v>
      </c>
      <c r="S138" s="1289">
        <v>810</v>
      </c>
      <c r="T138" s="1264" t="s">
        <v>86</v>
      </c>
      <c r="U138" s="1264" t="s">
        <v>86</v>
      </c>
      <c r="V138" s="1264" t="s">
        <v>86</v>
      </c>
      <c r="W138" s="1264" t="s">
        <v>86</v>
      </c>
    </row>
    <row r="139" spans="1:23" s="1248" customFormat="1" x14ac:dyDescent="0.25">
      <c r="A139" s="1299"/>
      <c r="B139" s="1291"/>
      <c r="C139" s="1294"/>
      <c r="D139" s="1299"/>
      <c r="E139" s="1273"/>
      <c r="F139" s="1273"/>
      <c r="G139" s="1289"/>
      <c r="H139" s="1289"/>
      <c r="I139" s="1289"/>
      <c r="J139" s="1289"/>
      <c r="K139" s="1289"/>
      <c r="L139" s="1288"/>
      <c r="M139" s="1288"/>
      <c r="N139" s="1288"/>
      <c r="O139" s="1288"/>
      <c r="P139" s="1289"/>
      <c r="Q139" s="1288"/>
      <c r="R139" s="1276" t="s">
        <v>577</v>
      </c>
      <c r="S139" s="1289"/>
      <c r="T139" s="1293"/>
      <c r="U139" s="1289"/>
      <c r="V139" s="1309"/>
      <c r="W139" s="1309"/>
    </row>
    <row r="140" spans="1:23" s="1248" customFormat="1" x14ac:dyDescent="0.25">
      <c r="A140" s="1299"/>
      <c r="B140" s="1291"/>
      <c r="C140" s="1294"/>
      <c r="D140" s="1299"/>
      <c r="E140" s="1273"/>
      <c r="F140" s="1273"/>
      <c r="G140" s="1289"/>
      <c r="H140" s="1289"/>
      <c r="I140" s="1289"/>
      <c r="J140" s="1289"/>
      <c r="K140" s="1289"/>
      <c r="L140" s="1288"/>
      <c r="M140" s="1288"/>
      <c r="N140" s="1288"/>
      <c r="O140" s="1288"/>
      <c r="P140" s="1289"/>
      <c r="Q140" s="1288"/>
      <c r="R140" s="1325" t="s">
        <v>462</v>
      </c>
      <c r="S140" s="1289"/>
      <c r="T140" s="1293"/>
      <c r="U140" s="1289"/>
      <c r="V140" s="1309"/>
      <c r="W140" s="1309"/>
    </row>
    <row r="141" spans="1:23" s="1248" customFormat="1" ht="19.5" customHeight="1" x14ac:dyDescent="0.3">
      <c r="A141" s="1588" t="s">
        <v>34</v>
      </c>
      <c r="B141" s="1601">
        <v>184867.49</v>
      </c>
      <c r="C141" s="1599">
        <v>174985.79</v>
      </c>
      <c r="D141" s="1579" t="s">
        <v>871</v>
      </c>
      <c r="E141" s="1600">
        <v>13022</v>
      </c>
      <c r="F141" s="1264" t="s">
        <v>86</v>
      </c>
      <c r="G141" s="1264" t="s">
        <v>86</v>
      </c>
      <c r="H141" s="1264" t="s">
        <v>86</v>
      </c>
      <c r="I141" s="1264" t="s">
        <v>86</v>
      </c>
      <c r="J141" s="1264" t="s">
        <v>86</v>
      </c>
      <c r="K141" s="1264" t="s">
        <v>86</v>
      </c>
      <c r="L141" s="1264" t="s">
        <v>86</v>
      </c>
      <c r="M141" s="1264" t="s">
        <v>86</v>
      </c>
      <c r="N141" s="1264" t="s">
        <v>86</v>
      </c>
      <c r="O141" s="1592">
        <v>38496.870000000003</v>
      </c>
      <c r="P141" s="1289" t="s">
        <v>81</v>
      </c>
      <c r="Q141" s="1289">
        <v>22500</v>
      </c>
      <c r="R141" s="1265" t="s">
        <v>884</v>
      </c>
      <c r="S141" s="1289">
        <v>22500</v>
      </c>
      <c r="T141" s="1264" t="s">
        <v>86</v>
      </c>
      <c r="U141" s="1264" t="s">
        <v>86</v>
      </c>
      <c r="V141" s="1309" t="s">
        <v>578</v>
      </c>
      <c r="W141" s="1309" t="s">
        <v>579</v>
      </c>
    </row>
    <row r="142" spans="1:23" s="1248" customFormat="1" x14ac:dyDescent="0.25">
      <c r="A142" s="1299"/>
      <c r="B142" s="1291"/>
      <c r="C142" s="1294"/>
      <c r="D142" s="1299"/>
      <c r="E142" s="1273"/>
      <c r="F142" s="1273"/>
      <c r="G142" s="1289"/>
      <c r="H142" s="1289"/>
      <c r="I142" s="1289"/>
      <c r="J142" s="1289"/>
      <c r="K142" s="1289"/>
      <c r="L142" s="1288"/>
      <c r="M142" s="1288"/>
      <c r="N142" s="1288"/>
      <c r="O142" s="1288"/>
      <c r="P142" s="1289"/>
      <c r="Q142" s="1289"/>
      <c r="R142" s="1309" t="s">
        <v>580</v>
      </c>
      <c r="S142" s="1289"/>
      <c r="T142" s="1293"/>
      <c r="U142" s="1327"/>
      <c r="V142" s="1309"/>
      <c r="W142" s="1309"/>
    </row>
    <row r="143" spans="1:23" s="1248" customFormat="1" ht="20.25" x14ac:dyDescent="0.25">
      <c r="A143" s="1299"/>
      <c r="B143" s="1291"/>
      <c r="C143" s="1294"/>
      <c r="D143" s="1299"/>
      <c r="E143" s="1273"/>
      <c r="F143" s="1273"/>
      <c r="G143" s="1289"/>
      <c r="H143" s="1289"/>
      <c r="I143" s="1289"/>
      <c r="J143" s="1289"/>
      <c r="K143" s="1289"/>
      <c r="L143" s="1288"/>
      <c r="M143" s="1288"/>
      <c r="N143" s="1288"/>
      <c r="O143" s="1288"/>
      <c r="P143" s="1289"/>
      <c r="Q143" s="1289">
        <v>5000</v>
      </c>
      <c r="R143" s="1265" t="s">
        <v>885</v>
      </c>
      <c r="S143" s="1289">
        <v>5000</v>
      </c>
      <c r="T143" s="1264" t="s">
        <v>86</v>
      </c>
      <c r="U143" s="1264" t="s">
        <v>86</v>
      </c>
      <c r="V143" s="1264" t="s">
        <v>86</v>
      </c>
      <c r="W143" s="1264" t="s">
        <v>86</v>
      </c>
    </row>
    <row r="144" spans="1:23" s="1248" customFormat="1" x14ac:dyDescent="0.25">
      <c r="A144" s="1299"/>
      <c r="B144" s="1291"/>
      <c r="C144" s="1294"/>
      <c r="D144" s="1299"/>
      <c r="E144" s="1273"/>
      <c r="F144" s="1273"/>
      <c r="G144" s="1289"/>
      <c r="H144" s="1289"/>
      <c r="I144" s="1289"/>
      <c r="J144" s="1289"/>
      <c r="K144" s="1289"/>
      <c r="L144" s="1288"/>
      <c r="M144" s="1288"/>
      <c r="N144" s="1288"/>
      <c r="O144" s="1288"/>
      <c r="P144" s="1289"/>
      <c r="Q144" s="1289"/>
      <c r="R144" s="1274" t="s">
        <v>886</v>
      </c>
      <c r="S144" s="1289"/>
      <c r="T144" s="1293"/>
      <c r="U144" s="1327"/>
      <c r="V144" s="1309"/>
      <c r="W144" s="1309"/>
    </row>
    <row r="145" spans="1:23" s="1248" customFormat="1" x14ac:dyDescent="0.25">
      <c r="A145" s="1299"/>
      <c r="B145" s="1291"/>
      <c r="C145" s="1294"/>
      <c r="D145" s="1299"/>
      <c r="E145" s="1273"/>
      <c r="F145" s="1273"/>
      <c r="G145" s="1289"/>
      <c r="H145" s="1289"/>
      <c r="I145" s="1289"/>
      <c r="J145" s="1289"/>
      <c r="K145" s="1289"/>
      <c r="L145" s="1288"/>
      <c r="M145" s="1288"/>
      <c r="N145" s="1288"/>
      <c r="O145" s="1288"/>
      <c r="P145" s="1289"/>
      <c r="Q145" s="1289"/>
      <c r="R145" s="1309" t="s">
        <v>581</v>
      </c>
      <c r="S145" s="1289"/>
      <c r="T145" s="1293"/>
      <c r="U145" s="1327"/>
      <c r="V145" s="1309"/>
      <c r="W145" s="1309"/>
    </row>
    <row r="146" spans="1:23" s="1248" customFormat="1" ht="12.75" customHeight="1" x14ac:dyDescent="0.25">
      <c r="A146" s="1299"/>
      <c r="B146" s="1291"/>
      <c r="C146" s="1294"/>
      <c r="D146" s="1299"/>
      <c r="E146" s="1273"/>
      <c r="F146" s="1273"/>
      <c r="G146" s="1289"/>
      <c r="H146" s="1289"/>
      <c r="I146" s="1289"/>
      <c r="J146" s="1289"/>
      <c r="K146" s="1289"/>
      <c r="L146" s="1288"/>
      <c r="M146" s="1288"/>
      <c r="N146" s="1288"/>
      <c r="O146" s="1288"/>
      <c r="P146" s="1289"/>
      <c r="Q146" s="1289"/>
      <c r="R146" s="1309"/>
      <c r="S146" s="1289"/>
      <c r="T146" s="1293"/>
      <c r="U146" s="1327"/>
      <c r="V146" s="1309"/>
      <c r="W146" s="1309"/>
    </row>
    <row r="147" spans="1:23" s="1248" customFormat="1" ht="16.5" customHeight="1" x14ac:dyDescent="0.25">
      <c r="A147" s="1299"/>
      <c r="B147" s="1291"/>
      <c r="C147" s="1294"/>
      <c r="D147" s="1299"/>
      <c r="E147" s="1273"/>
      <c r="F147" s="1273"/>
      <c r="G147" s="1289"/>
      <c r="H147" s="1289"/>
      <c r="I147" s="1289"/>
      <c r="J147" s="1289"/>
      <c r="K147" s="1289"/>
      <c r="L147" s="1288"/>
      <c r="M147" s="1288"/>
      <c r="N147" s="1288"/>
      <c r="O147" s="1288"/>
      <c r="P147" s="1289"/>
      <c r="Q147" s="1289">
        <v>74250</v>
      </c>
      <c r="R147" s="1275" t="s">
        <v>582</v>
      </c>
      <c r="S147" s="1289">
        <v>74250</v>
      </c>
      <c r="T147" s="1264" t="s">
        <v>86</v>
      </c>
      <c r="U147" s="1264" t="s">
        <v>86</v>
      </c>
      <c r="V147" s="1264" t="s">
        <v>86</v>
      </c>
      <c r="W147" s="1264" t="s">
        <v>86</v>
      </c>
    </row>
    <row r="148" spans="1:23" s="1248" customFormat="1" x14ac:dyDescent="0.25">
      <c r="A148" s="1299"/>
      <c r="B148" s="1291"/>
      <c r="C148" s="1294"/>
      <c r="D148" s="1299"/>
      <c r="E148" s="1273"/>
      <c r="F148" s="1273"/>
      <c r="G148" s="1289"/>
      <c r="H148" s="1289"/>
      <c r="I148" s="1289"/>
      <c r="J148" s="1289"/>
      <c r="K148" s="1289"/>
      <c r="L148" s="1288"/>
      <c r="M148" s="1288"/>
      <c r="N148" s="1288"/>
      <c r="O148" s="1288"/>
      <c r="P148" s="1289"/>
      <c r="Q148" s="1289"/>
      <c r="R148" s="1328" t="s">
        <v>887</v>
      </c>
      <c r="S148" s="1289"/>
      <c r="T148" s="1293"/>
      <c r="U148" s="1327"/>
      <c r="V148" s="1309"/>
      <c r="W148" s="1309"/>
    </row>
    <row r="149" spans="1:23" s="1248" customFormat="1" x14ac:dyDescent="0.25">
      <c r="A149" s="1299"/>
      <c r="B149" s="1291"/>
      <c r="C149" s="1294"/>
      <c r="D149" s="1299"/>
      <c r="E149" s="1273"/>
      <c r="F149" s="1273"/>
      <c r="G149" s="1289"/>
      <c r="H149" s="1289"/>
      <c r="I149" s="1289"/>
      <c r="J149" s="1289"/>
      <c r="K149" s="1289"/>
      <c r="L149" s="1288"/>
      <c r="M149" s="1288"/>
      <c r="N149" s="1288"/>
      <c r="O149" s="1288"/>
      <c r="P149" s="1289"/>
      <c r="Q149" s="1289"/>
      <c r="R149" s="1309" t="s">
        <v>888</v>
      </c>
      <c r="S149" s="1289"/>
      <c r="T149" s="1293"/>
      <c r="U149" s="1327"/>
      <c r="V149" s="1309"/>
      <c r="W149" s="1309"/>
    </row>
    <row r="150" spans="1:23" s="1248" customFormat="1" ht="16.5" customHeight="1" x14ac:dyDescent="0.25">
      <c r="A150" s="1299"/>
      <c r="B150" s="1291"/>
      <c r="C150" s="1294"/>
      <c r="D150" s="1299"/>
      <c r="E150" s="1273"/>
      <c r="F150" s="1273"/>
      <c r="G150" s="1289"/>
      <c r="H150" s="1289"/>
      <c r="I150" s="1289"/>
      <c r="J150" s="1289"/>
      <c r="K150" s="1289"/>
      <c r="L150" s="1288"/>
      <c r="M150" s="1288"/>
      <c r="N150" s="1288"/>
      <c r="O150" s="1288"/>
      <c r="P150" s="1289"/>
      <c r="Q150" s="1289">
        <v>5520</v>
      </c>
      <c r="R150" s="1265" t="s">
        <v>583</v>
      </c>
      <c r="S150" s="1289">
        <v>5520</v>
      </c>
      <c r="T150" s="1264" t="s">
        <v>86</v>
      </c>
      <c r="U150" s="1264" t="s">
        <v>86</v>
      </c>
      <c r="V150" s="1264" t="s">
        <v>86</v>
      </c>
      <c r="W150" s="1264" t="s">
        <v>86</v>
      </c>
    </row>
    <row r="151" spans="1:23" s="1248" customFormat="1" x14ac:dyDescent="0.25">
      <c r="A151" s="1299"/>
      <c r="B151" s="1291"/>
      <c r="C151" s="1294"/>
      <c r="D151" s="1299"/>
      <c r="E151" s="1273"/>
      <c r="F151" s="1273"/>
      <c r="G151" s="1289"/>
      <c r="H151" s="1289"/>
      <c r="I151" s="1289"/>
      <c r="J151" s="1289"/>
      <c r="K151" s="1289"/>
      <c r="L151" s="1288"/>
      <c r="M151" s="1288"/>
      <c r="N151" s="1288"/>
      <c r="O151" s="1288"/>
      <c r="P151" s="1289"/>
      <c r="Q151" s="1289"/>
      <c r="R151" s="1274" t="s">
        <v>584</v>
      </c>
      <c r="S151" s="1289"/>
      <c r="T151" s="1293"/>
      <c r="U151" s="1327"/>
      <c r="V151" s="1309"/>
      <c r="W151" s="1309"/>
    </row>
    <row r="152" spans="1:23" s="1248" customFormat="1" x14ac:dyDescent="0.25">
      <c r="A152" s="1299"/>
      <c r="B152" s="1291"/>
      <c r="C152" s="1294"/>
      <c r="D152" s="1299"/>
      <c r="E152" s="1273"/>
      <c r="F152" s="1273"/>
      <c r="G152" s="1289"/>
      <c r="H152" s="1289"/>
      <c r="I152" s="1289"/>
      <c r="J152" s="1289"/>
      <c r="K152" s="1289"/>
      <c r="L152" s="1288"/>
      <c r="M152" s="1288"/>
      <c r="N152" s="1288"/>
      <c r="O152" s="1288"/>
      <c r="P152" s="1289"/>
      <c r="Q152" s="1289"/>
      <c r="R152" s="1329">
        <v>90180</v>
      </c>
      <c r="S152" s="1289"/>
      <c r="T152" s="1293"/>
      <c r="U152" s="1327"/>
      <c r="V152" s="1309"/>
      <c r="W152" s="1309"/>
    </row>
    <row r="153" spans="1:23" s="1248" customFormat="1" ht="16.5" customHeight="1" x14ac:dyDescent="0.25">
      <c r="A153" s="1299"/>
      <c r="B153" s="1291"/>
      <c r="C153" s="1294"/>
      <c r="D153" s="1299"/>
      <c r="E153" s="1273"/>
      <c r="F153" s="1273"/>
      <c r="G153" s="1289"/>
      <c r="H153" s="1289"/>
      <c r="I153" s="1289"/>
      <c r="J153" s="1289"/>
      <c r="K153" s="1289"/>
      <c r="L153" s="1288"/>
      <c r="M153" s="1288"/>
      <c r="N153" s="1288"/>
      <c r="O153" s="1288"/>
      <c r="P153" s="1289"/>
      <c r="Q153" s="1289">
        <v>23000</v>
      </c>
      <c r="R153" s="1275" t="s">
        <v>585</v>
      </c>
      <c r="S153" s="1289">
        <v>23000</v>
      </c>
      <c r="T153" s="1264" t="s">
        <v>86</v>
      </c>
      <c r="U153" s="1264" t="s">
        <v>86</v>
      </c>
      <c r="V153" s="1264" t="s">
        <v>86</v>
      </c>
      <c r="W153" s="1264" t="s">
        <v>86</v>
      </c>
    </row>
    <row r="154" spans="1:23" s="1248" customFormat="1" x14ac:dyDescent="0.25">
      <c r="A154" s="1299"/>
      <c r="B154" s="1291"/>
      <c r="C154" s="1294"/>
      <c r="D154" s="1299"/>
      <c r="E154" s="1273"/>
      <c r="F154" s="1273"/>
      <c r="G154" s="1289"/>
      <c r="H154" s="1289"/>
      <c r="I154" s="1289"/>
      <c r="J154" s="1289"/>
      <c r="K154" s="1289"/>
      <c r="L154" s="1288"/>
      <c r="M154" s="1288"/>
      <c r="N154" s="1288"/>
      <c r="O154" s="1288"/>
      <c r="P154" s="1289"/>
      <c r="Q154" s="1289"/>
      <c r="R154" s="1276" t="s">
        <v>586</v>
      </c>
      <c r="S154" s="1289"/>
      <c r="T154" s="1293"/>
      <c r="U154" s="1327"/>
      <c r="V154" s="1309"/>
      <c r="W154" s="1309"/>
    </row>
    <row r="155" spans="1:23" s="1248" customFormat="1" ht="18" customHeight="1" x14ac:dyDescent="0.25">
      <c r="A155" s="1299"/>
      <c r="B155" s="1291"/>
      <c r="C155" s="1294"/>
      <c r="D155" s="1299"/>
      <c r="E155" s="1273"/>
      <c r="F155" s="1273"/>
      <c r="G155" s="1289"/>
      <c r="H155" s="1289"/>
      <c r="I155" s="1289"/>
      <c r="J155" s="1289"/>
      <c r="K155" s="1289"/>
      <c r="L155" s="1288"/>
      <c r="M155" s="1288"/>
      <c r="N155" s="1288"/>
      <c r="O155" s="1288"/>
      <c r="P155" s="1289"/>
      <c r="Q155" s="1289">
        <v>810</v>
      </c>
      <c r="R155" s="1265" t="s">
        <v>587</v>
      </c>
      <c r="S155" s="1289">
        <v>810</v>
      </c>
      <c r="T155" s="1264" t="s">
        <v>86</v>
      </c>
      <c r="U155" s="1264" t="s">
        <v>86</v>
      </c>
      <c r="V155" s="1264" t="s">
        <v>86</v>
      </c>
      <c r="W155" s="1264" t="s">
        <v>86</v>
      </c>
    </row>
    <row r="156" spans="1:23" s="1248" customFormat="1" x14ac:dyDescent="0.25">
      <c r="A156" s="1299"/>
      <c r="B156" s="1291"/>
      <c r="C156" s="1294"/>
      <c r="D156" s="1299"/>
      <c r="E156" s="1273"/>
      <c r="F156" s="1273"/>
      <c r="G156" s="1289"/>
      <c r="H156" s="1289"/>
      <c r="I156" s="1289"/>
      <c r="J156" s="1289"/>
      <c r="K156" s="1289"/>
      <c r="L156" s="1288"/>
      <c r="M156" s="1288"/>
      <c r="N156" s="1288"/>
      <c r="O156" s="1288"/>
      <c r="P156" s="1289"/>
      <c r="Q156" s="1289"/>
      <c r="R156" s="1274" t="s">
        <v>588</v>
      </c>
      <c r="S156" s="1289"/>
      <c r="T156" s="1293"/>
      <c r="U156" s="1327"/>
      <c r="V156" s="1309"/>
      <c r="W156" s="1309"/>
    </row>
    <row r="157" spans="1:23" s="1248" customFormat="1" x14ac:dyDescent="0.25">
      <c r="A157" s="1299"/>
      <c r="B157" s="1291"/>
      <c r="C157" s="1294"/>
      <c r="D157" s="1299"/>
      <c r="E157" s="1273"/>
      <c r="F157" s="1273"/>
      <c r="G157" s="1289"/>
      <c r="H157" s="1289"/>
      <c r="I157" s="1289"/>
      <c r="J157" s="1289"/>
      <c r="K157" s="1289"/>
      <c r="L157" s="1288"/>
      <c r="M157" s="1288"/>
      <c r="N157" s="1288"/>
      <c r="O157" s="1288"/>
      <c r="P157" s="1289"/>
      <c r="Q157" s="1289"/>
      <c r="R157" s="1309" t="s">
        <v>589</v>
      </c>
      <c r="S157" s="1289"/>
      <c r="T157" s="1293"/>
      <c r="U157" s="1327"/>
      <c r="V157" s="1309"/>
      <c r="W157" s="1309"/>
    </row>
    <row r="158" spans="1:23" s="1248" customFormat="1" ht="16.5" customHeight="1" x14ac:dyDescent="0.25">
      <c r="A158" s="1299"/>
      <c r="B158" s="1291"/>
      <c r="C158" s="1294"/>
      <c r="D158" s="1299"/>
      <c r="E158" s="1273"/>
      <c r="F158" s="1273"/>
      <c r="G158" s="1289"/>
      <c r="H158" s="1289"/>
      <c r="I158" s="1289"/>
      <c r="J158" s="1289"/>
      <c r="K158" s="1289"/>
      <c r="L158" s="1288"/>
      <c r="M158" s="1288"/>
      <c r="N158" s="1288"/>
      <c r="O158" s="1288"/>
      <c r="P158" s="1289"/>
      <c r="Q158" s="1289">
        <v>810</v>
      </c>
      <c r="R158" s="1265" t="s">
        <v>889</v>
      </c>
      <c r="S158" s="1289">
        <v>810</v>
      </c>
      <c r="T158" s="1264" t="s">
        <v>86</v>
      </c>
      <c r="U158" s="1264" t="s">
        <v>86</v>
      </c>
      <c r="V158" s="1264" t="s">
        <v>86</v>
      </c>
      <c r="W158" s="1264" t="s">
        <v>86</v>
      </c>
    </row>
    <row r="159" spans="1:23" s="1248" customFormat="1" x14ac:dyDescent="0.25">
      <c r="A159" s="1299"/>
      <c r="B159" s="1291"/>
      <c r="C159" s="1294"/>
      <c r="D159" s="1299"/>
      <c r="E159" s="1273"/>
      <c r="F159" s="1273"/>
      <c r="G159" s="1289"/>
      <c r="H159" s="1289"/>
      <c r="I159" s="1289"/>
      <c r="J159" s="1289"/>
      <c r="K159" s="1289"/>
      <c r="L159" s="1288"/>
      <c r="M159" s="1288"/>
      <c r="N159" s="1288"/>
      <c r="O159" s="1288"/>
      <c r="P159" s="1289"/>
      <c r="Q159" s="1289"/>
      <c r="R159" s="1309" t="s">
        <v>590</v>
      </c>
      <c r="S159" s="1289"/>
      <c r="T159" s="1293"/>
      <c r="U159" s="1327"/>
      <c r="V159" s="1309"/>
      <c r="W159" s="1309"/>
    </row>
    <row r="160" spans="1:23" s="1248" customFormat="1" ht="18" customHeight="1" x14ac:dyDescent="0.25">
      <c r="A160" s="1299"/>
      <c r="B160" s="1291"/>
      <c r="C160" s="1294"/>
      <c r="D160" s="1299"/>
      <c r="E160" s="1273"/>
      <c r="F160" s="1273"/>
      <c r="G160" s="1289"/>
      <c r="H160" s="1289"/>
      <c r="I160" s="1289"/>
      <c r="J160" s="1289"/>
      <c r="K160" s="1289"/>
      <c r="L160" s="1288"/>
      <c r="M160" s="1288"/>
      <c r="N160" s="1288"/>
      <c r="O160" s="1288"/>
      <c r="P160" s="1289"/>
      <c r="Q160" s="1289">
        <v>810</v>
      </c>
      <c r="R160" s="1275" t="s">
        <v>591</v>
      </c>
      <c r="S160" s="1289">
        <v>810</v>
      </c>
      <c r="T160" s="1264" t="s">
        <v>86</v>
      </c>
      <c r="U160" s="1264" t="s">
        <v>86</v>
      </c>
      <c r="V160" s="1264" t="s">
        <v>86</v>
      </c>
      <c r="W160" s="1264" t="s">
        <v>86</v>
      </c>
    </row>
    <row r="161" spans="1:23" s="1248" customFormat="1" ht="36.75" customHeight="1" x14ac:dyDescent="0.25">
      <c r="A161" s="1299"/>
      <c r="B161" s="1291"/>
      <c r="C161" s="1294"/>
      <c r="D161" s="1299"/>
      <c r="E161" s="1273"/>
      <c r="F161" s="1273"/>
      <c r="G161" s="1289"/>
      <c r="H161" s="1289"/>
      <c r="I161" s="1289"/>
      <c r="J161" s="1289"/>
      <c r="K161" s="1289"/>
      <c r="L161" s="1288"/>
      <c r="M161" s="1288"/>
      <c r="N161" s="1288"/>
      <c r="O161" s="1288"/>
      <c r="P161" s="1289"/>
      <c r="Q161" s="1289"/>
      <c r="R161" s="1276" t="s">
        <v>592</v>
      </c>
      <c r="S161" s="1289"/>
      <c r="T161" s="1293"/>
      <c r="U161" s="1327"/>
      <c r="V161" s="1309"/>
      <c r="W161" s="1309"/>
    </row>
    <row r="162" spans="1:23" s="1248" customFormat="1" ht="16.5" customHeight="1" x14ac:dyDescent="0.25">
      <c r="A162" s="1299"/>
      <c r="B162" s="1291"/>
      <c r="C162" s="1294"/>
      <c r="D162" s="1299"/>
      <c r="E162" s="1273"/>
      <c r="F162" s="1273"/>
      <c r="G162" s="1289"/>
      <c r="H162" s="1289"/>
      <c r="I162" s="1289"/>
      <c r="J162" s="1289"/>
      <c r="K162" s="1289"/>
      <c r="L162" s="1288"/>
      <c r="M162" s="1288"/>
      <c r="N162" s="1288"/>
      <c r="O162" s="1288"/>
      <c r="P162" s="1289"/>
      <c r="Q162" s="1289">
        <v>150640</v>
      </c>
      <c r="R162" s="1265" t="s">
        <v>593</v>
      </c>
      <c r="S162" s="1289">
        <v>150640</v>
      </c>
      <c r="T162" s="1264" t="s">
        <v>86</v>
      </c>
      <c r="U162" s="1264" t="s">
        <v>86</v>
      </c>
      <c r="V162" s="1264" t="s">
        <v>86</v>
      </c>
      <c r="W162" s="1264" t="s">
        <v>86</v>
      </c>
    </row>
    <row r="163" spans="1:23" s="1248" customFormat="1" x14ac:dyDescent="0.25">
      <c r="A163" s="1299"/>
      <c r="B163" s="1291"/>
      <c r="C163" s="1294"/>
      <c r="D163" s="1299"/>
      <c r="E163" s="1273"/>
      <c r="F163" s="1273"/>
      <c r="G163" s="1289"/>
      <c r="H163" s="1289"/>
      <c r="I163" s="1289"/>
      <c r="J163" s="1289"/>
      <c r="K163" s="1289"/>
      <c r="L163" s="1288"/>
      <c r="M163" s="1288"/>
      <c r="N163" s="1288"/>
      <c r="O163" s="1288"/>
      <c r="P163" s="1289"/>
      <c r="Q163" s="1289"/>
      <c r="R163" s="1274" t="s">
        <v>594</v>
      </c>
      <c r="S163" s="1289"/>
      <c r="T163" s="1293"/>
      <c r="U163" s="1327"/>
      <c r="V163" s="1309"/>
      <c r="W163" s="1309"/>
    </row>
    <row r="164" spans="1:23" s="1248" customFormat="1" x14ac:dyDescent="0.25">
      <c r="A164" s="1299"/>
      <c r="B164" s="1291"/>
      <c r="C164" s="1294"/>
      <c r="D164" s="1299"/>
      <c r="E164" s="1273"/>
      <c r="F164" s="1273"/>
      <c r="G164" s="1289"/>
      <c r="H164" s="1289"/>
      <c r="I164" s="1289"/>
      <c r="J164" s="1289"/>
      <c r="K164" s="1289"/>
      <c r="L164" s="1288"/>
      <c r="M164" s="1288"/>
      <c r="N164" s="1288"/>
      <c r="O164" s="1288"/>
      <c r="P164" s="1289"/>
      <c r="Q164" s="1289"/>
      <c r="R164" s="1309" t="s">
        <v>595</v>
      </c>
      <c r="S164" s="1289" t="s">
        <v>596</v>
      </c>
      <c r="T164" s="1293"/>
      <c r="U164" s="1327"/>
      <c r="V164" s="1309"/>
      <c r="W164" s="1309"/>
    </row>
    <row r="165" spans="1:23" s="1248" customFormat="1" ht="15" customHeight="1" x14ac:dyDescent="0.25">
      <c r="A165" s="1299"/>
      <c r="B165" s="1291"/>
      <c r="C165" s="1294"/>
      <c r="D165" s="1299"/>
      <c r="E165" s="1273"/>
      <c r="F165" s="1273"/>
      <c r="G165" s="1289"/>
      <c r="H165" s="1289"/>
      <c r="I165" s="1289"/>
      <c r="J165" s="1289"/>
      <c r="K165" s="1289"/>
      <c r="L165" s="1288"/>
      <c r="M165" s="1288"/>
      <c r="N165" s="1288"/>
      <c r="O165" s="1288"/>
      <c r="P165" s="1289"/>
      <c r="Q165" s="1289">
        <v>810</v>
      </c>
      <c r="R165" s="1275" t="s">
        <v>597</v>
      </c>
      <c r="S165" s="1289">
        <v>810</v>
      </c>
      <c r="T165" s="1264" t="s">
        <v>86</v>
      </c>
      <c r="U165" s="1264" t="s">
        <v>86</v>
      </c>
      <c r="V165" s="1264" t="s">
        <v>86</v>
      </c>
      <c r="W165" s="1264" t="s">
        <v>86</v>
      </c>
    </row>
    <row r="166" spans="1:23" s="1248" customFormat="1" x14ac:dyDescent="0.25">
      <c r="A166" s="1299"/>
      <c r="B166" s="1291"/>
      <c r="C166" s="1294"/>
      <c r="D166" s="1299"/>
      <c r="E166" s="1273"/>
      <c r="F166" s="1273"/>
      <c r="G166" s="1289"/>
      <c r="H166" s="1289"/>
      <c r="I166" s="1289"/>
      <c r="J166" s="1289"/>
      <c r="K166" s="1289"/>
      <c r="L166" s="1288"/>
      <c r="M166" s="1288"/>
      <c r="N166" s="1288"/>
      <c r="O166" s="1288"/>
      <c r="P166" s="1289"/>
      <c r="Q166" s="1289"/>
      <c r="R166" s="1276" t="s">
        <v>598</v>
      </c>
      <c r="S166" s="1289"/>
      <c r="T166" s="1293"/>
      <c r="U166" s="1327"/>
      <c r="V166" s="1309"/>
      <c r="W166" s="1309"/>
    </row>
    <row r="167" spans="1:23" s="1248" customFormat="1" x14ac:dyDescent="0.25">
      <c r="A167" s="1299"/>
      <c r="B167" s="1291"/>
      <c r="C167" s="1294"/>
      <c r="D167" s="1299"/>
      <c r="E167" s="1273"/>
      <c r="F167" s="1273"/>
      <c r="G167" s="1289"/>
      <c r="H167" s="1289"/>
      <c r="I167" s="1289"/>
      <c r="J167" s="1289"/>
      <c r="K167" s="1289"/>
      <c r="L167" s="1288"/>
      <c r="M167" s="1288"/>
      <c r="N167" s="1288"/>
      <c r="O167" s="1288"/>
      <c r="P167" s="1289"/>
      <c r="Q167" s="1289"/>
      <c r="R167" s="1330">
        <v>90180</v>
      </c>
      <c r="S167" s="1289"/>
      <c r="T167" s="1293"/>
      <c r="U167" s="1327"/>
      <c r="V167" s="1309"/>
      <c r="W167" s="1309"/>
    </row>
    <row r="168" spans="1:23" s="1248" customFormat="1" ht="17.25" customHeight="1" x14ac:dyDescent="0.25">
      <c r="A168" s="1299"/>
      <c r="B168" s="1291"/>
      <c r="C168" s="1294"/>
      <c r="D168" s="1299"/>
      <c r="E168" s="1273"/>
      <c r="F168" s="1273"/>
      <c r="G168" s="1289"/>
      <c r="H168" s="1289"/>
      <c r="I168" s="1289"/>
      <c r="J168" s="1289"/>
      <c r="K168" s="1289"/>
      <c r="L168" s="1288"/>
      <c r="M168" s="1288"/>
      <c r="N168" s="1288"/>
      <c r="O168" s="1288"/>
      <c r="P168" s="1289"/>
      <c r="Q168" s="1289">
        <v>810</v>
      </c>
      <c r="R168" s="1331" t="s">
        <v>599</v>
      </c>
      <c r="S168" s="1289">
        <v>810</v>
      </c>
      <c r="T168" s="1264" t="s">
        <v>86</v>
      </c>
      <c r="U168" s="1264" t="s">
        <v>86</v>
      </c>
      <c r="V168" s="1264" t="s">
        <v>86</v>
      </c>
      <c r="W168" s="1264" t="s">
        <v>86</v>
      </c>
    </row>
    <row r="169" spans="1:23" s="1248" customFormat="1" x14ac:dyDescent="0.25">
      <c r="A169" s="1299"/>
      <c r="B169" s="1291"/>
      <c r="C169" s="1294"/>
      <c r="D169" s="1299"/>
      <c r="E169" s="1273"/>
      <c r="F169" s="1273"/>
      <c r="G169" s="1289"/>
      <c r="H169" s="1289"/>
      <c r="I169" s="1289"/>
      <c r="J169" s="1289"/>
      <c r="K169" s="1289"/>
      <c r="L169" s="1288"/>
      <c r="M169" s="1288"/>
      <c r="N169" s="1288"/>
      <c r="O169" s="1288"/>
      <c r="P169" s="1289"/>
      <c r="Q169" s="1289"/>
      <c r="R169" s="1293" t="s">
        <v>600</v>
      </c>
      <c r="S169" s="1289"/>
      <c r="T169" s="1293"/>
      <c r="U169" s="1327"/>
      <c r="V169" s="1309"/>
      <c r="W169" s="1309"/>
    </row>
    <row r="170" spans="1:23" s="1248" customFormat="1" x14ac:dyDescent="0.25">
      <c r="A170" s="1299"/>
      <c r="B170" s="1291"/>
      <c r="C170" s="1294"/>
      <c r="D170" s="1299"/>
      <c r="E170" s="1273"/>
      <c r="F170" s="1273"/>
      <c r="G170" s="1289"/>
      <c r="H170" s="1289"/>
      <c r="I170" s="1289"/>
      <c r="J170" s="1289"/>
      <c r="K170" s="1289"/>
      <c r="L170" s="1288"/>
      <c r="M170" s="1288"/>
      <c r="N170" s="1288"/>
      <c r="O170" s="1288"/>
      <c r="P170" s="1289"/>
      <c r="Q170" s="1289"/>
      <c r="R170" s="1332" t="s">
        <v>581</v>
      </c>
      <c r="S170" s="1289"/>
      <c r="T170" s="1293"/>
      <c r="U170" s="1327"/>
      <c r="V170" s="1309"/>
      <c r="W170" s="1309"/>
    </row>
    <row r="171" spans="1:23" s="1248" customFormat="1" ht="15.75" customHeight="1" x14ac:dyDescent="0.25">
      <c r="A171" s="1299"/>
      <c r="B171" s="1291"/>
      <c r="C171" s="1294"/>
      <c r="D171" s="1299"/>
      <c r="E171" s="1273"/>
      <c r="F171" s="1273"/>
      <c r="G171" s="1289"/>
      <c r="H171" s="1289"/>
      <c r="I171" s="1289"/>
      <c r="J171" s="1289"/>
      <c r="K171" s="1289"/>
      <c r="L171" s="1288"/>
      <c r="M171" s="1288"/>
      <c r="N171" s="1288"/>
      <c r="O171" s="1288"/>
      <c r="P171" s="1289"/>
      <c r="Q171" s="1289">
        <v>810</v>
      </c>
      <c r="R171" s="1265" t="s">
        <v>601</v>
      </c>
      <c r="S171" s="1289">
        <v>810</v>
      </c>
      <c r="T171" s="1264" t="s">
        <v>86</v>
      </c>
      <c r="U171" s="1264" t="s">
        <v>86</v>
      </c>
      <c r="V171" s="1264" t="s">
        <v>86</v>
      </c>
      <c r="W171" s="1264" t="s">
        <v>86</v>
      </c>
    </row>
    <row r="172" spans="1:23" s="1248" customFormat="1" x14ac:dyDescent="0.25">
      <c r="A172" s="1299"/>
      <c r="B172" s="1291"/>
      <c r="C172" s="1294"/>
      <c r="D172" s="1299"/>
      <c r="E172" s="1273"/>
      <c r="F172" s="1273"/>
      <c r="G172" s="1289"/>
      <c r="H172" s="1289"/>
      <c r="I172" s="1289"/>
      <c r="J172" s="1289"/>
      <c r="K172" s="1289"/>
      <c r="L172" s="1288"/>
      <c r="M172" s="1288"/>
      <c r="N172" s="1288"/>
      <c r="O172" s="1288"/>
      <c r="P172" s="1289"/>
      <c r="Q172" s="1289"/>
      <c r="R172" s="1274" t="s">
        <v>602</v>
      </c>
      <c r="S172" s="1289"/>
      <c r="T172" s="1293"/>
      <c r="U172" s="1327"/>
      <c r="V172" s="1309"/>
      <c r="W172" s="1309"/>
    </row>
    <row r="173" spans="1:23" s="1248" customFormat="1" x14ac:dyDescent="0.25">
      <c r="A173" s="1299"/>
      <c r="B173" s="1291"/>
      <c r="C173" s="1294"/>
      <c r="D173" s="1299"/>
      <c r="E173" s="1273"/>
      <c r="F173" s="1273"/>
      <c r="G173" s="1289"/>
      <c r="H173" s="1289"/>
      <c r="I173" s="1289"/>
      <c r="J173" s="1289"/>
      <c r="K173" s="1289"/>
      <c r="L173" s="1288"/>
      <c r="M173" s="1288"/>
      <c r="N173" s="1288"/>
      <c r="O173" s="1288"/>
      <c r="P173" s="1289"/>
      <c r="Q173" s="1289"/>
      <c r="R173" s="1333" t="s">
        <v>486</v>
      </c>
      <c r="S173" s="1289"/>
      <c r="T173" s="1293"/>
      <c r="U173" s="1327"/>
      <c r="V173" s="1309"/>
      <c r="W173" s="1309"/>
    </row>
    <row r="174" spans="1:23" s="1248" customFormat="1" ht="16.5" customHeight="1" x14ac:dyDescent="0.25">
      <c r="A174" s="1299"/>
      <c r="B174" s="1291"/>
      <c r="C174" s="1294"/>
      <c r="D174" s="1299"/>
      <c r="E174" s="1273"/>
      <c r="F174" s="1273"/>
      <c r="G174" s="1289"/>
      <c r="H174" s="1289"/>
      <c r="I174" s="1289"/>
      <c r="J174" s="1289"/>
      <c r="K174" s="1289"/>
      <c r="L174" s="1288"/>
      <c r="M174" s="1288"/>
      <c r="N174" s="1288"/>
      <c r="O174" s="1288"/>
      <c r="P174" s="1289"/>
      <c r="Q174" s="1289">
        <v>28500</v>
      </c>
      <c r="R174" s="1277" t="s">
        <v>603</v>
      </c>
      <c r="S174" s="1289">
        <v>28500</v>
      </c>
      <c r="T174" s="1264" t="s">
        <v>86</v>
      </c>
      <c r="U174" s="1264" t="s">
        <v>86</v>
      </c>
      <c r="V174" s="1264" t="s">
        <v>86</v>
      </c>
      <c r="W174" s="1264" t="s">
        <v>86</v>
      </c>
    </row>
    <row r="175" spans="1:23" s="1248" customFormat="1" x14ac:dyDescent="0.25">
      <c r="A175" s="1299"/>
      <c r="B175" s="1291"/>
      <c r="C175" s="1294"/>
      <c r="D175" s="1299"/>
      <c r="E175" s="1273"/>
      <c r="F175" s="1273"/>
      <c r="G175" s="1289"/>
      <c r="H175" s="1289"/>
      <c r="I175" s="1289"/>
      <c r="J175" s="1289"/>
      <c r="K175" s="1289"/>
      <c r="L175" s="1288"/>
      <c r="M175" s="1288"/>
      <c r="N175" s="1288"/>
      <c r="O175" s="1288"/>
      <c r="P175" s="1289"/>
      <c r="Q175" s="1289"/>
      <c r="R175" s="1334" t="s">
        <v>604</v>
      </c>
      <c r="S175" s="1289"/>
      <c r="T175" s="1293"/>
      <c r="U175" s="1327"/>
      <c r="V175" s="1309"/>
      <c r="W175" s="1309"/>
    </row>
    <row r="176" spans="1:23" s="1248" customFormat="1" x14ac:dyDescent="0.25">
      <c r="A176" s="1299"/>
      <c r="B176" s="1291"/>
      <c r="C176" s="1294"/>
      <c r="D176" s="1299"/>
      <c r="E176" s="1273"/>
      <c r="F176" s="1273"/>
      <c r="G176" s="1289"/>
      <c r="H176" s="1289"/>
      <c r="I176" s="1289"/>
      <c r="J176" s="1289"/>
      <c r="K176" s="1289"/>
      <c r="L176" s="1288"/>
      <c r="M176" s="1288"/>
      <c r="N176" s="1288"/>
      <c r="O176" s="1288"/>
      <c r="P176" s="1289"/>
      <c r="Q176" s="1289"/>
      <c r="R176" s="1334" t="s">
        <v>605</v>
      </c>
      <c r="S176" s="1289"/>
      <c r="T176" s="1293"/>
      <c r="U176" s="1327"/>
      <c r="V176" s="1309"/>
      <c r="W176" s="1309"/>
    </row>
    <row r="177" spans="1:23" s="1248" customFormat="1" ht="14.25" customHeight="1" x14ac:dyDescent="0.25">
      <c r="A177" s="1299"/>
      <c r="B177" s="1291"/>
      <c r="C177" s="1294"/>
      <c r="D177" s="1299"/>
      <c r="E177" s="1273"/>
      <c r="F177" s="1273"/>
      <c r="G177" s="1289"/>
      <c r="H177" s="1289"/>
      <c r="I177" s="1289"/>
      <c r="J177" s="1289"/>
      <c r="K177" s="1289"/>
      <c r="L177" s="1288"/>
      <c r="M177" s="1288"/>
      <c r="N177" s="1288"/>
      <c r="O177" s="1288"/>
      <c r="P177" s="1289"/>
      <c r="Q177" s="1289">
        <v>149000</v>
      </c>
      <c r="R177" s="1277" t="s">
        <v>890</v>
      </c>
      <c r="S177" s="1289">
        <v>149000</v>
      </c>
      <c r="T177" s="1264" t="s">
        <v>86</v>
      </c>
      <c r="U177" s="1264" t="s">
        <v>86</v>
      </c>
      <c r="V177" s="1264" t="s">
        <v>86</v>
      </c>
      <c r="W177" s="1264" t="s">
        <v>86</v>
      </c>
    </row>
    <row r="178" spans="1:23" s="1248" customFormat="1" x14ac:dyDescent="0.25">
      <c r="A178" s="1299"/>
      <c r="B178" s="1291"/>
      <c r="C178" s="1294"/>
      <c r="D178" s="1299"/>
      <c r="E178" s="1273"/>
      <c r="F178" s="1273"/>
      <c r="G178" s="1289"/>
      <c r="H178" s="1289"/>
      <c r="I178" s="1289"/>
      <c r="J178" s="1289"/>
      <c r="K178" s="1289"/>
      <c r="L178" s="1288"/>
      <c r="M178" s="1288"/>
      <c r="N178" s="1288"/>
      <c r="O178" s="1288"/>
      <c r="P178" s="1289"/>
      <c r="Q178" s="1289"/>
      <c r="R178" s="1335" t="s">
        <v>891</v>
      </c>
      <c r="S178" s="1289"/>
      <c r="T178" s="1293"/>
      <c r="U178" s="1327"/>
      <c r="V178" s="1309"/>
      <c r="W178" s="1309"/>
    </row>
    <row r="179" spans="1:23" s="1248" customFormat="1" x14ac:dyDescent="0.25">
      <c r="A179" s="1299"/>
      <c r="B179" s="1291"/>
      <c r="C179" s="1294"/>
      <c r="D179" s="1299"/>
      <c r="E179" s="1273"/>
      <c r="F179" s="1273"/>
      <c r="G179" s="1289"/>
      <c r="H179" s="1289"/>
      <c r="I179" s="1289"/>
      <c r="J179" s="1289"/>
      <c r="K179" s="1289"/>
      <c r="L179" s="1288"/>
      <c r="M179" s="1288"/>
      <c r="N179" s="1288"/>
      <c r="O179" s="1288"/>
      <c r="P179" s="1289"/>
      <c r="Q179" s="1289"/>
      <c r="R179" s="1336" t="s">
        <v>606</v>
      </c>
      <c r="S179" s="1289"/>
      <c r="T179" s="1293"/>
      <c r="U179" s="1327"/>
      <c r="V179" s="1309"/>
      <c r="W179" s="1309"/>
    </row>
    <row r="180" spans="1:23" s="1248" customFormat="1" ht="16.5" customHeight="1" x14ac:dyDescent="0.25">
      <c r="A180" s="1299"/>
      <c r="B180" s="1291"/>
      <c r="C180" s="1294"/>
      <c r="D180" s="1299"/>
      <c r="E180" s="1273"/>
      <c r="F180" s="1273"/>
      <c r="G180" s="1289"/>
      <c r="H180" s="1289"/>
      <c r="I180" s="1289"/>
      <c r="J180" s="1289"/>
      <c r="K180" s="1289"/>
      <c r="L180" s="1288"/>
      <c r="M180" s="1288"/>
      <c r="N180" s="1288"/>
      <c r="O180" s="1288"/>
      <c r="P180" s="1289"/>
      <c r="Q180" s="1289">
        <v>28500</v>
      </c>
      <c r="R180" s="1277" t="s">
        <v>607</v>
      </c>
      <c r="S180" s="1289">
        <v>28500</v>
      </c>
      <c r="T180" s="1264" t="s">
        <v>86</v>
      </c>
      <c r="U180" s="1264" t="s">
        <v>86</v>
      </c>
      <c r="V180" s="1264" t="s">
        <v>86</v>
      </c>
      <c r="W180" s="1264" t="s">
        <v>86</v>
      </c>
    </row>
    <row r="181" spans="1:23" s="1248" customFormat="1" ht="31.5" x14ac:dyDescent="0.25">
      <c r="A181" s="1299"/>
      <c r="B181" s="1291"/>
      <c r="C181" s="1294"/>
      <c r="D181" s="1299"/>
      <c r="E181" s="1273"/>
      <c r="F181" s="1273"/>
      <c r="G181" s="1289"/>
      <c r="H181" s="1289"/>
      <c r="I181" s="1289"/>
      <c r="J181" s="1289"/>
      <c r="K181" s="1289"/>
      <c r="L181" s="1288"/>
      <c r="M181" s="1288"/>
      <c r="N181" s="1288"/>
      <c r="O181" s="1288"/>
      <c r="P181" s="1289"/>
      <c r="Q181" s="1289"/>
      <c r="R181" s="1277" t="s">
        <v>608</v>
      </c>
      <c r="S181" s="1289"/>
      <c r="T181" s="1293"/>
      <c r="U181" s="1327"/>
      <c r="V181" s="1309"/>
      <c r="W181" s="1309"/>
    </row>
    <row r="182" spans="1:23" s="1248" customFormat="1" ht="15.75" customHeight="1" x14ac:dyDescent="0.25">
      <c r="A182" s="1299"/>
      <c r="B182" s="1291"/>
      <c r="C182" s="1294"/>
      <c r="D182" s="1299"/>
      <c r="E182" s="1273"/>
      <c r="F182" s="1273"/>
      <c r="G182" s="1289"/>
      <c r="H182" s="1289"/>
      <c r="I182" s="1289"/>
      <c r="J182" s="1289"/>
      <c r="K182" s="1289"/>
      <c r="L182" s="1288"/>
      <c r="M182" s="1288"/>
      <c r="N182" s="1288"/>
      <c r="O182" s="1288"/>
      <c r="P182" s="1289"/>
      <c r="Q182" s="1289">
        <v>12000</v>
      </c>
      <c r="R182" s="1337" t="s">
        <v>892</v>
      </c>
      <c r="S182" s="1289">
        <v>12000</v>
      </c>
      <c r="T182" s="1264" t="s">
        <v>86</v>
      </c>
      <c r="U182" s="1264" t="s">
        <v>86</v>
      </c>
      <c r="V182" s="1264" t="s">
        <v>86</v>
      </c>
      <c r="W182" s="1264" t="s">
        <v>86</v>
      </c>
    </row>
    <row r="183" spans="1:23" s="1248" customFormat="1" ht="36" customHeight="1" x14ac:dyDescent="0.25">
      <c r="A183" s="1299"/>
      <c r="B183" s="1291"/>
      <c r="C183" s="1294"/>
      <c r="D183" s="1299"/>
      <c r="E183" s="1273"/>
      <c r="F183" s="1273"/>
      <c r="G183" s="1289"/>
      <c r="H183" s="1289"/>
      <c r="I183" s="1289"/>
      <c r="J183" s="1289"/>
      <c r="K183" s="1289"/>
      <c r="L183" s="1288"/>
      <c r="M183" s="1288"/>
      <c r="N183" s="1288"/>
      <c r="O183" s="1288"/>
      <c r="P183" s="1289"/>
      <c r="Q183" s="1289"/>
      <c r="R183" s="1277" t="s">
        <v>893</v>
      </c>
      <c r="S183" s="1289"/>
      <c r="T183" s="1293"/>
      <c r="U183" s="1327"/>
      <c r="V183" s="1309"/>
      <c r="W183" s="1309"/>
    </row>
    <row r="184" spans="1:23" s="1248" customFormat="1" x14ac:dyDescent="0.25">
      <c r="A184" s="1299"/>
      <c r="B184" s="1291"/>
      <c r="C184" s="1294"/>
      <c r="D184" s="1299"/>
      <c r="E184" s="1273"/>
      <c r="F184" s="1273"/>
      <c r="G184" s="1289"/>
      <c r="H184" s="1289"/>
      <c r="I184" s="1289"/>
      <c r="J184" s="1289"/>
      <c r="K184" s="1289"/>
      <c r="L184" s="1288"/>
      <c r="M184" s="1288"/>
      <c r="N184" s="1288"/>
      <c r="O184" s="1288"/>
      <c r="P184" s="1289"/>
      <c r="Q184" s="1289"/>
      <c r="R184" s="1285" t="s">
        <v>609</v>
      </c>
      <c r="S184" s="1289"/>
      <c r="T184" s="1293"/>
      <c r="U184" s="1327"/>
      <c r="V184" s="1309"/>
      <c r="W184" s="1309"/>
    </row>
    <row r="185" spans="1:23" s="1248" customFormat="1" ht="16.5" customHeight="1" x14ac:dyDescent="0.25">
      <c r="A185" s="1299"/>
      <c r="B185" s="1291"/>
      <c r="C185" s="1294"/>
      <c r="D185" s="1299"/>
      <c r="E185" s="1273"/>
      <c r="F185" s="1273"/>
      <c r="G185" s="1289"/>
      <c r="H185" s="1289"/>
      <c r="I185" s="1289"/>
      <c r="J185" s="1289"/>
      <c r="K185" s="1289"/>
      <c r="L185" s="1288"/>
      <c r="M185" s="1288"/>
      <c r="N185" s="1288"/>
      <c r="O185" s="1288"/>
      <c r="P185" s="1289"/>
      <c r="Q185" s="1289">
        <v>1000</v>
      </c>
      <c r="R185" s="1277" t="s">
        <v>894</v>
      </c>
      <c r="S185" s="1289">
        <v>1000</v>
      </c>
      <c r="T185" s="1264" t="s">
        <v>86</v>
      </c>
      <c r="U185" s="1264" t="s">
        <v>86</v>
      </c>
      <c r="V185" s="1264" t="s">
        <v>86</v>
      </c>
      <c r="W185" s="1264" t="s">
        <v>86</v>
      </c>
    </row>
    <row r="186" spans="1:23" s="1248" customFormat="1" ht="31.5" x14ac:dyDescent="0.25">
      <c r="A186" s="1299"/>
      <c r="B186" s="1291"/>
      <c r="C186" s="1294"/>
      <c r="D186" s="1299"/>
      <c r="E186" s="1273"/>
      <c r="F186" s="1273"/>
      <c r="G186" s="1289"/>
      <c r="H186" s="1289"/>
      <c r="I186" s="1289"/>
      <c r="J186" s="1289"/>
      <c r="K186" s="1289"/>
      <c r="L186" s="1288"/>
      <c r="M186" s="1288"/>
      <c r="N186" s="1288"/>
      <c r="O186" s="1288"/>
      <c r="P186" s="1289"/>
      <c r="Q186" s="1289"/>
      <c r="R186" s="1281" t="s">
        <v>895</v>
      </c>
      <c r="S186" s="1289"/>
      <c r="T186" s="1293"/>
      <c r="U186" s="1327"/>
      <c r="V186" s="1309"/>
      <c r="W186" s="1309"/>
    </row>
    <row r="187" spans="1:23" s="1248" customFormat="1" x14ac:dyDescent="0.25">
      <c r="A187" s="1299"/>
      <c r="B187" s="1291"/>
      <c r="C187" s="1294"/>
      <c r="D187" s="1299"/>
      <c r="E187" s="1273"/>
      <c r="F187" s="1273"/>
      <c r="G187" s="1289"/>
      <c r="H187" s="1289"/>
      <c r="I187" s="1289"/>
      <c r="J187" s="1289"/>
      <c r="K187" s="1289"/>
      <c r="L187" s="1288"/>
      <c r="M187" s="1288"/>
      <c r="N187" s="1288"/>
      <c r="O187" s="1288"/>
      <c r="P187" s="1289"/>
      <c r="Q187" s="1289"/>
      <c r="R187" s="1338" t="s">
        <v>462</v>
      </c>
      <c r="S187" s="1289"/>
      <c r="T187" s="1293"/>
      <c r="U187" s="1327"/>
      <c r="V187" s="1309"/>
      <c r="W187" s="1309"/>
    </row>
    <row r="188" spans="1:23" s="1248" customFormat="1" ht="18.75" customHeight="1" x14ac:dyDescent="0.3">
      <c r="A188" s="1588" t="s">
        <v>35</v>
      </c>
      <c r="B188" s="1601">
        <v>370377.67</v>
      </c>
      <c r="C188" s="1602">
        <v>311178.90000000002</v>
      </c>
      <c r="D188" s="1576" t="s">
        <v>871</v>
      </c>
      <c r="E188" s="1603">
        <v>19156</v>
      </c>
      <c r="F188" s="1264" t="s">
        <v>86</v>
      </c>
      <c r="G188" s="1264" t="s">
        <v>86</v>
      </c>
      <c r="H188" s="1264" t="s">
        <v>86</v>
      </c>
      <c r="I188" s="1264" t="s">
        <v>86</v>
      </c>
      <c r="J188" s="1264" t="s">
        <v>86</v>
      </c>
      <c r="K188" s="1264" t="s">
        <v>86</v>
      </c>
      <c r="L188" s="1264" t="s">
        <v>86</v>
      </c>
      <c r="M188" s="1264" t="s">
        <v>86</v>
      </c>
      <c r="N188" s="1264" t="s">
        <v>86</v>
      </c>
      <c r="O188" s="1592">
        <v>68459.360000000001</v>
      </c>
      <c r="P188" s="1289" t="s">
        <v>81</v>
      </c>
      <c r="Q188" s="1288">
        <v>97012</v>
      </c>
      <c r="R188" s="1265" t="s">
        <v>610</v>
      </c>
      <c r="S188" s="1288">
        <v>97012</v>
      </c>
      <c r="T188" s="1264" t="s">
        <v>86</v>
      </c>
      <c r="U188" s="1264" t="s">
        <v>86</v>
      </c>
      <c r="V188" s="1309" t="s">
        <v>467</v>
      </c>
      <c r="W188" s="1309" t="s">
        <v>464</v>
      </c>
    </row>
    <row r="189" spans="1:23" s="1248" customFormat="1" x14ac:dyDescent="0.25">
      <c r="A189" s="1299"/>
      <c r="B189" s="1291"/>
      <c r="C189" s="1294"/>
      <c r="D189" s="1299"/>
      <c r="E189" s="1273"/>
      <c r="F189" s="1273"/>
      <c r="G189" s="1289"/>
      <c r="H189" s="1289"/>
      <c r="I189" s="1289"/>
      <c r="J189" s="1289"/>
      <c r="K189" s="1289"/>
      <c r="L189" s="1288"/>
      <c r="M189" s="1288"/>
      <c r="N189" s="1288"/>
      <c r="O189" s="1288"/>
      <c r="P189" s="1289"/>
      <c r="Q189" s="1288"/>
      <c r="R189" s="1339" t="s">
        <v>896</v>
      </c>
      <c r="S189" s="1291"/>
      <c r="T189" s="1289"/>
      <c r="U189" s="1289"/>
      <c r="V189" s="1309"/>
      <c r="W189" s="1309"/>
    </row>
    <row r="190" spans="1:23" s="1248" customFormat="1" x14ac:dyDescent="0.25">
      <c r="A190" s="1299"/>
      <c r="B190" s="1291"/>
      <c r="C190" s="1294"/>
      <c r="D190" s="1299"/>
      <c r="E190" s="1273"/>
      <c r="F190" s="1273"/>
      <c r="G190" s="1289"/>
      <c r="H190" s="1289"/>
      <c r="I190" s="1289"/>
      <c r="J190" s="1289"/>
      <c r="K190" s="1289"/>
      <c r="L190" s="1288"/>
      <c r="M190" s="1288"/>
      <c r="N190" s="1288"/>
      <c r="O190" s="1288"/>
      <c r="P190" s="1289"/>
      <c r="Q190" s="1288"/>
      <c r="R190" s="1274" t="s">
        <v>897</v>
      </c>
      <c r="S190" s="1291"/>
      <c r="T190" s="1289"/>
      <c r="U190" s="1289"/>
      <c r="V190" s="1309"/>
      <c r="W190" s="1309"/>
    </row>
    <row r="191" spans="1:23" s="1248" customFormat="1" ht="17.25" customHeight="1" x14ac:dyDescent="0.25">
      <c r="A191" s="1299"/>
      <c r="B191" s="1291"/>
      <c r="C191" s="1294"/>
      <c r="D191" s="1299"/>
      <c r="E191" s="1273"/>
      <c r="F191" s="1273"/>
      <c r="G191" s="1289"/>
      <c r="H191" s="1289"/>
      <c r="I191" s="1289"/>
      <c r="J191" s="1289"/>
      <c r="K191" s="1289"/>
      <c r="L191" s="1288"/>
      <c r="M191" s="1288"/>
      <c r="N191" s="1288"/>
      <c r="O191" s="1288"/>
      <c r="P191" s="1289"/>
      <c r="Q191" s="1265">
        <v>145000</v>
      </c>
      <c r="R191" s="1303" t="s">
        <v>898</v>
      </c>
      <c r="S191" s="1265">
        <v>145000</v>
      </c>
      <c r="T191" s="1264" t="s">
        <v>86</v>
      </c>
      <c r="U191" s="1264" t="s">
        <v>86</v>
      </c>
      <c r="V191" s="1264" t="s">
        <v>86</v>
      </c>
      <c r="W191" s="1264" t="s">
        <v>86</v>
      </c>
    </row>
    <row r="192" spans="1:23" s="1248" customFormat="1" x14ac:dyDescent="0.25">
      <c r="A192" s="1299"/>
      <c r="B192" s="1291"/>
      <c r="C192" s="1294"/>
      <c r="D192" s="1299"/>
      <c r="E192" s="1273"/>
      <c r="F192" s="1273"/>
      <c r="G192" s="1289"/>
      <c r="H192" s="1289"/>
      <c r="I192" s="1289"/>
      <c r="J192" s="1289"/>
      <c r="K192" s="1289"/>
      <c r="L192" s="1288"/>
      <c r="M192" s="1288"/>
      <c r="N192" s="1288"/>
      <c r="O192" s="1288"/>
      <c r="P192" s="1289"/>
      <c r="Q192" s="1265"/>
      <c r="R192" s="1340" t="s">
        <v>899</v>
      </c>
      <c r="S192" s="1265"/>
      <c r="T192" s="1289"/>
      <c r="U192" s="1289"/>
      <c r="V192" s="1309"/>
      <c r="W192" s="1309"/>
    </row>
    <row r="193" spans="1:23" s="1248" customFormat="1" x14ac:dyDescent="0.25">
      <c r="A193" s="1299"/>
      <c r="B193" s="1291"/>
      <c r="C193" s="1294"/>
      <c r="D193" s="1299"/>
      <c r="E193" s="1273"/>
      <c r="F193" s="1273"/>
      <c r="G193" s="1289"/>
      <c r="H193" s="1289"/>
      <c r="I193" s="1289"/>
      <c r="J193" s="1289"/>
      <c r="K193" s="1289"/>
      <c r="L193" s="1288"/>
      <c r="M193" s="1288"/>
      <c r="N193" s="1288"/>
      <c r="O193" s="1288"/>
      <c r="P193" s="1289"/>
      <c r="Q193" s="1288"/>
      <c r="R193" s="1622">
        <v>90120</v>
      </c>
      <c r="S193" s="1291"/>
      <c r="T193" s="1289"/>
      <c r="U193" s="1289"/>
      <c r="V193" s="1309"/>
      <c r="W193" s="1309"/>
    </row>
    <row r="194" spans="1:23" s="1248" customFormat="1" ht="16.5" customHeight="1" x14ac:dyDescent="0.25">
      <c r="A194" s="1299"/>
      <c r="B194" s="1291"/>
      <c r="C194" s="1294"/>
      <c r="D194" s="1299"/>
      <c r="E194" s="1273"/>
      <c r="F194" s="1273"/>
      <c r="G194" s="1289"/>
      <c r="H194" s="1289"/>
      <c r="I194" s="1289"/>
      <c r="J194" s="1289"/>
      <c r="K194" s="1289"/>
      <c r="L194" s="1288"/>
      <c r="M194" s="1288"/>
      <c r="N194" s="1288"/>
      <c r="O194" s="1288"/>
      <c r="P194" s="1289"/>
      <c r="Q194" s="1274">
        <v>72000</v>
      </c>
      <c r="R194" s="1322" t="s">
        <v>611</v>
      </c>
      <c r="S194" s="1274">
        <v>72000</v>
      </c>
      <c r="T194" s="1264" t="s">
        <v>86</v>
      </c>
      <c r="U194" s="1264" t="s">
        <v>86</v>
      </c>
      <c r="V194" s="1264" t="s">
        <v>86</v>
      </c>
      <c r="W194" s="1264" t="s">
        <v>86</v>
      </c>
    </row>
    <row r="195" spans="1:23" s="1248" customFormat="1" x14ac:dyDescent="0.25">
      <c r="A195" s="1299"/>
      <c r="B195" s="1291"/>
      <c r="C195" s="1294"/>
      <c r="D195" s="1299"/>
      <c r="E195" s="1273"/>
      <c r="F195" s="1273"/>
      <c r="G195" s="1289"/>
      <c r="H195" s="1289"/>
      <c r="I195" s="1289"/>
      <c r="J195" s="1289"/>
      <c r="K195" s="1289"/>
      <c r="L195" s="1288"/>
      <c r="M195" s="1288"/>
      <c r="N195" s="1288"/>
      <c r="O195" s="1288"/>
      <c r="P195" s="1289"/>
      <c r="Q195" s="1288"/>
      <c r="R195" s="1342" t="s">
        <v>612</v>
      </c>
      <c r="S195" s="1291"/>
      <c r="T195" s="1289"/>
      <c r="U195" s="1289"/>
      <c r="V195" s="1309"/>
      <c r="W195" s="1309"/>
    </row>
    <row r="196" spans="1:23" s="1248" customFormat="1" ht="14.25" customHeight="1" x14ac:dyDescent="0.25">
      <c r="A196" s="1299"/>
      <c r="B196" s="1291"/>
      <c r="C196" s="1294"/>
      <c r="D196" s="1299"/>
      <c r="E196" s="1273"/>
      <c r="F196" s="1273"/>
      <c r="G196" s="1289"/>
      <c r="H196" s="1289"/>
      <c r="I196" s="1289"/>
      <c r="J196" s="1289"/>
      <c r="K196" s="1289"/>
      <c r="L196" s="1288"/>
      <c r="M196" s="1288"/>
      <c r="N196" s="1288"/>
      <c r="O196" s="1288"/>
      <c r="P196" s="1289"/>
      <c r="Q196" s="1288">
        <v>1800</v>
      </c>
      <c r="R196" s="1322" t="s">
        <v>613</v>
      </c>
      <c r="S196" s="1291">
        <v>1800</v>
      </c>
      <c r="T196" s="1264" t="s">
        <v>86</v>
      </c>
      <c r="U196" s="1264" t="s">
        <v>86</v>
      </c>
      <c r="V196" s="1264" t="s">
        <v>86</v>
      </c>
      <c r="W196" s="1264" t="s">
        <v>86</v>
      </c>
    </row>
    <row r="197" spans="1:23" s="1248" customFormat="1" x14ac:dyDescent="0.25">
      <c r="A197" s="1299"/>
      <c r="B197" s="1291"/>
      <c r="C197" s="1294"/>
      <c r="D197" s="1299"/>
      <c r="E197" s="1273"/>
      <c r="F197" s="1273"/>
      <c r="G197" s="1289"/>
      <c r="H197" s="1289"/>
      <c r="I197" s="1289"/>
      <c r="J197" s="1289"/>
      <c r="K197" s="1289"/>
      <c r="L197" s="1288"/>
      <c r="M197" s="1288"/>
      <c r="N197" s="1288"/>
      <c r="O197" s="1288"/>
      <c r="P197" s="1289"/>
      <c r="Q197" s="1288"/>
      <c r="R197" s="1332" t="s">
        <v>614</v>
      </c>
      <c r="S197" s="1291"/>
      <c r="T197" s="1289"/>
      <c r="U197" s="1289"/>
      <c r="V197" s="1309"/>
      <c r="W197" s="1309"/>
    </row>
    <row r="198" spans="1:23" s="1248" customFormat="1" x14ac:dyDescent="0.25">
      <c r="A198" s="1299"/>
      <c r="B198" s="1291"/>
      <c r="C198" s="1294"/>
      <c r="D198" s="1299"/>
      <c r="E198" s="1273"/>
      <c r="F198" s="1273"/>
      <c r="G198" s="1289"/>
      <c r="H198" s="1289"/>
      <c r="I198" s="1289"/>
      <c r="J198" s="1289"/>
      <c r="K198" s="1289"/>
      <c r="L198" s="1288"/>
      <c r="M198" s="1288"/>
      <c r="N198" s="1288"/>
      <c r="O198" s="1288"/>
      <c r="P198" s="1289"/>
      <c r="Q198" s="1288"/>
      <c r="R198" s="1343">
        <v>90120</v>
      </c>
      <c r="S198" s="1291"/>
      <c r="T198" s="1289"/>
      <c r="U198" s="1289"/>
      <c r="V198" s="1309"/>
      <c r="W198" s="1309"/>
    </row>
    <row r="199" spans="1:23" s="1248" customFormat="1" ht="17.25" customHeight="1" x14ac:dyDescent="0.25">
      <c r="A199" s="1299"/>
      <c r="B199" s="1291"/>
      <c r="C199" s="1294"/>
      <c r="D199" s="1299"/>
      <c r="E199" s="1273"/>
      <c r="F199" s="1273"/>
      <c r="G199" s="1289"/>
      <c r="H199" s="1289"/>
      <c r="I199" s="1289"/>
      <c r="J199" s="1289"/>
      <c r="K199" s="1289"/>
      <c r="L199" s="1288"/>
      <c r="M199" s="1288"/>
      <c r="N199" s="1288"/>
      <c r="O199" s="1288"/>
      <c r="P199" s="1289"/>
      <c r="Q199" s="1288">
        <v>126450</v>
      </c>
      <c r="R199" s="1322" t="s">
        <v>615</v>
      </c>
      <c r="S199" s="1291">
        <v>126450</v>
      </c>
      <c r="T199" s="1264" t="s">
        <v>86</v>
      </c>
      <c r="U199" s="1264" t="s">
        <v>86</v>
      </c>
      <c r="V199" s="1264" t="s">
        <v>86</v>
      </c>
      <c r="W199" s="1264" t="s">
        <v>86</v>
      </c>
    </row>
    <row r="200" spans="1:23" s="1248" customFormat="1" x14ac:dyDescent="0.25">
      <c r="A200" s="1299"/>
      <c r="B200" s="1291"/>
      <c r="C200" s="1294"/>
      <c r="D200" s="1299"/>
      <c r="E200" s="1273"/>
      <c r="F200" s="1273"/>
      <c r="G200" s="1289"/>
      <c r="H200" s="1289"/>
      <c r="I200" s="1289"/>
      <c r="J200" s="1289"/>
      <c r="K200" s="1289"/>
      <c r="L200" s="1288"/>
      <c r="M200" s="1288"/>
      <c r="N200" s="1288"/>
      <c r="O200" s="1288"/>
      <c r="P200" s="1289"/>
      <c r="Q200" s="1288"/>
      <c r="R200" s="1332" t="s">
        <v>616</v>
      </c>
      <c r="S200" s="1291"/>
      <c r="T200" s="1289"/>
      <c r="U200" s="1289"/>
      <c r="V200" s="1309"/>
      <c r="W200" s="1309"/>
    </row>
    <row r="201" spans="1:23" s="1248" customFormat="1" ht="15.75" customHeight="1" x14ac:dyDescent="0.25">
      <c r="A201" s="1299"/>
      <c r="B201" s="1291"/>
      <c r="C201" s="1294"/>
      <c r="D201" s="1299"/>
      <c r="E201" s="1273"/>
      <c r="F201" s="1273"/>
      <c r="G201" s="1289"/>
      <c r="H201" s="1289"/>
      <c r="I201" s="1289"/>
      <c r="J201" s="1289"/>
      <c r="K201" s="1289"/>
      <c r="L201" s="1288"/>
      <c r="M201" s="1288"/>
      <c r="N201" s="1288"/>
      <c r="O201" s="1288"/>
      <c r="P201" s="1289"/>
      <c r="Q201" s="1288">
        <v>51000</v>
      </c>
      <c r="R201" s="1265" t="s">
        <v>617</v>
      </c>
      <c r="S201" s="1291">
        <v>51000</v>
      </c>
      <c r="T201" s="1264" t="s">
        <v>86</v>
      </c>
      <c r="U201" s="1264" t="s">
        <v>86</v>
      </c>
      <c r="V201" s="1264" t="s">
        <v>86</v>
      </c>
      <c r="W201" s="1264" t="s">
        <v>86</v>
      </c>
    </row>
    <row r="202" spans="1:23" s="1248" customFormat="1" x14ac:dyDescent="0.25">
      <c r="A202" s="1299"/>
      <c r="B202" s="1291"/>
      <c r="C202" s="1294"/>
      <c r="D202" s="1299"/>
      <c r="E202" s="1273"/>
      <c r="F202" s="1273"/>
      <c r="G202" s="1289"/>
      <c r="H202" s="1289"/>
      <c r="I202" s="1289"/>
      <c r="J202" s="1289"/>
      <c r="K202" s="1289"/>
      <c r="L202" s="1288"/>
      <c r="M202" s="1288"/>
      <c r="N202" s="1288"/>
      <c r="O202" s="1288"/>
      <c r="P202" s="1289"/>
      <c r="Q202" s="1288"/>
      <c r="R202" s="1274" t="s">
        <v>618</v>
      </c>
      <c r="S202" s="1291"/>
      <c r="T202" s="1289"/>
      <c r="U202" s="1289"/>
      <c r="V202" s="1309"/>
      <c r="W202" s="1309"/>
    </row>
    <row r="203" spans="1:23" s="1248" customFormat="1" x14ac:dyDescent="0.25">
      <c r="A203" s="1299"/>
      <c r="B203" s="1291"/>
      <c r="C203" s="1294"/>
      <c r="D203" s="1299"/>
      <c r="E203" s="1273"/>
      <c r="F203" s="1273"/>
      <c r="G203" s="1289"/>
      <c r="H203" s="1289"/>
      <c r="I203" s="1289"/>
      <c r="J203" s="1289"/>
      <c r="K203" s="1289"/>
      <c r="L203" s="1288"/>
      <c r="M203" s="1288"/>
      <c r="N203" s="1288"/>
      <c r="O203" s="1288"/>
      <c r="P203" s="1289"/>
      <c r="Q203" s="1288"/>
      <c r="R203" s="1341" t="s">
        <v>619</v>
      </c>
      <c r="S203" s="1291"/>
      <c r="T203" s="1289"/>
      <c r="U203" s="1289"/>
      <c r="V203" s="1309"/>
      <c r="W203" s="1309"/>
    </row>
    <row r="204" spans="1:23" s="1248" customFormat="1" ht="15.75" customHeight="1" x14ac:dyDescent="0.25">
      <c r="A204" s="1299"/>
      <c r="B204" s="1291"/>
      <c r="C204" s="1294"/>
      <c r="D204" s="1299"/>
      <c r="E204" s="1273"/>
      <c r="F204" s="1273"/>
      <c r="G204" s="1289"/>
      <c r="H204" s="1289"/>
      <c r="I204" s="1289"/>
      <c r="J204" s="1289"/>
      <c r="K204" s="1289"/>
      <c r="L204" s="1288"/>
      <c r="M204" s="1288"/>
      <c r="N204" s="1288"/>
      <c r="O204" s="1288"/>
      <c r="P204" s="1289"/>
      <c r="Q204" s="1288">
        <v>62400</v>
      </c>
      <c r="R204" s="1265" t="s">
        <v>620</v>
      </c>
      <c r="S204" s="1291">
        <v>62400</v>
      </c>
      <c r="T204" s="1264" t="s">
        <v>86</v>
      </c>
      <c r="U204" s="1264" t="s">
        <v>86</v>
      </c>
      <c r="V204" s="1264" t="s">
        <v>86</v>
      </c>
      <c r="W204" s="1264" t="s">
        <v>86</v>
      </c>
    </row>
    <row r="205" spans="1:23" s="1248" customFormat="1" x14ac:dyDescent="0.25">
      <c r="A205" s="1299"/>
      <c r="B205" s="1291"/>
      <c r="C205" s="1294"/>
      <c r="D205" s="1299"/>
      <c r="E205" s="1273"/>
      <c r="F205" s="1273"/>
      <c r="G205" s="1289"/>
      <c r="H205" s="1289"/>
      <c r="I205" s="1289"/>
      <c r="J205" s="1289"/>
      <c r="K205" s="1289"/>
      <c r="L205" s="1288"/>
      <c r="M205" s="1288"/>
      <c r="N205" s="1288"/>
      <c r="O205" s="1288"/>
      <c r="P205" s="1289"/>
      <c r="Q205" s="1288"/>
      <c r="R205" s="1340" t="s">
        <v>621</v>
      </c>
      <c r="S205" s="1291"/>
      <c r="T205" s="1289"/>
      <c r="U205" s="1289"/>
      <c r="V205" s="1309"/>
      <c r="W205" s="1309"/>
    </row>
    <row r="206" spans="1:23" s="1248" customFormat="1" ht="15.75" customHeight="1" x14ac:dyDescent="0.25">
      <c r="A206" s="1299"/>
      <c r="B206" s="1291"/>
      <c r="C206" s="1294"/>
      <c r="D206" s="1299"/>
      <c r="E206" s="1273"/>
      <c r="F206" s="1273"/>
      <c r="G206" s="1289"/>
      <c r="H206" s="1289"/>
      <c r="I206" s="1289"/>
      <c r="J206" s="1289"/>
      <c r="K206" s="1289"/>
      <c r="L206" s="1288"/>
      <c r="M206" s="1288"/>
      <c r="N206" s="1288"/>
      <c r="O206" s="1288"/>
      <c r="P206" s="1289"/>
      <c r="Q206" s="1291">
        <v>23280</v>
      </c>
      <c r="R206" s="1265" t="s">
        <v>622</v>
      </c>
      <c r="S206" s="1291">
        <v>23280</v>
      </c>
      <c r="T206" s="1264" t="s">
        <v>86</v>
      </c>
      <c r="U206" s="1264" t="s">
        <v>86</v>
      </c>
      <c r="V206" s="1264" t="s">
        <v>86</v>
      </c>
      <c r="W206" s="1264" t="s">
        <v>86</v>
      </c>
    </row>
    <row r="207" spans="1:23" s="1248" customFormat="1" x14ac:dyDescent="0.25">
      <c r="A207" s="1299"/>
      <c r="B207" s="1291"/>
      <c r="C207" s="1294"/>
      <c r="D207" s="1299"/>
      <c r="E207" s="1273"/>
      <c r="F207" s="1273"/>
      <c r="G207" s="1289"/>
      <c r="H207" s="1289"/>
      <c r="I207" s="1289"/>
      <c r="J207" s="1289"/>
      <c r="K207" s="1289"/>
      <c r="L207" s="1288"/>
      <c r="M207" s="1288"/>
      <c r="N207" s="1288"/>
      <c r="O207" s="1288"/>
      <c r="P207" s="1289"/>
      <c r="Q207" s="1288"/>
      <c r="R207" s="1274" t="s">
        <v>623</v>
      </c>
      <c r="S207" s="1291"/>
      <c r="T207" s="1289"/>
      <c r="U207" s="1289"/>
      <c r="V207" s="1309"/>
      <c r="W207" s="1309"/>
    </row>
    <row r="208" spans="1:23" s="1248" customFormat="1" ht="15.75" customHeight="1" x14ac:dyDescent="0.25">
      <c r="A208" s="1299"/>
      <c r="B208" s="1291"/>
      <c r="C208" s="1294"/>
      <c r="D208" s="1299"/>
      <c r="E208" s="1273"/>
      <c r="F208" s="1273"/>
      <c r="G208" s="1289"/>
      <c r="H208" s="1289"/>
      <c r="I208" s="1289"/>
      <c r="J208" s="1289"/>
      <c r="K208" s="1289"/>
      <c r="L208" s="1288"/>
      <c r="M208" s="1288"/>
      <c r="N208" s="1288"/>
      <c r="O208" s="1288"/>
      <c r="P208" s="1289"/>
      <c r="Q208" s="1291">
        <v>340000</v>
      </c>
      <c r="R208" s="1265" t="s">
        <v>900</v>
      </c>
      <c r="S208" s="1291">
        <v>340000</v>
      </c>
      <c r="T208" s="1264" t="s">
        <v>86</v>
      </c>
      <c r="U208" s="1264" t="s">
        <v>86</v>
      </c>
      <c r="V208" s="1264" t="s">
        <v>86</v>
      </c>
      <c r="W208" s="1264" t="s">
        <v>86</v>
      </c>
    </row>
    <row r="209" spans="1:23" s="1248" customFormat="1" x14ac:dyDescent="0.25">
      <c r="A209" s="1299"/>
      <c r="B209" s="1291"/>
      <c r="C209" s="1294"/>
      <c r="D209" s="1299"/>
      <c r="E209" s="1273"/>
      <c r="F209" s="1273"/>
      <c r="G209" s="1289"/>
      <c r="H209" s="1289"/>
      <c r="I209" s="1289"/>
      <c r="J209" s="1289"/>
      <c r="K209" s="1289"/>
      <c r="L209" s="1288"/>
      <c r="M209" s="1288"/>
      <c r="N209" s="1288"/>
      <c r="O209" s="1288"/>
      <c r="P209" s="1289"/>
      <c r="Q209" s="1288"/>
      <c r="R209" s="1341" t="s">
        <v>901</v>
      </c>
      <c r="S209" s="1291"/>
      <c r="T209" s="1289"/>
      <c r="U209" s="1289"/>
      <c r="V209" s="1309"/>
      <c r="W209" s="1309"/>
    </row>
    <row r="210" spans="1:23" s="1248" customFormat="1" x14ac:dyDescent="0.25">
      <c r="A210" s="1299"/>
      <c r="B210" s="1291"/>
      <c r="C210" s="1294"/>
      <c r="D210" s="1299"/>
      <c r="E210" s="1273"/>
      <c r="F210" s="1273"/>
      <c r="G210" s="1289"/>
      <c r="H210" s="1289"/>
      <c r="I210" s="1289"/>
      <c r="J210" s="1289"/>
      <c r="K210" s="1289"/>
      <c r="L210" s="1288"/>
      <c r="M210" s="1288"/>
      <c r="N210" s="1288"/>
      <c r="O210" s="1288"/>
      <c r="P210" s="1289"/>
      <c r="Q210" s="1288"/>
      <c r="R210" s="1341" t="s">
        <v>619</v>
      </c>
      <c r="S210" s="1291"/>
      <c r="T210" s="1289"/>
      <c r="U210" s="1289"/>
      <c r="V210" s="1309"/>
      <c r="W210" s="1309"/>
    </row>
    <row r="211" spans="1:23" s="1248" customFormat="1" ht="13.5" customHeight="1" x14ac:dyDescent="0.25">
      <c r="A211" s="1299"/>
      <c r="B211" s="1291"/>
      <c r="C211" s="1294"/>
      <c r="D211" s="1299"/>
      <c r="E211" s="1273"/>
      <c r="F211" s="1273"/>
      <c r="G211" s="1289"/>
      <c r="H211" s="1289"/>
      <c r="I211" s="1289"/>
      <c r="J211" s="1289"/>
      <c r="K211" s="1289"/>
      <c r="L211" s="1288"/>
      <c r="M211" s="1288"/>
      <c r="N211" s="1288"/>
      <c r="O211" s="1288"/>
      <c r="P211" s="1289"/>
      <c r="Q211" s="1291">
        <v>49000</v>
      </c>
      <c r="R211" s="1275" t="s">
        <v>624</v>
      </c>
      <c r="S211" s="1291">
        <v>49000</v>
      </c>
      <c r="T211" s="1264" t="s">
        <v>86</v>
      </c>
      <c r="U211" s="1264" t="s">
        <v>86</v>
      </c>
      <c r="V211" s="1264" t="s">
        <v>86</v>
      </c>
      <c r="W211" s="1264" t="s">
        <v>86</v>
      </c>
    </row>
    <row r="212" spans="1:23" s="1248" customFormat="1" x14ac:dyDescent="0.25">
      <c r="A212" s="1299"/>
      <c r="B212" s="1291"/>
      <c r="C212" s="1294"/>
      <c r="D212" s="1299"/>
      <c r="E212" s="1273"/>
      <c r="F212" s="1273"/>
      <c r="G212" s="1289"/>
      <c r="H212" s="1289"/>
      <c r="I212" s="1289"/>
      <c r="J212" s="1289"/>
      <c r="K212" s="1289"/>
      <c r="L212" s="1288"/>
      <c r="M212" s="1288"/>
      <c r="N212" s="1288"/>
      <c r="O212" s="1288"/>
      <c r="P212" s="1289"/>
      <c r="Q212" s="1288"/>
      <c r="R212" s="1341" t="s">
        <v>625</v>
      </c>
      <c r="S212" s="1291"/>
      <c r="T212" s="1289"/>
      <c r="U212" s="1289"/>
      <c r="V212" s="1309"/>
      <c r="W212" s="1309"/>
    </row>
    <row r="213" spans="1:23" s="1248" customFormat="1" x14ac:dyDescent="0.25">
      <c r="A213" s="1299"/>
      <c r="B213" s="1291"/>
      <c r="C213" s="1294"/>
      <c r="D213" s="1299"/>
      <c r="E213" s="1273"/>
      <c r="F213" s="1273"/>
      <c r="G213" s="1289"/>
      <c r="H213" s="1289"/>
      <c r="I213" s="1289"/>
      <c r="J213" s="1289"/>
      <c r="K213" s="1289"/>
      <c r="L213" s="1288"/>
      <c r="M213" s="1288"/>
      <c r="N213" s="1288"/>
      <c r="O213" s="1288"/>
      <c r="P213" s="1289"/>
      <c r="Q213" s="1288"/>
      <c r="R213" s="1276" t="s">
        <v>626</v>
      </c>
      <c r="S213" s="1291"/>
      <c r="T213" s="1289"/>
      <c r="U213" s="1289"/>
      <c r="V213" s="1309"/>
      <c r="W213" s="1309"/>
    </row>
    <row r="214" spans="1:23" s="1248" customFormat="1" ht="16.5" customHeight="1" x14ac:dyDescent="0.25">
      <c r="A214" s="1299"/>
      <c r="B214" s="1291"/>
      <c r="C214" s="1294"/>
      <c r="D214" s="1299"/>
      <c r="E214" s="1273"/>
      <c r="F214" s="1273"/>
      <c r="G214" s="1289"/>
      <c r="H214" s="1289"/>
      <c r="I214" s="1289"/>
      <c r="J214" s="1289"/>
      <c r="K214" s="1289"/>
      <c r="L214" s="1288"/>
      <c r="M214" s="1288"/>
      <c r="N214" s="1288"/>
      <c r="O214" s="1288"/>
      <c r="P214" s="1289"/>
      <c r="Q214" s="1291">
        <v>30000</v>
      </c>
      <c r="R214" s="1265" t="s">
        <v>902</v>
      </c>
      <c r="S214" s="1291">
        <v>30000</v>
      </c>
      <c r="T214" s="1264" t="s">
        <v>86</v>
      </c>
      <c r="U214" s="1264" t="s">
        <v>86</v>
      </c>
      <c r="V214" s="1264" t="s">
        <v>86</v>
      </c>
      <c r="W214" s="1264" t="s">
        <v>86</v>
      </c>
    </row>
    <row r="215" spans="1:23" s="1248" customFormat="1" x14ac:dyDescent="0.25">
      <c r="A215" s="1299"/>
      <c r="B215" s="1291"/>
      <c r="C215" s="1294"/>
      <c r="D215" s="1299"/>
      <c r="E215" s="1273"/>
      <c r="F215" s="1273"/>
      <c r="G215" s="1289"/>
      <c r="H215" s="1289"/>
      <c r="I215" s="1289"/>
      <c r="J215" s="1289"/>
      <c r="K215" s="1289"/>
      <c r="L215" s="1288"/>
      <c r="M215" s="1288"/>
      <c r="N215" s="1288"/>
      <c r="O215" s="1288"/>
      <c r="P215" s="1289"/>
      <c r="Q215" s="1288"/>
      <c r="R215" s="1274" t="s">
        <v>629</v>
      </c>
      <c r="S215" s="1291"/>
      <c r="T215" s="1289"/>
      <c r="U215" s="1289"/>
      <c r="V215" s="1309"/>
      <c r="W215" s="1309"/>
    </row>
    <row r="216" spans="1:23" s="1248" customFormat="1" ht="17.25" customHeight="1" x14ac:dyDescent="0.25">
      <c r="A216" s="1299"/>
      <c r="B216" s="1291"/>
      <c r="C216" s="1294"/>
      <c r="D216" s="1299"/>
      <c r="E216" s="1273"/>
      <c r="F216" s="1273"/>
      <c r="G216" s="1289"/>
      <c r="H216" s="1289"/>
      <c r="I216" s="1289"/>
      <c r="J216" s="1289"/>
      <c r="K216" s="1289"/>
      <c r="L216" s="1288"/>
      <c r="M216" s="1288"/>
      <c r="N216" s="1288"/>
      <c r="O216" s="1288"/>
      <c r="P216" s="1289"/>
      <c r="Q216" s="1291">
        <v>14203</v>
      </c>
      <c r="R216" s="1265" t="s">
        <v>627</v>
      </c>
      <c r="S216" s="1291">
        <v>14203</v>
      </c>
      <c r="T216" s="1264" t="s">
        <v>86</v>
      </c>
      <c r="U216" s="1264" t="s">
        <v>86</v>
      </c>
      <c r="V216" s="1264" t="s">
        <v>86</v>
      </c>
      <c r="W216" s="1264" t="s">
        <v>86</v>
      </c>
    </row>
    <row r="217" spans="1:23" s="1248" customFormat="1" x14ac:dyDescent="0.25">
      <c r="A217" s="1299"/>
      <c r="B217" s="1291"/>
      <c r="C217" s="1294"/>
      <c r="D217" s="1299"/>
      <c r="E217" s="1273"/>
      <c r="F217" s="1273"/>
      <c r="G217" s="1289"/>
      <c r="H217" s="1289"/>
      <c r="I217" s="1289"/>
      <c r="J217" s="1289"/>
      <c r="K217" s="1289"/>
      <c r="L217" s="1288"/>
      <c r="M217" s="1288"/>
      <c r="N217" s="1288"/>
      <c r="O217" s="1288"/>
      <c r="P217" s="1289"/>
      <c r="Q217" s="1288"/>
      <c r="R217" s="1341" t="s">
        <v>628</v>
      </c>
      <c r="S217" s="1291"/>
      <c r="T217" s="1289"/>
      <c r="U217" s="1289"/>
      <c r="V217" s="1309"/>
      <c r="W217" s="1309"/>
    </row>
    <row r="218" spans="1:23" s="1248" customFormat="1" x14ac:dyDescent="0.25">
      <c r="A218" s="1299"/>
      <c r="B218" s="1291"/>
      <c r="C218" s="1294"/>
      <c r="D218" s="1299"/>
      <c r="E218" s="1273"/>
      <c r="F218" s="1273"/>
      <c r="G218" s="1289"/>
      <c r="H218" s="1289"/>
      <c r="I218" s="1289"/>
      <c r="J218" s="1289"/>
      <c r="K218" s="1289"/>
      <c r="L218" s="1288"/>
      <c r="M218" s="1288"/>
      <c r="N218" s="1288"/>
      <c r="O218" s="1288"/>
      <c r="P218" s="1289"/>
      <c r="Q218" s="1288"/>
      <c r="R218" s="1341" t="s">
        <v>629</v>
      </c>
      <c r="S218" s="1291"/>
      <c r="T218" s="1289"/>
      <c r="U218" s="1289"/>
      <c r="V218" s="1309"/>
      <c r="W218" s="1309"/>
    </row>
    <row r="219" spans="1:23" s="1248" customFormat="1" ht="15" customHeight="1" x14ac:dyDescent="0.25">
      <c r="A219" s="1299"/>
      <c r="B219" s="1291"/>
      <c r="C219" s="1294"/>
      <c r="D219" s="1299"/>
      <c r="E219" s="1273"/>
      <c r="F219" s="1273"/>
      <c r="G219" s="1289"/>
      <c r="H219" s="1289"/>
      <c r="I219" s="1289"/>
      <c r="J219" s="1289"/>
      <c r="K219" s="1289"/>
      <c r="L219" s="1288"/>
      <c r="M219" s="1288"/>
      <c r="N219" s="1288"/>
      <c r="O219" s="1288"/>
      <c r="P219" s="1289"/>
      <c r="Q219" s="1291">
        <v>12000</v>
      </c>
      <c r="R219" s="1265" t="s">
        <v>630</v>
      </c>
      <c r="S219" s="1291">
        <v>12000</v>
      </c>
      <c r="T219" s="1264" t="s">
        <v>86</v>
      </c>
      <c r="U219" s="1264" t="s">
        <v>86</v>
      </c>
      <c r="V219" s="1264" t="s">
        <v>86</v>
      </c>
      <c r="W219" s="1264" t="s">
        <v>86</v>
      </c>
    </row>
    <row r="220" spans="1:23" s="1248" customFormat="1" x14ac:dyDescent="0.25">
      <c r="A220" s="1299"/>
      <c r="B220" s="1291"/>
      <c r="C220" s="1294"/>
      <c r="D220" s="1299"/>
      <c r="E220" s="1273"/>
      <c r="F220" s="1273"/>
      <c r="G220" s="1289"/>
      <c r="H220" s="1289"/>
      <c r="I220" s="1289"/>
      <c r="J220" s="1289"/>
      <c r="K220" s="1289"/>
      <c r="L220" s="1288"/>
      <c r="M220" s="1288"/>
      <c r="N220" s="1288"/>
      <c r="O220" s="1288"/>
      <c r="P220" s="1289"/>
      <c r="Q220" s="1288"/>
      <c r="R220" s="1340" t="s">
        <v>631</v>
      </c>
      <c r="S220" s="1291"/>
      <c r="T220" s="1289"/>
      <c r="U220" s="1289"/>
      <c r="V220" s="1309"/>
      <c r="W220" s="1309"/>
    </row>
    <row r="221" spans="1:23" s="1248" customFormat="1" ht="18" customHeight="1" x14ac:dyDescent="0.25">
      <c r="A221" s="1299"/>
      <c r="B221" s="1291"/>
      <c r="C221" s="1294"/>
      <c r="D221" s="1299"/>
      <c r="E221" s="1273"/>
      <c r="F221" s="1273"/>
      <c r="G221" s="1289"/>
      <c r="H221" s="1289"/>
      <c r="I221" s="1289"/>
      <c r="J221" s="1289"/>
      <c r="K221" s="1289"/>
      <c r="L221" s="1288"/>
      <c r="M221" s="1288"/>
      <c r="N221" s="1288"/>
      <c r="O221" s="1288"/>
      <c r="P221" s="1289"/>
      <c r="Q221" s="1291">
        <v>44500</v>
      </c>
      <c r="R221" s="1321" t="s">
        <v>632</v>
      </c>
      <c r="S221" s="1291">
        <v>44500</v>
      </c>
      <c r="T221" s="1264" t="s">
        <v>86</v>
      </c>
      <c r="U221" s="1264" t="s">
        <v>86</v>
      </c>
      <c r="V221" s="1264" t="s">
        <v>86</v>
      </c>
      <c r="W221" s="1264" t="s">
        <v>86</v>
      </c>
    </row>
    <row r="222" spans="1:23" s="1248" customFormat="1" ht="17.25" customHeight="1" x14ac:dyDescent="0.25">
      <c r="A222" s="1299"/>
      <c r="B222" s="1291"/>
      <c r="C222" s="1294"/>
      <c r="D222" s="1299"/>
      <c r="E222" s="1273"/>
      <c r="F222" s="1273"/>
      <c r="G222" s="1289"/>
      <c r="H222" s="1289"/>
      <c r="I222" s="1289"/>
      <c r="J222" s="1289"/>
      <c r="K222" s="1289"/>
      <c r="L222" s="1288"/>
      <c r="M222" s="1288"/>
      <c r="N222" s="1288"/>
      <c r="O222" s="1288"/>
      <c r="P222" s="1289"/>
      <c r="Q222" s="1288"/>
      <c r="R222" s="1274" t="s">
        <v>633</v>
      </c>
      <c r="S222" s="1291"/>
      <c r="T222" s="1289"/>
      <c r="U222" s="1289"/>
      <c r="V222" s="1309"/>
      <c r="W222" s="1309"/>
    </row>
    <row r="223" spans="1:23" s="1248" customFormat="1" x14ac:dyDescent="0.25">
      <c r="A223" s="1299"/>
      <c r="B223" s="1291"/>
      <c r="C223" s="1294"/>
      <c r="D223" s="1299"/>
      <c r="E223" s="1273"/>
      <c r="F223" s="1273"/>
      <c r="G223" s="1289"/>
      <c r="H223" s="1289"/>
      <c r="I223" s="1289"/>
      <c r="J223" s="1289"/>
      <c r="K223" s="1289"/>
      <c r="L223" s="1288"/>
      <c r="M223" s="1288"/>
      <c r="N223" s="1288"/>
      <c r="O223" s="1288"/>
      <c r="P223" s="1289"/>
      <c r="Q223" s="1288"/>
      <c r="R223" s="1341" t="s">
        <v>629</v>
      </c>
      <c r="S223" s="1291"/>
      <c r="T223" s="1289"/>
      <c r="U223" s="1289"/>
      <c r="V223" s="1309"/>
      <c r="W223" s="1309"/>
    </row>
    <row r="224" spans="1:23" s="1248" customFormat="1" x14ac:dyDescent="0.25">
      <c r="A224" s="1299"/>
      <c r="B224" s="1291"/>
      <c r="C224" s="1294"/>
      <c r="D224" s="1299"/>
      <c r="E224" s="1273"/>
      <c r="F224" s="1273"/>
      <c r="G224" s="1289"/>
      <c r="H224" s="1289"/>
      <c r="I224" s="1289"/>
      <c r="J224" s="1289"/>
      <c r="K224" s="1289"/>
      <c r="L224" s="1288"/>
      <c r="M224" s="1288"/>
      <c r="N224" s="1288"/>
      <c r="O224" s="1288"/>
      <c r="P224" s="1289"/>
      <c r="Q224" s="1288"/>
      <c r="R224" s="1344" t="s">
        <v>634</v>
      </c>
      <c r="S224" s="1291"/>
      <c r="T224" s="1289"/>
      <c r="U224" s="1289"/>
      <c r="V224" s="1309"/>
      <c r="W224" s="1309"/>
    </row>
    <row r="225" spans="1:23" s="1248" customFormat="1" ht="20.25" x14ac:dyDescent="0.25">
      <c r="A225" s="1299"/>
      <c r="B225" s="1291"/>
      <c r="C225" s="1294"/>
      <c r="D225" s="1299"/>
      <c r="E225" s="1273"/>
      <c r="F225" s="1273"/>
      <c r="G225" s="1289"/>
      <c r="H225" s="1289"/>
      <c r="I225" s="1289"/>
      <c r="J225" s="1289"/>
      <c r="K225" s="1289"/>
      <c r="L225" s="1288"/>
      <c r="M225" s="1288"/>
      <c r="N225" s="1288"/>
      <c r="O225" s="1288"/>
      <c r="P225" s="1289"/>
      <c r="Q225" s="1291">
        <v>10000</v>
      </c>
      <c r="R225" s="1277" t="s">
        <v>635</v>
      </c>
      <c r="S225" s="1291">
        <v>10000</v>
      </c>
      <c r="T225" s="1264" t="s">
        <v>86</v>
      </c>
      <c r="U225" s="1264" t="s">
        <v>86</v>
      </c>
      <c r="V225" s="1264" t="s">
        <v>86</v>
      </c>
      <c r="W225" s="1264" t="s">
        <v>86</v>
      </c>
    </row>
    <row r="226" spans="1:23" s="1248" customFormat="1" ht="31.5" x14ac:dyDescent="0.25">
      <c r="A226" s="1299"/>
      <c r="B226" s="1291"/>
      <c r="C226" s="1294"/>
      <c r="D226" s="1299"/>
      <c r="E226" s="1273"/>
      <c r="F226" s="1273"/>
      <c r="G226" s="1289"/>
      <c r="H226" s="1289"/>
      <c r="I226" s="1289"/>
      <c r="J226" s="1289"/>
      <c r="K226" s="1289"/>
      <c r="L226" s="1288"/>
      <c r="M226" s="1288"/>
      <c r="N226" s="1288"/>
      <c r="O226" s="1288"/>
      <c r="P226" s="1289"/>
      <c r="Q226" s="1288"/>
      <c r="R226" s="1335" t="s">
        <v>636</v>
      </c>
      <c r="S226" s="1291"/>
      <c r="T226" s="1289"/>
      <c r="U226" s="1289"/>
      <c r="V226" s="1309"/>
      <c r="W226" s="1309"/>
    </row>
    <row r="227" spans="1:23" s="1248" customFormat="1" ht="20.25" x14ac:dyDescent="0.25">
      <c r="A227" s="1299"/>
      <c r="B227" s="1291"/>
      <c r="C227" s="1294"/>
      <c r="D227" s="1299"/>
      <c r="E227" s="1273"/>
      <c r="F227" s="1273"/>
      <c r="G227" s="1289"/>
      <c r="H227" s="1289"/>
      <c r="I227" s="1289"/>
      <c r="J227" s="1289"/>
      <c r="K227" s="1289"/>
      <c r="L227" s="1288"/>
      <c r="M227" s="1288"/>
      <c r="N227" s="1288"/>
      <c r="O227" s="1288"/>
      <c r="P227" s="1289"/>
      <c r="Q227" s="1291">
        <v>190</v>
      </c>
      <c r="R227" s="1277" t="s">
        <v>637</v>
      </c>
      <c r="S227" s="1291">
        <v>190</v>
      </c>
      <c r="T227" s="1264" t="s">
        <v>86</v>
      </c>
      <c r="U227" s="1264" t="s">
        <v>86</v>
      </c>
      <c r="V227" s="1264" t="s">
        <v>86</v>
      </c>
      <c r="W227" s="1264" t="s">
        <v>86</v>
      </c>
    </row>
    <row r="228" spans="1:23" s="1248" customFormat="1" x14ac:dyDescent="0.25">
      <c r="A228" s="1299"/>
      <c r="B228" s="1291"/>
      <c r="C228" s="1294"/>
      <c r="D228" s="1299"/>
      <c r="E228" s="1273"/>
      <c r="F228" s="1273"/>
      <c r="G228" s="1289"/>
      <c r="H228" s="1289"/>
      <c r="I228" s="1289"/>
      <c r="J228" s="1289"/>
      <c r="K228" s="1289"/>
      <c r="L228" s="1288"/>
      <c r="M228" s="1288"/>
      <c r="N228" s="1288"/>
      <c r="O228" s="1288"/>
      <c r="P228" s="1289"/>
      <c r="Q228" s="1288"/>
      <c r="R228" s="1277" t="s">
        <v>638</v>
      </c>
      <c r="S228" s="1291"/>
      <c r="T228" s="1289"/>
      <c r="U228" s="1289"/>
      <c r="V228" s="1309"/>
      <c r="W228" s="1309"/>
    </row>
    <row r="229" spans="1:23" s="1248" customFormat="1" x14ac:dyDescent="0.25">
      <c r="A229" s="1299"/>
      <c r="B229" s="1291"/>
      <c r="C229" s="1294"/>
      <c r="D229" s="1299"/>
      <c r="E229" s="1273"/>
      <c r="F229" s="1273"/>
      <c r="G229" s="1289"/>
      <c r="H229" s="1289"/>
      <c r="I229" s="1289"/>
      <c r="J229" s="1289"/>
      <c r="K229" s="1289"/>
      <c r="L229" s="1288"/>
      <c r="M229" s="1288"/>
      <c r="N229" s="1288"/>
      <c r="O229" s="1288"/>
      <c r="P229" s="1289"/>
      <c r="Q229" s="1288"/>
      <c r="R229" s="1283" t="s">
        <v>486</v>
      </c>
      <c r="S229" s="1291"/>
      <c r="T229" s="1289"/>
      <c r="U229" s="1289"/>
      <c r="V229" s="1309"/>
      <c r="W229" s="1309"/>
    </row>
    <row r="230" spans="1:23" s="1248" customFormat="1" ht="20.25" x14ac:dyDescent="0.25">
      <c r="A230" s="1299"/>
      <c r="B230" s="1291"/>
      <c r="C230" s="1294"/>
      <c r="D230" s="1299"/>
      <c r="E230" s="1273"/>
      <c r="F230" s="1273"/>
      <c r="G230" s="1289"/>
      <c r="H230" s="1289"/>
      <c r="I230" s="1289"/>
      <c r="J230" s="1289"/>
      <c r="K230" s="1289"/>
      <c r="L230" s="1288"/>
      <c r="M230" s="1288"/>
      <c r="N230" s="1288"/>
      <c r="O230" s="1288"/>
      <c r="P230" s="1289"/>
      <c r="Q230" s="1291">
        <v>2200</v>
      </c>
      <c r="R230" s="1277" t="s">
        <v>639</v>
      </c>
      <c r="S230" s="1291">
        <v>2200</v>
      </c>
      <c r="T230" s="1264" t="s">
        <v>86</v>
      </c>
      <c r="U230" s="1264" t="s">
        <v>86</v>
      </c>
      <c r="V230" s="1264" t="s">
        <v>86</v>
      </c>
      <c r="W230" s="1264" t="s">
        <v>86</v>
      </c>
    </row>
    <row r="231" spans="1:23" s="1248" customFormat="1" ht="31.5" x14ac:dyDescent="0.25">
      <c r="A231" s="1299"/>
      <c r="B231" s="1291"/>
      <c r="C231" s="1294"/>
      <c r="D231" s="1299"/>
      <c r="E231" s="1273"/>
      <c r="F231" s="1273"/>
      <c r="G231" s="1289"/>
      <c r="H231" s="1289"/>
      <c r="I231" s="1289"/>
      <c r="J231" s="1289"/>
      <c r="K231" s="1289"/>
      <c r="L231" s="1288"/>
      <c r="M231" s="1288"/>
      <c r="N231" s="1288"/>
      <c r="O231" s="1288"/>
      <c r="P231" s="1289"/>
      <c r="Q231" s="1288"/>
      <c r="R231" s="1345" t="s">
        <v>640</v>
      </c>
      <c r="S231" s="1291"/>
      <c r="T231" s="1264" t="s">
        <v>86</v>
      </c>
      <c r="U231" s="1264" t="s">
        <v>86</v>
      </c>
      <c r="V231" s="1264" t="s">
        <v>86</v>
      </c>
      <c r="W231" s="1264" t="s">
        <v>86</v>
      </c>
    </row>
    <row r="232" spans="1:23" s="1248" customFormat="1" ht="20.25" x14ac:dyDescent="0.25">
      <c r="A232" s="1299"/>
      <c r="B232" s="1291"/>
      <c r="C232" s="1294"/>
      <c r="D232" s="1299"/>
      <c r="E232" s="1273"/>
      <c r="F232" s="1273"/>
      <c r="G232" s="1289"/>
      <c r="H232" s="1289"/>
      <c r="I232" s="1289"/>
      <c r="J232" s="1289"/>
      <c r="K232" s="1289"/>
      <c r="L232" s="1288"/>
      <c r="M232" s="1288"/>
      <c r="N232" s="1288"/>
      <c r="O232" s="1288"/>
      <c r="P232" s="1289"/>
      <c r="Q232" s="1346">
        <v>78000</v>
      </c>
      <c r="R232" s="1277" t="s">
        <v>641</v>
      </c>
      <c r="S232" s="1346">
        <v>78000</v>
      </c>
      <c r="T232" s="1264" t="s">
        <v>86</v>
      </c>
      <c r="U232" s="1264" t="s">
        <v>86</v>
      </c>
      <c r="V232" s="1264" t="s">
        <v>86</v>
      </c>
      <c r="W232" s="1264" t="s">
        <v>86</v>
      </c>
    </row>
    <row r="233" spans="1:23" s="1248" customFormat="1" ht="21" customHeight="1" x14ac:dyDescent="0.25">
      <c r="A233" s="1299"/>
      <c r="B233" s="1291"/>
      <c r="C233" s="1294"/>
      <c r="D233" s="1299"/>
      <c r="E233" s="1273"/>
      <c r="F233" s="1273"/>
      <c r="G233" s="1289"/>
      <c r="H233" s="1289"/>
      <c r="I233" s="1289"/>
      <c r="J233" s="1289"/>
      <c r="K233" s="1289"/>
      <c r="L233" s="1288"/>
      <c r="M233" s="1288"/>
      <c r="N233" s="1288"/>
      <c r="O233" s="1288"/>
      <c r="P233" s="1289"/>
      <c r="Q233" s="1288"/>
      <c r="R233" s="1334" t="s">
        <v>642</v>
      </c>
      <c r="S233" s="1291"/>
      <c r="T233" s="1264"/>
      <c r="U233" s="1289"/>
      <c r="V233" s="1309"/>
      <c r="W233" s="1309"/>
    </row>
    <row r="234" spans="1:23" s="1248" customFormat="1" ht="20.25" x14ac:dyDescent="0.25">
      <c r="A234" s="1299"/>
      <c r="B234" s="1291"/>
      <c r="C234" s="1294"/>
      <c r="D234" s="1299"/>
      <c r="E234" s="1273"/>
      <c r="F234" s="1273"/>
      <c r="G234" s="1289"/>
      <c r="H234" s="1289"/>
      <c r="I234" s="1289"/>
      <c r="J234" s="1289"/>
      <c r="K234" s="1289"/>
      <c r="L234" s="1288"/>
      <c r="M234" s="1288"/>
      <c r="N234" s="1288"/>
      <c r="O234" s="1288"/>
      <c r="P234" s="1289"/>
      <c r="Q234" s="1347">
        <v>9600</v>
      </c>
      <c r="R234" s="1277" t="s">
        <v>643</v>
      </c>
      <c r="S234" s="1347">
        <v>9600</v>
      </c>
      <c r="T234" s="1264" t="s">
        <v>86</v>
      </c>
      <c r="U234" s="1264" t="s">
        <v>86</v>
      </c>
      <c r="V234" s="1264" t="s">
        <v>86</v>
      </c>
      <c r="W234" s="1264" t="s">
        <v>86</v>
      </c>
    </row>
    <row r="235" spans="1:23" s="1248" customFormat="1" x14ac:dyDescent="0.25">
      <c r="A235" s="1299"/>
      <c r="B235" s="1291"/>
      <c r="C235" s="1294"/>
      <c r="D235" s="1299"/>
      <c r="E235" s="1273"/>
      <c r="F235" s="1273"/>
      <c r="G235" s="1289"/>
      <c r="H235" s="1289"/>
      <c r="I235" s="1289"/>
      <c r="J235" s="1289"/>
      <c r="K235" s="1289"/>
      <c r="L235" s="1288"/>
      <c r="M235" s="1288"/>
      <c r="N235" s="1288"/>
      <c r="O235" s="1288"/>
      <c r="P235" s="1289"/>
      <c r="Q235" s="1288"/>
      <c r="R235" s="1277" t="s">
        <v>644</v>
      </c>
      <c r="S235" s="1291"/>
      <c r="T235" s="1289"/>
      <c r="U235" s="1289"/>
      <c r="V235" s="1309"/>
      <c r="W235" s="1309"/>
    </row>
    <row r="236" spans="1:23" s="1248" customFormat="1" ht="20.25" x14ac:dyDescent="0.25">
      <c r="A236" s="1299"/>
      <c r="B236" s="1291"/>
      <c r="C236" s="1294"/>
      <c r="D236" s="1299"/>
      <c r="E236" s="1273"/>
      <c r="F236" s="1273"/>
      <c r="G236" s="1289"/>
      <c r="H236" s="1289"/>
      <c r="I236" s="1289"/>
      <c r="J236" s="1289"/>
      <c r="K236" s="1289"/>
      <c r="L236" s="1288"/>
      <c r="M236" s="1288"/>
      <c r="N236" s="1288"/>
      <c r="O236" s="1288"/>
      <c r="P236" s="1289"/>
      <c r="Q236" s="1291">
        <v>6000</v>
      </c>
      <c r="R236" s="1277" t="s">
        <v>645</v>
      </c>
      <c r="S236" s="1291">
        <v>6000</v>
      </c>
      <c r="T236" s="1264" t="s">
        <v>86</v>
      </c>
      <c r="U236" s="1264" t="s">
        <v>86</v>
      </c>
      <c r="V236" s="1264" t="s">
        <v>86</v>
      </c>
      <c r="W236" s="1264" t="s">
        <v>86</v>
      </c>
    </row>
    <row r="237" spans="1:23" s="1248" customFormat="1" ht="20.25" customHeight="1" x14ac:dyDescent="0.25">
      <c r="A237" s="1299"/>
      <c r="B237" s="1291"/>
      <c r="C237" s="1294"/>
      <c r="D237" s="1299"/>
      <c r="E237" s="1273"/>
      <c r="F237" s="1273"/>
      <c r="G237" s="1289"/>
      <c r="H237" s="1289"/>
      <c r="I237" s="1289"/>
      <c r="J237" s="1289"/>
      <c r="K237" s="1289"/>
      <c r="L237" s="1288"/>
      <c r="M237" s="1288"/>
      <c r="N237" s="1288"/>
      <c r="O237" s="1288"/>
      <c r="P237" s="1289"/>
      <c r="Q237" s="1288"/>
      <c r="R237" s="1334" t="s">
        <v>646</v>
      </c>
      <c r="S237" s="1291"/>
      <c r="T237" s="1289"/>
      <c r="U237" s="1289"/>
      <c r="V237" s="1309"/>
      <c r="W237" s="1309"/>
    </row>
    <row r="238" spans="1:23" s="1248" customFormat="1" ht="20.25" x14ac:dyDescent="0.25">
      <c r="A238" s="1299"/>
      <c r="B238" s="1291"/>
      <c r="C238" s="1294"/>
      <c r="D238" s="1299"/>
      <c r="E238" s="1273"/>
      <c r="F238" s="1273"/>
      <c r="G238" s="1289"/>
      <c r="H238" s="1289"/>
      <c r="I238" s="1289"/>
      <c r="J238" s="1289"/>
      <c r="K238" s="1289"/>
      <c r="L238" s="1288"/>
      <c r="M238" s="1288"/>
      <c r="N238" s="1288"/>
      <c r="O238" s="1288"/>
      <c r="P238" s="1289"/>
      <c r="Q238" s="1291">
        <v>77715</v>
      </c>
      <c r="R238" s="1334" t="s">
        <v>903</v>
      </c>
      <c r="S238" s="1291">
        <v>77715</v>
      </c>
      <c r="T238" s="1264" t="s">
        <v>86</v>
      </c>
      <c r="U238" s="1264" t="s">
        <v>86</v>
      </c>
      <c r="V238" s="1264" t="s">
        <v>86</v>
      </c>
      <c r="W238" s="1264" t="s">
        <v>86</v>
      </c>
    </row>
    <row r="239" spans="1:23" s="1248" customFormat="1" ht="31.5" x14ac:dyDescent="0.25">
      <c r="A239" s="1299"/>
      <c r="B239" s="1291"/>
      <c r="C239" s="1294"/>
      <c r="D239" s="1299"/>
      <c r="E239" s="1273"/>
      <c r="F239" s="1273"/>
      <c r="G239" s="1289"/>
      <c r="H239" s="1289"/>
      <c r="I239" s="1289"/>
      <c r="J239" s="1289"/>
      <c r="K239" s="1289"/>
      <c r="L239" s="1288"/>
      <c r="M239" s="1288"/>
      <c r="N239" s="1288"/>
      <c r="O239" s="1288"/>
      <c r="P239" s="1289"/>
      <c r="Q239" s="1288"/>
      <c r="R239" s="1277" t="s">
        <v>904</v>
      </c>
      <c r="S239" s="1291"/>
      <c r="T239" s="1289"/>
      <c r="U239" s="1289"/>
      <c r="V239" s="1309"/>
      <c r="W239" s="1309"/>
    </row>
    <row r="240" spans="1:23" s="1248" customFormat="1" ht="15" customHeight="1" x14ac:dyDescent="0.25">
      <c r="A240" s="1299"/>
      <c r="B240" s="1291"/>
      <c r="C240" s="1294"/>
      <c r="D240" s="1299"/>
      <c r="E240" s="1273"/>
      <c r="F240" s="1273"/>
      <c r="G240" s="1289"/>
      <c r="H240" s="1289"/>
      <c r="I240" s="1289"/>
      <c r="J240" s="1289"/>
      <c r="K240" s="1289"/>
      <c r="L240" s="1288"/>
      <c r="M240" s="1288"/>
      <c r="N240" s="1288"/>
      <c r="O240" s="1288"/>
      <c r="P240" s="1289"/>
      <c r="Q240" s="1291">
        <v>7200</v>
      </c>
      <c r="R240" s="1277" t="s">
        <v>906</v>
      </c>
      <c r="S240" s="1291">
        <v>7200</v>
      </c>
      <c r="T240" s="1264" t="s">
        <v>86</v>
      </c>
      <c r="U240" s="1264" t="s">
        <v>86</v>
      </c>
      <c r="V240" s="1264" t="s">
        <v>86</v>
      </c>
      <c r="W240" s="1264" t="s">
        <v>86</v>
      </c>
    </row>
    <row r="241" spans="1:23" s="1248" customFormat="1" ht="31.5" x14ac:dyDescent="0.25">
      <c r="A241" s="1299"/>
      <c r="B241" s="1291"/>
      <c r="C241" s="1294"/>
      <c r="D241" s="1299"/>
      <c r="E241" s="1273"/>
      <c r="F241" s="1273"/>
      <c r="G241" s="1289"/>
      <c r="H241" s="1289"/>
      <c r="I241" s="1289"/>
      <c r="J241" s="1289"/>
      <c r="K241" s="1289"/>
      <c r="L241" s="1288"/>
      <c r="M241" s="1288"/>
      <c r="N241" s="1288"/>
      <c r="O241" s="1288"/>
      <c r="P241" s="1289"/>
      <c r="Q241" s="1288"/>
      <c r="R241" s="1277" t="s">
        <v>905</v>
      </c>
      <c r="S241" s="1291"/>
      <c r="T241" s="1289"/>
      <c r="U241" s="1289"/>
      <c r="V241" s="1309"/>
      <c r="W241" s="1309"/>
    </row>
    <row r="242" spans="1:23" s="1248" customFormat="1" ht="20.25" x14ac:dyDescent="0.25">
      <c r="A242" s="1957"/>
      <c r="B242" s="1958"/>
      <c r="C242" s="1959"/>
      <c r="D242" s="1957"/>
      <c r="E242" s="1960"/>
      <c r="F242" s="1960"/>
      <c r="G242" s="1961"/>
      <c r="H242" s="1961"/>
      <c r="I242" s="1961"/>
      <c r="J242" s="1961"/>
      <c r="K242" s="1961"/>
      <c r="L242" s="1962"/>
      <c r="M242" s="1962"/>
      <c r="N242" s="1962"/>
      <c r="O242" s="1962"/>
      <c r="P242" s="1961"/>
      <c r="Q242" s="1958">
        <v>12100</v>
      </c>
      <c r="R242" s="1360" t="s">
        <v>647</v>
      </c>
      <c r="S242" s="1958">
        <v>12100</v>
      </c>
      <c r="T242" s="1963" t="s">
        <v>86</v>
      </c>
      <c r="U242" s="1963" t="s">
        <v>86</v>
      </c>
      <c r="V242" s="1963" t="s">
        <v>86</v>
      </c>
      <c r="W242" s="1963" t="s">
        <v>86</v>
      </c>
    </row>
    <row r="243" spans="1:23" s="1248" customFormat="1" ht="31.5" x14ac:dyDescent="0.25">
      <c r="A243" s="1270"/>
      <c r="B243" s="1269"/>
      <c r="C243" s="1955"/>
      <c r="D243" s="1270"/>
      <c r="E243" s="1268"/>
      <c r="F243" s="1268"/>
      <c r="G243" s="1267"/>
      <c r="H243" s="1267"/>
      <c r="I243" s="1267"/>
      <c r="J243" s="1267"/>
      <c r="K243" s="1267"/>
      <c r="L243" s="1254"/>
      <c r="M243" s="1254"/>
      <c r="N243" s="1254"/>
      <c r="O243" s="1254"/>
      <c r="P243" s="1267"/>
      <c r="Q243" s="1254"/>
      <c r="R243" s="1956" t="s">
        <v>648</v>
      </c>
      <c r="S243" s="1269"/>
      <c r="T243" s="1267"/>
      <c r="U243" s="1267"/>
      <c r="V243" s="1318"/>
      <c r="W243" s="1318"/>
    </row>
    <row r="244" spans="1:23" s="1248" customFormat="1" ht="20.25" x14ac:dyDescent="0.25">
      <c r="A244" s="1299"/>
      <c r="B244" s="1291"/>
      <c r="C244" s="1294"/>
      <c r="D244" s="1299"/>
      <c r="E244" s="1273"/>
      <c r="F244" s="1273"/>
      <c r="G244" s="1289"/>
      <c r="H244" s="1289"/>
      <c r="I244" s="1289"/>
      <c r="J244" s="1289"/>
      <c r="K244" s="1289"/>
      <c r="L244" s="1288"/>
      <c r="M244" s="1288"/>
      <c r="N244" s="1288"/>
      <c r="O244" s="1288"/>
      <c r="P244" s="1289"/>
      <c r="Q244" s="1291">
        <v>3000</v>
      </c>
      <c r="R244" s="1280" t="s">
        <v>907</v>
      </c>
      <c r="S244" s="1291">
        <v>3000</v>
      </c>
      <c r="T244" s="1264" t="s">
        <v>86</v>
      </c>
      <c r="U244" s="1264" t="s">
        <v>86</v>
      </c>
      <c r="V244" s="1264" t="s">
        <v>86</v>
      </c>
      <c r="W244" s="1264" t="s">
        <v>86</v>
      </c>
    </row>
    <row r="245" spans="1:23" s="1248" customFormat="1" x14ac:dyDescent="0.25">
      <c r="A245" s="1299"/>
      <c r="B245" s="1291"/>
      <c r="C245" s="1294"/>
      <c r="D245" s="1299"/>
      <c r="E245" s="1273"/>
      <c r="F245" s="1273"/>
      <c r="G245" s="1289"/>
      <c r="H245" s="1289"/>
      <c r="I245" s="1289"/>
      <c r="J245" s="1289"/>
      <c r="K245" s="1289"/>
      <c r="L245" s="1288"/>
      <c r="M245" s="1288"/>
      <c r="N245" s="1288"/>
      <c r="O245" s="1288"/>
      <c r="P245" s="1289"/>
      <c r="Q245" s="1288"/>
      <c r="R245" s="1334" t="s">
        <v>612</v>
      </c>
      <c r="S245" s="1291"/>
      <c r="T245" s="1289"/>
      <c r="U245" s="1289"/>
      <c r="V245" s="1309"/>
      <c r="W245" s="1309"/>
    </row>
    <row r="246" spans="1:23" s="1248" customFormat="1" ht="20.25" x14ac:dyDescent="0.25">
      <c r="A246" s="1299"/>
      <c r="B246" s="1291"/>
      <c r="C246" s="1294"/>
      <c r="D246" s="1299"/>
      <c r="E246" s="1273"/>
      <c r="F246" s="1273"/>
      <c r="G246" s="1289"/>
      <c r="H246" s="1289"/>
      <c r="I246" s="1289"/>
      <c r="J246" s="1289"/>
      <c r="K246" s="1289"/>
      <c r="L246" s="1288"/>
      <c r="M246" s="1288"/>
      <c r="N246" s="1288"/>
      <c r="O246" s="1288"/>
      <c r="P246" s="1289"/>
      <c r="Q246" s="1291">
        <v>31200</v>
      </c>
      <c r="R246" s="1280" t="s">
        <v>649</v>
      </c>
      <c r="S246" s="1291">
        <v>31200</v>
      </c>
      <c r="T246" s="1264" t="s">
        <v>86</v>
      </c>
      <c r="U246" s="1264" t="s">
        <v>86</v>
      </c>
      <c r="V246" s="1264" t="s">
        <v>86</v>
      </c>
      <c r="W246" s="1264" t="s">
        <v>86</v>
      </c>
    </row>
    <row r="247" spans="1:23" s="1248" customFormat="1" ht="31.5" x14ac:dyDescent="0.25">
      <c r="A247" s="1299"/>
      <c r="B247" s="1291"/>
      <c r="C247" s="1294"/>
      <c r="D247" s="1299"/>
      <c r="E247" s="1273"/>
      <c r="F247" s="1273"/>
      <c r="G247" s="1289"/>
      <c r="H247" s="1289"/>
      <c r="I247" s="1289"/>
      <c r="J247" s="1289"/>
      <c r="K247" s="1289"/>
      <c r="L247" s="1288"/>
      <c r="M247" s="1288"/>
      <c r="N247" s="1288"/>
      <c r="O247" s="1288"/>
      <c r="P247" s="1289"/>
      <c r="Q247" s="1288"/>
      <c r="R247" s="1334" t="s">
        <v>650</v>
      </c>
      <c r="S247" s="1291"/>
      <c r="T247" s="1289"/>
      <c r="U247" s="1289"/>
      <c r="V247" s="1309"/>
      <c r="W247" s="1309"/>
    </row>
    <row r="248" spans="1:23" s="1248" customFormat="1" ht="31.5" x14ac:dyDescent="0.25">
      <c r="A248" s="1299"/>
      <c r="B248" s="1291"/>
      <c r="C248" s="1294"/>
      <c r="D248" s="1299"/>
      <c r="E248" s="1273"/>
      <c r="F248" s="1273"/>
      <c r="G248" s="1289"/>
      <c r="H248" s="1289"/>
      <c r="I248" s="1289"/>
      <c r="J248" s="1289"/>
      <c r="K248" s="1289"/>
      <c r="L248" s="1288"/>
      <c r="M248" s="1288"/>
      <c r="N248" s="1288"/>
      <c r="O248" s="1288"/>
      <c r="P248" s="1289"/>
      <c r="Q248" s="1291">
        <v>120000</v>
      </c>
      <c r="R248" s="1277" t="s">
        <v>651</v>
      </c>
      <c r="S248" s="1291">
        <v>120000</v>
      </c>
      <c r="T248" s="1264" t="s">
        <v>86</v>
      </c>
      <c r="U248" s="1264" t="s">
        <v>86</v>
      </c>
      <c r="V248" s="1264" t="s">
        <v>86</v>
      </c>
      <c r="W248" s="1264" t="s">
        <v>86</v>
      </c>
    </row>
    <row r="249" spans="1:23" s="1248" customFormat="1" ht="31.5" x14ac:dyDescent="0.25">
      <c r="A249" s="1299"/>
      <c r="B249" s="1291"/>
      <c r="C249" s="1294"/>
      <c r="D249" s="1299"/>
      <c r="E249" s="1273"/>
      <c r="F249" s="1273"/>
      <c r="G249" s="1289"/>
      <c r="H249" s="1289"/>
      <c r="I249" s="1289"/>
      <c r="J249" s="1289"/>
      <c r="K249" s="1289"/>
      <c r="L249" s="1288"/>
      <c r="M249" s="1288"/>
      <c r="N249" s="1288"/>
      <c r="O249" s="1288"/>
      <c r="P249" s="1289"/>
      <c r="Q249" s="1288"/>
      <c r="R249" s="1277" t="s">
        <v>652</v>
      </c>
      <c r="S249" s="1291"/>
      <c r="T249" s="1289"/>
      <c r="U249" s="1289"/>
      <c r="V249" s="1309"/>
      <c r="W249" s="1309"/>
    </row>
    <row r="250" spans="1:23" s="1248" customFormat="1" ht="20.25" x14ac:dyDescent="0.25">
      <c r="A250" s="1299"/>
      <c r="B250" s="1291"/>
      <c r="C250" s="1294"/>
      <c r="D250" s="1299"/>
      <c r="E250" s="1273"/>
      <c r="F250" s="1273"/>
      <c r="G250" s="1289"/>
      <c r="H250" s="1289"/>
      <c r="I250" s="1289"/>
      <c r="J250" s="1289"/>
      <c r="K250" s="1289"/>
      <c r="L250" s="1288"/>
      <c r="M250" s="1288"/>
      <c r="N250" s="1288"/>
      <c r="O250" s="1288"/>
      <c r="P250" s="1289"/>
      <c r="Q250" s="1291">
        <v>201600</v>
      </c>
      <c r="R250" s="1277" t="s">
        <v>653</v>
      </c>
      <c r="S250" s="1291">
        <v>201600</v>
      </c>
      <c r="T250" s="1264" t="s">
        <v>86</v>
      </c>
      <c r="U250" s="1264" t="s">
        <v>86</v>
      </c>
      <c r="V250" s="1264" t="s">
        <v>86</v>
      </c>
      <c r="W250" s="1264" t="s">
        <v>86</v>
      </c>
    </row>
    <row r="251" spans="1:23" s="1248" customFormat="1" ht="31.5" x14ac:dyDescent="0.25">
      <c r="A251" s="1299"/>
      <c r="B251" s="1291"/>
      <c r="C251" s="1294"/>
      <c r="D251" s="1299"/>
      <c r="E251" s="1273"/>
      <c r="F251" s="1273"/>
      <c r="G251" s="1289"/>
      <c r="H251" s="1289"/>
      <c r="I251" s="1289"/>
      <c r="J251" s="1289"/>
      <c r="K251" s="1289"/>
      <c r="L251" s="1288"/>
      <c r="M251" s="1288"/>
      <c r="N251" s="1288"/>
      <c r="O251" s="1288"/>
      <c r="P251" s="1289"/>
      <c r="Q251" s="1288"/>
      <c r="R251" s="1334" t="s">
        <v>654</v>
      </c>
      <c r="S251" s="1291"/>
      <c r="T251" s="1289"/>
      <c r="U251" s="1289"/>
      <c r="V251" s="1309"/>
      <c r="W251" s="1309"/>
    </row>
    <row r="252" spans="1:23" s="1248" customFormat="1" x14ac:dyDescent="0.25">
      <c r="A252" s="1299"/>
      <c r="B252" s="1291"/>
      <c r="C252" s="1294"/>
      <c r="D252" s="1299"/>
      <c r="E252" s="1273"/>
      <c r="F252" s="1273"/>
      <c r="G252" s="1289"/>
      <c r="H252" s="1289"/>
      <c r="I252" s="1289"/>
      <c r="J252" s="1289"/>
      <c r="K252" s="1289"/>
      <c r="L252" s="1288"/>
      <c r="M252" s="1288"/>
      <c r="N252" s="1288"/>
      <c r="O252" s="1288"/>
      <c r="P252" s="1289"/>
      <c r="Q252" s="1288"/>
      <c r="R252" s="1348" t="s">
        <v>655</v>
      </c>
      <c r="S252" s="1291"/>
      <c r="T252" s="1289"/>
      <c r="U252" s="1289"/>
      <c r="V252" s="1309"/>
      <c r="W252" s="1309"/>
    </row>
    <row r="253" spans="1:23" s="1248" customFormat="1" ht="20.25" x14ac:dyDescent="0.25">
      <c r="A253" s="1299"/>
      <c r="B253" s="1291"/>
      <c r="C253" s="1294"/>
      <c r="D253" s="1299"/>
      <c r="E253" s="1273"/>
      <c r="F253" s="1273"/>
      <c r="G253" s="1289"/>
      <c r="H253" s="1289"/>
      <c r="I253" s="1289"/>
      <c r="J253" s="1289"/>
      <c r="K253" s="1289"/>
      <c r="L253" s="1288"/>
      <c r="M253" s="1288"/>
      <c r="N253" s="1288"/>
      <c r="O253" s="1288"/>
      <c r="P253" s="1289"/>
      <c r="Q253" s="1291">
        <v>7000</v>
      </c>
      <c r="R253" s="1335" t="s">
        <v>656</v>
      </c>
      <c r="S253" s="1291">
        <v>7000</v>
      </c>
      <c r="T253" s="1264" t="s">
        <v>86</v>
      </c>
      <c r="U253" s="1264" t="s">
        <v>86</v>
      </c>
      <c r="V253" s="1264" t="s">
        <v>86</v>
      </c>
      <c r="W253" s="1264" t="s">
        <v>86</v>
      </c>
    </row>
    <row r="254" spans="1:23" s="1248" customFormat="1" ht="31.5" x14ac:dyDescent="0.25">
      <c r="A254" s="1299"/>
      <c r="B254" s="1291"/>
      <c r="C254" s="1294"/>
      <c r="D254" s="1299"/>
      <c r="E254" s="1273"/>
      <c r="F254" s="1273"/>
      <c r="G254" s="1289"/>
      <c r="H254" s="1289"/>
      <c r="I254" s="1289"/>
      <c r="J254" s="1289"/>
      <c r="K254" s="1289"/>
      <c r="L254" s="1288"/>
      <c r="M254" s="1288"/>
      <c r="N254" s="1288"/>
      <c r="O254" s="1288"/>
      <c r="P254" s="1289"/>
      <c r="Q254" s="1288"/>
      <c r="R254" s="1277" t="s">
        <v>657</v>
      </c>
      <c r="S254" s="1291"/>
      <c r="T254" s="1289"/>
      <c r="U254" s="1289"/>
      <c r="V254" s="1309"/>
      <c r="W254" s="1309"/>
    </row>
    <row r="255" spans="1:23" s="1248" customFormat="1" x14ac:dyDescent="0.25">
      <c r="A255" s="1299"/>
      <c r="B255" s="1291"/>
      <c r="C255" s="1294"/>
      <c r="D255" s="1299"/>
      <c r="E255" s="1273"/>
      <c r="F255" s="1273"/>
      <c r="G255" s="1289"/>
      <c r="H255" s="1289"/>
      <c r="I255" s="1289"/>
      <c r="J255" s="1289"/>
      <c r="K255" s="1289"/>
      <c r="L255" s="1288"/>
      <c r="M255" s="1288"/>
      <c r="N255" s="1288"/>
      <c r="O255" s="1288"/>
      <c r="P255" s="1289"/>
      <c r="Q255" s="1288"/>
      <c r="R255" s="1349" t="s">
        <v>658</v>
      </c>
      <c r="S255" s="1291"/>
      <c r="T255" s="1289"/>
      <c r="U255" s="1289"/>
      <c r="V255" s="1309"/>
      <c r="W255" s="1309"/>
    </row>
    <row r="256" spans="1:23" s="1248" customFormat="1" ht="20.25" x14ac:dyDescent="0.25">
      <c r="A256" s="1299"/>
      <c r="B256" s="1291"/>
      <c r="C256" s="1294"/>
      <c r="D256" s="1299"/>
      <c r="E256" s="1273"/>
      <c r="F256" s="1273"/>
      <c r="G256" s="1289"/>
      <c r="H256" s="1289"/>
      <c r="I256" s="1289"/>
      <c r="J256" s="1289"/>
      <c r="K256" s="1289"/>
      <c r="L256" s="1288"/>
      <c r="M256" s="1288"/>
      <c r="N256" s="1288"/>
      <c r="O256" s="1288"/>
      <c r="P256" s="1289"/>
      <c r="Q256" s="1291">
        <v>7000</v>
      </c>
      <c r="R256" s="1350" t="s">
        <v>908</v>
      </c>
      <c r="S256" s="1291">
        <v>7000</v>
      </c>
      <c r="T256" s="1264" t="s">
        <v>86</v>
      </c>
      <c r="U256" s="1264" t="s">
        <v>86</v>
      </c>
      <c r="V256" s="1264" t="s">
        <v>86</v>
      </c>
      <c r="W256" s="1264" t="s">
        <v>86</v>
      </c>
    </row>
    <row r="257" spans="1:23" s="1248" customFormat="1" ht="31.5" x14ac:dyDescent="0.25">
      <c r="A257" s="1299"/>
      <c r="B257" s="1291"/>
      <c r="C257" s="1294"/>
      <c r="D257" s="1299"/>
      <c r="E257" s="1273"/>
      <c r="F257" s="1273"/>
      <c r="G257" s="1289"/>
      <c r="H257" s="1289"/>
      <c r="I257" s="1289"/>
      <c r="J257" s="1289"/>
      <c r="K257" s="1289"/>
      <c r="L257" s="1288"/>
      <c r="M257" s="1288"/>
      <c r="N257" s="1288"/>
      <c r="O257" s="1288"/>
      <c r="P257" s="1289"/>
      <c r="Q257" s="1288"/>
      <c r="R257" s="1272" t="s">
        <v>636</v>
      </c>
      <c r="S257" s="1291"/>
      <c r="T257" s="1289"/>
      <c r="U257" s="1289"/>
      <c r="V257" s="1309"/>
      <c r="W257" s="1309"/>
    </row>
    <row r="258" spans="1:23" s="1248" customFormat="1" x14ac:dyDescent="0.25">
      <c r="A258" s="1299"/>
      <c r="B258" s="1291"/>
      <c r="C258" s="1294"/>
      <c r="D258" s="1299"/>
      <c r="E258" s="1273"/>
      <c r="F258" s="1273"/>
      <c r="G258" s="1289"/>
      <c r="H258" s="1289"/>
      <c r="I258" s="1289"/>
      <c r="J258" s="1289"/>
      <c r="K258" s="1289"/>
      <c r="L258" s="1288"/>
      <c r="M258" s="1288"/>
      <c r="N258" s="1288"/>
      <c r="O258" s="1288"/>
      <c r="P258" s="1289"/>
      <c r="Q258" s="1288"/>
      <c r="R258" s="1351" t="s">
        <v>659</v>
      </c>
      <c r="S258" s="1291"/>
      <c r="T258" s="1289"/>
      <c r="U258" s="1289"/>
      <c r="V258" s="1309"/>
      <c r="W258" s="1309"/>
    </row>
    <row r="259" spans="1:23" s="1248" customFormat="1" ht="20.25" x14ac:dyDescent="0.25">
      <c r="A259" s="1299"/>
      <c r="B259" s="1291"/>
      <c r="C259" s="1294"/>
      <c r="D259" s="1299"/>
      <c r="E259" s="1273"/>
      <c r="F259" s="1273"/>
      <c r="G259" s="1289"/>
      <c r="H259" s="1289"/>
      <c r="I259" s="1289"/>
      <c r="J259" s="1289"/>
      <c r="K259" s="1289"/>
      <c r="L259" s="1288"/>
      <c r="M259" s="1288"/>
      <c r="N259" s="1288"/>
      <c r="O259" s="1288"/>
      <c r="P259" s="1289"/>
      <c r="Q259" s="1291">
        <v>600</v>
      </c>
      <c r="R259" s="1352" t="s">
        <v>660</v>
      </c>
      <c r="S259" s="1291">
        <v>600</v>
      </c>
      <c r="T259" s="1264" t="s">
        <v>86</v>
      </c>
      <c r="U259" s="1264" t="s">
        <v>86</v>
      </c>
      <c r="V259" s="1264" t="s">
        <v>86</v>
      </c>
      <c r="W259" s="1264" t="s">
        <v>86</v>
      </c>
    </row>
    <row r="260" spans="1:23" s="1248" customFormat="1" ht="31.5" x14ac:dyDescent="0.25">
      <c r="A260" s="1299"/>
      <c r="B260" s="1291"/>
      <c r="C260" s="1294"/>
      <c r="D260" s="1299"/>
      <c r="E260" s="1273"/>
      <c r="F260" s="1273"/>
      <c r="G260" s="1289"/>
      <c r="H260" s="1289"/>
      <c r="I260" s="1289"/>
      <c r="J260" s="1289"/>
      <c r="K260" s="1289"/>
      <c r="L260" s="1288"/>
      <c r="M260" s="1288"/>
      <c r="N260" s="1288"/>
      <c r="O260" s="1288"/>
      <c r="P260" s="1289"/>
      <c r="Q260" s="1288"/>
      <c r="R260" s="1262" t="s">
        <v>657</v>
      </c>
      <c r="S260" s="1291"/>
      <c r="T260" s="1289"/>
      <c r="U260" s="1289"/>
      <c r="V260" s="1309"/>
      <c r="W260" s="1309"/>
    </row>
    <row r="261" spans="1:23" s="1248" customFormat="1" x14ac:dyDescent="0.25">
      <c r="A261" s="1299"/>
      <c r="B261" s="1291"/>
      <c r="C261" s="1294"/>
      <c r="D261" s="1299"/>
      <c r="E261" s="1273"/>
      <c r="F261" s="1273"/>
      <c r="G261" s="1289"/>
      <c r="H261" s="1289"/>
      <c r="I261" s="1289"/>
      <c r="J261" s="1289"/>
      <c r="K261" s="1289"/>
      <c r="L261" s="1288"/>
      <c r="M261" s="1288"/>
      <c r="N261" s="1288"/>
      <c r="O261" s="1288"/>
      <c r="P261" s="1289"/>
      <c r="Q261" s="1254"/>
      <c r="R261" s="1285" t="s">
        <v>609</v>
      </c>
      <c r="S261" s="1269"/>
      <c r="T261" s="1289"/>
      <c r="U261" s="1289"/>
      <c r="V261" s="1309"/>
      <c r="W261" s="1309"/>
    </row>
    <row r="262" spans="1:23" s="1248" customFormat="1" ht="22.5" customHeight="1" x14ac:dyDescent="0.25">
      <c r="A262" s="1299"/>
      <c r="B262" s="1291"/>
      <c r="C262" s="1294"/>
      <c r="D262" s="1299"/>
      <c r="E262" s="1273"/>
      <c r="F262" s="1273"/>
      <c r="G262" s="1289"/>
      <c r="H262" s="1289"/>
      <c r="I262" s="1289"/>
      <c r="J262" s="1289"/>
      <c r="K262" s="1289"/>
      <c r="L262" s="1288"/>
      <c r="M262" s="1288"/>
      <c r="N262" s="1288"/>
      <c r="O262" s="1288"/>
      <c r="P262" s="1289"/>
      <c r="Q262" s="1353">
        <v>1000</v>
      </c>
      <c r="R262" s="1354" t="s">
        <v>661</v>
      </c>
      <c r="S262" s="1353">
        <v>1000</v>
      </c>
      <c r="T262" s="1264" t="s">
        <v>86</v>
      </c>
      <c r="U262" s="1264" t="s">
        <v>86</v>
      </c>
      <c r="V262" s="1264" t="s">
        <v>86</v>
      </c>
      <c r="W262" s="1264" t="s">
        <v>86</v>
      </c>
    </row>
    <row r="263" spans="1:23" s="1248" customFormat="1" ht="31.5" x14ac:dyDescent="0.25">
      <c r="A263" s="1299"/>
      <c r="B263" s="1291"/>
      <c r="C263" s="1294"/>
      <c r="D263" s="1299"/>
      <c r="E263" s="1273"/>
      <c r="F263" s="1273"/>
      <c r="G263" s="1289"/>
      <c r="H263" s="1289"/>
      <c r="I263" s="1289"/>
      <c r="J263" s="1289"/>
      <c r="K263" s="1289"/>
      <c r="L263" s="1288"/>
      <c r="M263" s="1288"/>
      <c r="N263" s="1288"/>
      <c r="O263" s="1288"/>
      <c r="P263" s="1289"/>
      <c r="Q263" s="1288"/>
      <c r="R263" s="1277" t="s">
        <v>640</v>
      </c>
      <c r="S263" s="1291"/>
      <c r="T263" s="1289"/>
      <c r="U263" s="1289"/>
      <c r="V263" s="1309"/>
      <c r="W263" s="1309"/>
    </row>
    <row r="264" spans="1:23" s="1248" customFormat="1" ht="20.25" x14ac:dyDescent="0.25">
      <c r="A264" s="1299"/>
      <c r="B264" s="1291"/>
      <c r="C264" s="1294"/>
      <c r="D264" s="1299"/>
      <c r="E264" s="1273"/>
      <c r="F264" s="1273"/>
      <c r="G264" s="1289"/>
      <c r="H264" s="1289"/>
      <c r="I264" s="1289"/>
      <c r="J264" s="1289"/>
      <c r="K264" s="1289"/>
      <c r="L264" s="1288"/>
      <c r="M264" s="1288"/>
      <c r="N264" s="1288"/>
      <c r="O264" s="1288"/>
      <c r="P264" s="1289"/>
      <c r="Q264" s="1291">
        <v>19000</v>
      </c>
      <c r="R264" s="1277" t="s">
        <v>662</v>
      </c>
      <c r="S264" s="1291">
        <v>19000</v>
      </c>
      <c r="T264" s="1264" t="s">
        <v>86</v>
      </c>
      <c r="U264" s="1264" t="s">
        <v>86</v>
      </c>
      <c r="V264" s="1264" t="s">
        <v>86</v>
      </c>
      <c r="W264" s="1264" t="s">
        <v>86</v>
      </c>
    </row>
    <row r="265" spans="1:23" s="1248" customFormat="1" x14ac:dyDescent="0.25">
      <c r="A265" s="1299"/>
      <c r="B265" s="1291"/>
      <c r="C265" s="1294"/>
      <c r="D265" s="1299"/>
      <c r="E265" s="1273"/>
      <c r="F265" s="1273"/>
      <c r="G265" s="1289"/>
      <c r="H265" s="1289"/>
      <c r="I265" s="1289"/>
      <c r="J265" s="1289"/>
      <c r="K265" s="1289"/>
      <c r="L265" s="1288"/>
      <c r="M265" s="1288"/>
      <c r="N265" s="1288"/>
      <c r="O265" s="1288"/>
      <c r="P265" s="1289"/>
      <c r="Q265" s="1288"/>
      <c r="R265" s="1277" t="s">
        <v>663</v>
      </c>
      <c r="S265" s="1291"/>
      <c r="T265" s="1289"/>
      <c r="U265" s="1289"/>
      <c r="V265" s="1309"/>
      <c r="W265" s="1309"/>
    </row>
    <row r="266" spans="1:23" s="1248" customFormat="1" ht="22.5" customHeight="1" x14ac:dyDescent="0.25">
      <c r="A266" s="1299"/>
      <c r="B266" s="1291"/>
      <c r="C266" s="1294"/>
      <c r="D266" s="1299"/>
      <c r="E266" s="1273"/>
      <c r="F266" s="1273"/>
      <c r="G266" s="1289"/>
      <c r="H266" s="1289"/>
      <c r="I266" s="1289"/>
      <c r="J266" s="1289"/>
      <c r="K266" s="1289"/>
      <c r="L266" s="1288"/>
      <c r="M266" s="1288"/>
      <c r="N266" s="1288"/>
      <c r="O266" s="1288"/>
      <c r="P266" s="1289"/>
      <c r="Q266" s="1291">
        <v>4000</v>
      </c>
      <c r="R266" s="1306" t="s">
        <v>664</v>
      </c>
      <c r="S266" s="1291">
        <v>4000</v>
      </c>
      <c r="T266" s="1264" t="s">
        <v>86</v>
      </c>
      <c r="U266" s="1264" t="s">
        <v>86</v>
      </c>
      <c r="V266" s="1264" t="s">
        <v>86</v>
      </c>
      <c r="W266" s="1264" t="s">
        <v>86</v>
      </c>
    </row>
    <row r="267" spans="1:23" s="1248" customFormat="1" ht="31.5" x14ac:dyDescent="0.25">
      <c r="A267" s="1299"/>
      <c r="B267" s="1291"/>
      <c r="C267" s="1294"/>
      <c r="D267" s="1299"/>
      <c r="E267" s="1273"/>
      <c r="F267" s="1273"/>
      <c r="G267" s="1289"/>
      <c r="H267" s="1289"/>
      <c r="I267" s="1289"/>
      <c r="J267" s="1289"/>
      <c r="K267" s="1289"/>
      <c r="L267" s="1288"/>
      <c r="M267" s="1288"/>
      <c r="N267" s="1288"/>
      <c r="O267" s="1288"/>
      <c r="P267" s="1289"/>
      <c r="Q267" s="1288"/>
      <c r="R267" s="1277" t="s">
        <v>640</v>
      </c>
      <c r="S267" s="1291"/>
      <c r="T267" s="1289"/>
      <c r="U267" s="1289"/>
      <c r="V267" s="1309"/>
      <c r="W267" s="1309"/>
    </row>
    <row r="268" spans="1:23" s="1248" customFormat="1" ht="20.25" x14ac:dyDescent="0.25">
      <c r="A268" s="1299"/>
      <c r="B268" s="1291"/>
      <c r="C268" s="1294"/>
      <c r="D268" s="1299"/>
      <c r="E268" s="1273"/>
      <c r="F268" s="1273"/>
      <c r="G268" s="1289"/>
      <c r="H268" s="1289"/>
      <c r="I268" s="1289"/>
      <c r="J268" s="1289"/>
      <c r="K268" s="1289"/>
      <c r="L268" s="1288"/>
      <c r="M268" s="1288"/>
      <c r="N268" s="1288"/>
      <c r="O268" s="1288"/>
      <c r="P268" s="1289"/>
      <c r="Q268" s="1291">
        <v>5400</v>
      </c>
      <c r="R268" s="1335" t="s">
        <v>665</v>
      </c>
      <c r="S268" s="1291">
        <v>5400</v>
      </c>
      <c r="T268" s="1264" t="s">
        <v>86</v>
      </c>
      <c r="U268" s="1264" t="s">
        <v>86</v>
      </c>
      <c r="V268" s="1264" t="s">
        <v>86</v>
      </c>
      <c r="W268" s="1264" t="s">
        <v>86</v>
      </c>
    </row>
    <row r="269" spans="1:23" s="1248" customFormat="1" ht="31.5" x14ac:dyDescent="0.25">
      <c r="A269" s="1299"/>
      <c r="B269" s="1291"/>
      <c r="C269" s="1294"/>
      <c r="D269" s="1299"/>
      <c r="E269" s="1273"/>
      <c r="F269" s="1273"/>
      <c r="G269" s="1289"/>
      <c r="H269" s="1289"/>
      <c r="I269" s="1289"/>
      <c r="J269" s="1289"/>
      <c r="K269" s="1289"/>
      <c r="L269" s="1288"/>
      <c r="M269" s="1288"/>
      <c r="N269" s="1288"/>
      <c r="O269" s="1288"/>
      <c r="P269" s="1289"/>
      <c r="Q269" s="1288"/>
      <c r="R269" s="1277" t="s">
        <v>666</v>
      </c>
      <c r="S269" s="1291"/>
      <c r="T269" s="1289"/>
      <c r="U269" s="1289"/>
      <c r="V269" s="1309"/>
      <c r="W269" s="1309"/>
    </row>
    <row r="270" spans="1:23" s="1248" customFormat="1" x14ac:dyDescent="0.25">
      <c r="A270" s="1299"/>
      <c r="B270" s="1291"/>
      <c r="C270" s="1294"/>
      <c r="D270" s="1299"/>
      <c r="E270" s="1273"/>
      <c r="F270" s="1273"/>
      <c r="G270" s="1289"/>
      <c r="H270" s="1289"/>
      <c r="I270" s="1289"/>
      <c r="J270" s="1289"/>
      <c r="K270" s="1289"/>
      <c r="L270" s="1288"/>
      <c r="M270" s="1288"/>
      <c r="N270" s="1288"/>
      <c r="O270" s="1288"/>
      <c r="P270" s="1289"/>
      <c r="Q270" s="1288"/>
      <c r="R270" s="1279" t="s">
        <v>667</v>
      </c>
      <c r="S270" s="1291"/>
      <c r="T270" s="1289"/>
      <c r="U270" s="1289"/>
      <c r="V270" s="1309"/>
      <c r="W270" s="1309"/>
    </row>
    <row r="271" spans="1:23" s="1248" customFormat="1" ht="20.25" x14ac:dyDescent="0.25">
      <c r="A271" s="1299"/>
      <c r="B271" s="1291"/>
      <c r="C271" s="1294"/>
      <c r="D271" s="1299"/>
      <c r="E271" s="1273"/>
      <c r="F271" s="1273"/>
      <c r="G271" s="1289"/>
      <c r="H271" s="1289"/>
      <c r="I271" s="1289"/>
      <c r="J271" s="1289"/>
      <c r="K271" s="1289"/>
      <c r="L271" s="1288"/>
      <c r="M271" s="1288"/>
      <c r="N271" s="1288"/>
      <c r="O271" s="1288"/>
      <c r="P271" s="1289"/>
      <c r="Q271" s="1291">
        <v>14000</v>
      </c>
      <c r="R271" s="1335" t="s">
        <v>668</v>
      </c>
      <c r="S271" s="1291">
        <v>14000</v>
      </c>
      <c r="T271" s="1264" t="s">
        <v>86</v>
      </c>
      <c r="U271" s="1264" t="s">
        <v>86</v>
      </c>
      <c r="V271" s="1264" t="s">
        <v>86</v>
      </c>
      <c r="W271" s="1264" t="s">
        <v>86</v>
      </c>
    </row>
    <row r="272" spans="1:23" s="1248" customFormat="1" ht="31.5" x14ac:dyDescent="0.25">
      <c r="A272" s="1299"/>
      <c r="B272" s="1291"/>
      <c r="C272" s="1294"/>
      <c r="D272" s="1299"/>
      <c r="E272" s="1273"/>
      <c r="F272" s="1273"/>
      <c r="G272" s="1289"/>
      <c r="H272" s="1289"/>
      <c r="I272" s="1289"/>
      <c r="J272" s="1289"/>
      <c r="K272" s="1289"/>
      <c r="L272" s="1288"/>
      <c r="M272" s="1288"/>
      <c r="N272" s="1288"/>
      <c r="O272" s="1288"/>
      <c r="P272" s="1289"/>
      <c r="Q272" s="1288"/>
      <c r="R272" s="1277" t="s">
        <v>669</v>
      </c>
      <c r="S272" s="1291"/>
      <c r="T272" s="1289"/>
      <c r="U272" s="1289"/>
      <c r="V272" s="1309"/>
      <c r="W272" s="1309"/>
    </row>
    <row r="273" spans="1:23" s="1248" customFormat="1" x14ac:dyDescent="0.25">
      <c r="A273" s="1299"/>
      <c r="B273" s="1291"/>
      <c r="C273" s="1294"/>
      <c r="D273" s="1299"/>
      <c r="E273" s="1273"/>
      <c r="F273" s="1273"/>
      <c r="G273" s="1289"/>
      <c r="H273" s="1289"/>
      <c r="I273" s="1289"/>
      <c r="J273" s="1289"/>
      <c r="K273" s="1289"/>
      <c r="L273" s="1288"/>
      <c r="M273" s="1288"/>
      <c r="N273" s="1288"/>
      <c r="O273" s="1288"/>
      <c r="P273" s="1289"/>
      <c r="Q273" s="1288"/>
      <c r="R273" s="1283" t="s">
        <v>670</v>
      </c>
      <c r="S273" s="1291"/>
      <c r="T273" s="1289"/>
      <c r="U273" s="1289"/>
      <c r="V273" s="1309"/>
      <c r="W273" s="1309"/>
    </row>
    <row r="274" spans="1:23" s="1248" customFormat="1" ht="20.25" x14ac:dyDescent="0.25">
      <c r="A274" s="1299"/>
      <c r="B274" s="1291"/>
      <c r="C274" s="1294"/>
      <c r="D274" s="1299"/>
      <c r="E274" s="1273"/>
      <c r="F274" s="1273"/>
      <c r="G274" s="1289"/>
      <c r="H274" s="1289"/>
      <c r="I274" s="1289"/>
      <c r="J274" s="1289"/>
      <c r="K274" s="1289"/>
      <c r="L274" s="1288"/>
      <c r="M274" s="1288"/>
      <c r="N274" s="1288"/>
      <c r="O274" s="1288"/>
      <c r="P274" s="1289"/>
      <c r="Q274" s="1291">
        <v>72000</v>
      </c>
      <c r="R274" s="1277" t="s">
        <v>671</v>
      </c>
      <c r="S274" s="1291">
        <v>72000</v>
      </c>
      <c r="T274" s="1264" t="s">
        <v>86</v>
      </c>
      <c r="U274" s="1264" t="s">
        <v>86</v>
      </c>
      <c r="V274" s="1264" t="s">
        <v>86</v>
      </c>
      <c r="W274" s="1264" t="s">
        <v>86</v>
      </c>
    </row>
    <row r="275" spans="1:23" s="1248" customFormat="1" ht="31.5" x14ac:dyDescent="0.25">
      <c r="A275" s="1299"/>
      <c r="B275" s="1291"/>
      <c r="C275" s="1294"/>
      <c r="D275" s="1299"/>
      <c r="E275" s="1273"/>
      <c r="F275" s="1273"/>
      <c r="G275" s="1289"/>
      <c r="H275" s="1289"/>
      <c r="I275" s="1289"/>
      <c r="J275" s="1289"/>
      <c r="K275" s="1289"/>
      <c r="L275" s="1288"/>
      <c r="M275" s="1288"/>
      <c r="N275" s="1288"/>
      <c r="O275" s="1288"/>
      <c r="P275" s="1289"/>
      <c r="Q275" s="1288"/>
      <c r="R275" s="1277" t="s">
        <v>669</v>
      </c>
      <c r="S275" s="1291"/>
      <c r="T275" s="1289"/>
      <c r="U275" s="1289"/>
      <c r="V275" s="1309"/>
      <c r="W275" s="1309"/>
    </row>
    <row r="276" spans="1:23" s="1248" customFormat="1" x14ac:dyDescent="0.25">
      <c r="A276" s="1299"/>
      <c r="B276" s="1291"/>
      <c r="C276" s="1294"/>
      <c r="D276" s="1299"/>
      <c r="E276" s="1273"/>
      <c r="F276" s="1273"/>
      <c r="G276" s="1289"/>
      <c r="H276" s="1289"/>
      <c r="I276" s="1289"/>
      <c r="J276" s="1289"/>
      <c r="K276" s="1289"/>
      <c r="L276" s="1288"/>
      <c r="M276" s="1288"/>
      <c r="N276" s="1288"/>
      <c r="O276" s="1288"/>
      <c r="P276" s="1289"/>
      <c r="Q276" s="1288"/>
      <c r="R276" s="1283" t="s">
        <v>672</v>
      </c>
      <c r="S276" s="1291"/>
      <c r="T276" s="1289"/>
      <c r="U276" s="1289"/>
      <c r="V276" s="1309"/>
      <c r="W276" s="1309"/>
    </row>
    <row r="277" spans="1:23" s="1248" customFormat="1" ht="20.25" x14ac:dyDescent="0.25">
      <c r="A277" s="1299"/>
      <c r="B277" s="1291"/>
      <c r="C277" s="1294"/>
      <c r="D277" s="1299"/>
      <c r="E277" s="1273"/>
      <c r="F277" s="1273"/>
      <c r="G277" s="1289"/>
      <c r="H277" s="1289"/>
      <c r="I277" s="1289"/>
      <c r="J277" s="1289"/>
      <c r="K277" s="1289"/>
      <c r="L277" s="1288"/>
      <c r="M277" s="1288"/>
      <c r="N277" s="1288"/>
      <c r="O277" s="1288"/>
      <c r="P277" s="1289"/>
      <c r="Q277" s="1291">
        <v>14400</v>
      </c>
      <c r="R277" s="1277" t="s">
        <v>673</v>
      </c>
      <c r="S277" s="1291">
        <v>14400</v>
      </c>
      <c r="T277" s="1264" t="s">
        <v>86</v>
      </c>
      <c r="U277" s="1264" t="s">
        <v>86</v>
      </c>
      <c r="V277" s="1264" t="s">
        <v>86</v>
      </c>
      <c r="W277" s="1264" t="s">
        <v>86</v>
      </c>
    </row>
    <row r="278" spans="1:23" s="1248" customFormat="1" ht="17.25" customHeight="1" x14ac:dyDescent="0.25">
      <c r="A278" s="1299"/>
      <c r="B278" s="1291"/>
      <c r="C278" s="1294"/>
      <c r="D278" s="1299"/>
      <c r="E278" s="1273"/>
      <c r="F278" s="1273"/>
      <c r="G278" s="1289"/>
      <c r="H278" s="1289"/>
      <c r="I278" s="1289"/>
      <c r="J278" s="1289"/>
      <c r="K278" s="1289"/>
      <c r="L278" s="1288"/>
      <c r="M278" s="1288"/>
      <c r="N278" s="1288"/>
      <c r="O278" s="1288"/>
      <c r="P278" s="1289"/>
      <c r="Q278" s="1288"/>
      <c r="R278" s="1277" t="s">
        <v>644</v>
      </c>
      <c r="S278" s="1291"/>
      <c r="T278" s="1289"/>
      <c r="U278" s="1289"/>
      <c r="V278" s="1309"/>
      <c r="W278" s="1309"/>
    </row>
    <row r="279" spans="1:23" s="1248" customFormat="1" x14ac:dyDescent="0.25">
      <c r="A279" s="1299"/>
      <c r="B279" s="1291"/>
      <c r="C279" s="1294"/>
      <c r="D279" s="1299"/>
      <c r="E279" s="1273"/>
      <c r="F279" s="1273"/>
      <c r="G279" s="1289"/>
      <c r="H279" s="1289"/>
      <c r="I279" s="1289"/>
      <c r="J279" s="1289"/>
      <c r="K279" s="1289"/>
      <c r="L279" s="1288"/>
      <c r="M279" s="1288"/>
      <c r="N279" s="1288"/>
      <c r="O279" s="1288"/>
      <c r="P279" s="1289"/>
      <c r="Q279" s="1288"/>
      <c r="R279" s="1283" t="s">
        <v>659</v>
      </c>
      <c r="S279" s="1291"/>
      <c r="T279" s="1289"/>
      <c r="U279" s="1289"/>
      <c r="V279" s="1309"/>
      <c r="W279" s="1309"/>
    </row>
    <row r="280" spans="1:23" s="1248" customFormat="1" ht="20.25" x14ac:dyDescent="0.25">
      <c r="A280" s="1299"/>
      <c r="B280" s="1291"/>
      <c r="C280" s="1294"/>
      <c r="D280" s="1299"/>
      <c r="E280" s="1273"/>
      <c r="F280" s="1273"/>
      <c r="G280" s="1289"/>
      <c r="H280" s="1289"/>
      <c r="I280" s="1289"/>
      <c r="J280" s="1289"/>
      <c r="K280" s="1289"/>
      <c r="L280" s="1288"/>
      <c r="M280" s="1288"/>
      <c r="N280" s="1288"/>
      <c r="O280" s="1288"/>
      <c r="P280" s="1289"/>
      <c r="Q280" s="1347">
        <v>600</v>
      </c>
      <c r="R280" s="1306" t="s">
        <v>674</v>
      </c>
      <c r="S280" s="1347">
        <v>600</v>
      </c>
      <c r="T280" s="1264" t="s">
        <v>86</v>
      </c>
      <c r="U280" s="1264" t="s">
        <v>86</v>
      </c>
      <c r="V280" s="1264" t="s">
        <v>86</v>
      </c>
      <c r="W280" s="1264" t="s">
        <v>86</v>
      </c>
    </row>
    <row r="281" spans="1:23" s="1248" customFormat="1" ht="31.5" x14ac:dyDescent="0.25">
      <c r="A281" s="1299"/>
      <c r="B281" s="1291"/>
      <c r="C281" s="1294"/>
      <c r="D281" s="1299"/>
      <c r="E281" s="1273"/>
      <c r="F281" s="1273"/>
      <c r="G281" s="1289"/>
      <c r="H281" s="1289"/>
      <c r="I281" s="1289"/>
      <c r="J281" s="1289"/>
      <c r="K281" s="1289"/>
      <c r="L281" s="1288"/>
      <c r="M281" s="1288"/>
      <c r="N281" s="1288"/>
      <c r="O281" s="1288"/>
      <c r="P281" s="1289"/>
      <c r="Q281" s="1288"/>
      <c r="R281" s="1277" t="s">
        <v>648</v>
      </c>
      <c r="S281" s="1291"/>
      <c r="T281" s="1289"/>
      <c r="U281" s="1289"/>
      <c r="V281" s="1309"/>
      <c r="W281" s="1309"/>
    </row>
    <row r="282" spans="1:23" s="1248" customFormat="1" x14ac:dyDescent="0.25">
      <c r="A282" s="1299"/>
      <c r="B282" s="1291"/>
      <c r="C282" s="1294"/>
      <c r="D282" s="1299"/>
      <c r="E282" s="1273"/>
      <c r="F282" s="1273"/>
      <c r="G282" s="1289"/>
      <c r="H282" s="1289"/>
      <c r="I282" s="1289"/>
      <c r="J282" s="1289"/>
      <c r="K282" s="1289"/>
      <c r="L282" s="1288"/>
      <c r="M282" s="1288"/>
      <c r="N282" s="1288"/>
      <c r="O282" s="1288"/>
      <c r="P282" s="1289"/>
      <c r="Q282" s="1288"/>
      <c r="R282" s="1283" t="s">
        <v>675</v>
      </c>
      <c r="S282" s="1291"/>
      <c r="T282" s="1289"/>
      <c r="U282" s="1289"/>
      <c r="V282" s="1309"/>
      <c r="W282" s="1309"/>
    </row>
    <row r="283" spans="1:23" s="1248" customFormat="1" ht="20.25" x14ac:dyDescent="0.25">
      <c r="A283" s="1299"/>
      <c r="B283" s="1291"/>
      <c r="C283" s="1294"/>
      <c r="D283" s="1299"/>
      <c r="E283" s="1273"/>
      <c r="F283" s="1273"/>
      <c r="G283" s="1289"/>
      <c r="H283" s="1289"/>
      <c r="I283" s="1289"/>
      <c r="J283" s="1289"/>
      <c r="K283" s="1289"/>
      <c r="L283" s="1288"/>
      <c r="M283" s="1288"/>
      <c r="N283" s="1288"/>
      <c r="O283" s="1288"/>
      <c r="P283" s="1289"/>
      <c r="Q283" s="1288">
        <v>160</v>
      </c>
      <c r="R283" s="1335" t="s">
        <v>676</v>
      </c>
      <c r="S283" s="1291">
        <v>160</v>
      </c>
      <c r="T283" s="1264" t="s">
        <v>86</v>
      </c>
      <c r="U283" s="1264" t="s">
        <v>86</v>
      </c>
      <c r="V283" s="1264" t="s">
        <v>86</v>
      </c>
      <c r="W283" s="1264" t="s">
        <v>86</v>
      </c>
    </row>
    <row r="284" spans="1:23" s="1248" customFormat="1" ht="31.5" x14ac:dyDescent="0.25">
      <c r="A284" s="1299"/>
      <c r="B284" s="1291"/>
      <c r="C284" s="1294"/>
      <c r="D284" s="1299"/>
      <c r="E284" s="1273"/>
      <c r="F284" s="1273"/>
      <c r="G284" s="1289"/>
      <c r="H284" s="1289"/>
      <c r="I284" s="1289"/>
      <c r="J284" s="1289"/>
      <c r="K284" s="1289"/>
      <c r="L284" s="1288"/>
      <c r="M284" s="1288"/>
      <c r="N284" s="1288"/>
      <c r="O284" s="1288"/>
      <c r="P284" s="1289"/>
      <c r="Q284" s="1288"/>
      <c r="R284" s="1277" t="s">
        <v>677</v>
      </c>
      <c r="S284" s="1291"/>
      <c r="T284" s="1289"/>
      <c r="U284" s="1289"/>
      <c r="V284" s="1309"/>
      <c r="W284" s="1309"/>
    </row>
    <row r="285" spans="1:23" s="1248" customFormat="1" x14ac:dyDescent="0.25">
      <c r="A285" s="1299"/>
      <c r="B285" s="1291"/>
      <c r="C285" s="1294"/>
      <c r="D285" s="1299"/>
      <c r="E285" s="1273"/>
      <c r="F285" s="1273"/>
      <c r="G285" s="1289"/>
      <c r="H285" s="1289"/>
      <c r="I285" s="1289"/>
      <c r="J285" s="1289"/>
      <c r="K285" s="1289"/>
      <c r="L285" s="1288"/>
      <c r="M285" s="1288"/>
      <c r="N285" s="1288"/>
      <c r="O285" s="1288"/>
      <c r="P285" s="1289"/>
      <c r="Q285" s="1288"/>
      <c r="R285" s="1338" t="s">
        <v>462</v>
      </c>
      <c r="S285" s="1291"/>
      <c r="T285" s="1289"/>
      <c r="U285" s="1289"/>
      <c r="V285" s="1309"/>
      <c r="W285" s="1309"/>
    </row>
    <row r="286" spans="1:23" s="1248" customFormat="1" ht="20.25" x14ac:dyDescent="0.3">
      <c r="A286" s="1588" t="s">
        <v>36</v>
      </c>
      <c r="B286" s="1601">
        <v>156326.63</v>
      </c>
      <c r="C286" s="1601">
        <v>138974.13</v>
      </c>
      <c r="D286" s="1605" t="s">
        <v>871</v>
      </c>
      <c r="E286" s="1589">
        <v>12952</v>
      </c>
      <c r="F286" s="1264" t="s">
        <v>86</v>
      </c>
      <c r="G286" s="1264" t="s">
        <v>86</v>
      </c>
      <c r="H286" s="1264" t="s">
        <v>86</v>
      </c>
      <c r="I286" s="1264" t="s">
        <v>86</v>
      </c>
      <c r="J286" s="1264" t="s">
        <v>86</v>
      </c>
      <c r="K286" s="1264" t="s">
        <v>86</v>
      </c>
      <c r="L286" s="1355"/>
      <c r="M286" s="1264" t="s">
        <v>86</v>
      </c>
      <c r="N286" s="1264" t="s">
        <v>86</v>
      </c>
      <c r="O286" s="1606">
        <v>30574.31</v>
      </c>
      <c r="P286" s="1289" t="s">
        <v>81</v>
      </c>
      <c r="Q286" s="1289">
        <v>24196</v>
      </c>
      <c r="R286" s="1308" t="s">
        <v>679</v>
      </c>
      <c r="S286" s="1289">
        <v>24196</v>
      </c>
      <c r="T286" s="1264" t="s">
        <v>86</v>
      </c>
      <c r="U286" s="1264" t="s">
        <v>86</v>
      </c>
      <c r="V286" s="1264" t="s">
        <v>86</v>
      </c>
      <c r="W286" s="1264" t="s">
        <v>86</v>
      </c>
    </row>
    <row r="287" spans="1:23" s="1248" customFormat="1" ht="20.25" x14ac:dyDescent="0.25">
      <c r="A287" s="1299"/>
      <c r="B287" s="1291"/>
      <c r="C287" s="1294"/>
      <c r="D287" s="1299"/>
      <c r="E287" s="1273"/>
      <c r="F287" s="1273"/>
      <c r="G287" s="1289"/>
      <c r="H287" s="1289"/>
      <c r="I287" s="1289"/>
      <c r="J287" s="1289"/>
      <c r="K287" s="1289"/>
      <c r="L287" s="1288"/>
      <c r="M287" s="1288"/>
      <c r="N287" s="1288"/>
      <c r="O287" s="1288"/>
      <c r="P287" s="1289"/>
      <c r="Q287" s="1289">
        <v>58400</v>
      </c>
      <c r="R287" s="1265" t="s">
        <v>680</v>
      </c>
      <c r="S287" s="1289">
        <v>58400</v>
      </c>
      <c r="T287" s="1264" t="s">
        <v>86</v>
      </c>
      <c r="U287" s="1264" t="s">
        <v>86</v>
      </c>
      <c r="V287" s="1264" t="s">
        <v>86</v>
      </c>
      <c r="W287" s="1264" t="s">
        <v>86</v>
      </c>
    </row>
    <row r="288" spans="1:23" s="1248" customFormat="1" x14ac:dyDescent="0.25">
      <c r="A288" s="1299"/>
      <c r="B288" s="1291"/>
      <c r="C288" s="1294"/>
      <c r="D288" s="1299"/>
      <c r="E288" s="1273"/>
      <c r="F288" s="1273"/>
      <c r="G288" s="1289"/>
      <c r="H288" s="1289"/>
      <c r="I288" s="1289"/>
      <c r="J288" s="1289"/>
      <c r="K288" s="1289"/>
      <c r="L288" s="1288"/>
      <c r="M288" s="1288"/>
      <c r="N288" s="1288"/>
      <c r="O288" s="1288"/>
      <c r="P288" s="1289"/>
      <c r="Q288" s="1289"/>
      <c r="R288" s="1356" t="s">
        <v>681</v>
      </c>
      <c r="S288" s="1289"/>
      <c r="T288" s="1308"/>
      <c r="U288" s="1357"/>
      <c r="V288" s="1309"/>
      <c r="W288" s="1309"/>
    </row>
    <row r="289" spans="1:23" s="1248" customFormat="1" ht="20.25" x14ac:dyDescent="0.25">
      <c r="A289" s="1299"/>
      <c r="B289" s="1291"/>
      <c r="C289" s="1294"/>
      <c r="D289" s="1299"/>
      <c r="E289" s="1273"/>
      <c r="F289" s="1273"/>
      <c r="G289" s="1289"/>
      <c r="H289" s="1289"/>
      <c r="I289" s="1289"/>
      <c r="J289" s="1289"/>
      <c r="K289" s="1289"/>
      <c r="L289" s="1288"/>
      <c r="M289" s="1288"/>
      <c r="N289" s="1288"/>
      <c r="O289" s="1288"/>
      <c r="P289" s="1289"/>
      <c r="Q289" s="1289">
        <v>37250</v>
      </c>
      <c r="R289" s="1275" t="s">
        <v>682</v>
      </c>
      <c r="S289" s="1289">
        <v>37250</v>
      </c>
      <c r="T289" s="1264" t="s">
        <v>86</v>
      </c>
      <c r="U289" s="1264" t="s">
        <v>86</v>
      </c>
      <c r="V289" s="1264" t="s">
        <v>86</v>
      </c>
      <c r="W289" s="1264" t="s">
        <v>86</v>
      </c>
    </row>
    <row r="290" spans="1:23" s="1248" customFormat="1" x14ac:dyDescent="0.25">
      <c r="A290" s="1299"/>
      <c r="B290" s="1291"/>
      <c r="C290" s="1294"/>
      <c r="D290" s="1299"/>
      <c r="E290" s="1273"/>
      <c r="F290" s="1273"/>
      <c r="G290" s="1289"/>
      <c r="H290" s="1289"/>
      <c r="I290" s="1289"/>
      <c r="J290" s="1289"/>
      <c r="K290" s="1289"/>
      <c r="L290" s="1288"/>
      <c r="M290" s="1288"/>
      <c r="N290" s="1288"/>
      <c r="O290" s="1288"/>
      <c r="P290" s="1289"/>
      <c r="Q290" s="1289"/>
      <c r="R290" s="1308" t="s">
        <v>683</v>
      </c>
      <c r="S290" s="1289"/>
      <c r="T290" s="1308"/>
      <c r="U290" s="1357"/>
      <c r="V290" s="1309"/>
      <c r="W290" s="1309"/>
    </row>
    <row r="291" spans="1:23" s="1248" customFormat="1" x14ac:dyDescent="0.25">
      <c r="A291" s="1299"/>
      <c r="B291" s="1291"/>
      <c r="C291" s="1294"/>
      <c r="D291" s="1299"/>
      <c r="E291" s="1273"/>
      <c r="F291" s="1273"/>
      <c r="G291" s="1289"/>
      <c r="H291" s="1289"/>
      <c r="I291" s="1289"/>
      <c r="J291" s="1289"/>
      <c r="K291" s="1289"/>
      <c r="L291" s="1288"/>
      <c r="M291" s="1288"/>
      <c r="N291" s="1288"/>
      <c r="O291" s="1288"/>
      <c r="P291" s="1289"/>
      <c r="Q291" s="1289"/>
      <c r="R291" s="1308" t="s">
        <v>684</v>
      </c>
      <c r="S291" s="1289"/>
      <c r="T291" s="1308"/>
      <c r="U291" s="1357"/>
      <c r="V291" s="1309"/>
      <c r="W291" s="1309"/>
    </row>
    <row r="292" spans="1:23" s="1248" customFormat="1" ht="15.75" customHeight="1" x14ac:dyDescent="0.25">
      <c r="A292" s="1299"/>
      <c r="B292" s="1291"/>
      <c r="C292" s="1294"/>
      <c r="D292" s="1299"/>
      <c r="E292" s="1273"/>
      <c r="F292" s="1273"/>
      <c r="G292" s="1289"/>
      <c r="H292" s="1289"/>
      <c r="I292" s="1289"/>
      <c r="J292" s="1289"/>
      <c r="K292" s="1289"/>
      <c r="L292" s="1288"/>
      <c r="M292" s="1288"/>
      <c r="N292" s="1288"/>
      <c r="O292" s="1288"/>
      <c r="P292" s="1289"/>
      <c r="Q292" s="1289">
        <v>900</v>
      </c>
      <c r="R292" s="1265" t="s">
        <v>685</v>
      </c>
      <c r="S292" s="1289">
        <v>900</v>
      </c>
      <c r="T292" s="1264" t="s">
        <v>86</v>
      </c>
      <c r="U292" s="1264" t="s">
        <v>86</v>
      </c>
      <c r="V292" s="1264" t="s">
        <v>86</v>
      </c>
      <c r="W292" s="1264" t="s">
        <v>86</v>
      </c>
    </row>
    <row r="293" spans="1:23" s="1248" customFormat="1" x14ac:dyDescent="0.25">
      <c r="A293" s="1299"/>
      <c r="B293" s="1291"/>
      <c r="C293" s="1294"/>
      <c r="D293" s="1299"/>
      <c r="E293" s="1273"/>
      <c r="F293" s="1273"/>
      <c r="G293" s="1289"/>
      <c r="H293" s="1289"/>
      <c r="I293" s="1289"/>
      <c r="J293" s="1289"/>
      <c r="K293" s="1289"/>
      <c r="L293" s="1288"/>
      <c r="M293" s="1288"/>
      <c r="N293" s="1288"/>
      <c r="O293" s="1288"/>
      <c r="P293" s="1289"/>
      <c r="Q293" s="1289"/>
      <c r="R293" s="1308" t="s">
        <v>686</v>
      </c>
      <c r="S293" s="1289"/>
      <c r="T293" s="1308"/>
      <c r="U293" s="1357"/>
      <c r="V293" s="1309"/>
      <c r="W293" s="1309"/>
    </row>
    <row r="294" spans="1:23" s="1248" customFormat="1" ht="16.5" customHeight="1" x14ac:dyDescent="0.25">
      <c r="A294" s="1299"/>
      <c r="B294" s="1291"/>
      <c r="C294" s="1294"/>
      <c r="D294" s="1299"/>
      <c r="E294" s="1273"/>
      <c r="F294" s="1273"/>
      <c r="G294" s="1289"/>
      <c r="H294" s="1289"/>
      <c r="I294" s="1289"/>
      <c r="J294" s="1289"/>
      <c r="K294" s="1289"/>
      <c r="L294" s="1288"/>
      <c r="M294" s="1288"/>
      <c r="N294" s="1288"/>
      <c r="O294" s="1288"/>
      <c r="P294" s="1289"/>
      <c r="Q294" s="1289"/>
      <c r="R294" s="1274" t="s">
        <v>687</v>
      </c>
      <c r="S294" s="1289"/>
      <c r="T294" s="1308"/>
      <c r="U294" s="1357"/>
      <c r="V294" s="1309"/>
      <c r="W294" s="1309"/>
    </row>
    <row r="295" spans="1:23" s="1248" customFormat="1" ht="20.25" x14ac:dyDescent="0.25">
      <c r="A295" s="1299"/>
      <c r="B295" s="1291"/>
      <c r="C295" s="1294"/>
      <c r="D295" s="1299"/>
      <c r="E295" s="1273"/>
      <c r="F295" s="1273"/>
      <c r="G295" s="1289"/>
      <c r="H295" s="1289"/>
      <c r="I295" s="1289"/>
      <c r="J295" s="1289"/>
      <c r="K295" s="1289"/>
      <c r="L295" s="1288"/>
      <c r="M295" s="1288"/>
      <c r="N295" s="1288"/>
      <c r="O295" s="1288"/>
      <c r="P295" s="1289"/>
      <c r="Q295" s="1289">
        <v>40652</v>
      </c>
      <c r="R295" s="1265" t="s">
        <v>909</v>
      </c>
      <c r="S295" s="1289">
        <v>40652</v>
      </c>
      <c r="T295" s="1264" t="s">
        <v>86</v>
      </c>
      <c r="U295" s="1264" t="s">
        <v>86</v>
      </c>
      <c r="V295" s="1264" t="s">
        <v>86</v>
      </c>
      <c r="W295" s="1264" t="s">
        <v>86</v>
      </c>
    </row>
    <row r="296" spans="1:23" s="1248" customFormat="1" x14ac:dyDescent="0.25">
      <c r="A296" s="1299"/>
      <c r="B296" s="1291"/>
      <c r="C296" s="1294"/>
      <c r="D296" s="1299"/>
      <c r="E296" s="1273"/>
      <c r="F296" s="1273"/>
      <c r="G296" s="1289"/>
      <c r="H296" s="1289"/>
      <c r="I296" s="1289"/>
      <c r="J296" s="1289"/>
      <c r="K296" s="1289"/>
      <c r="L296" s="1288"/>
      <c r="M296" s="1288"/>
      <c r="N296" s="1288"/>
      <c r="O296" s="1288"/>
      <c r="P296" s="1289"/>
      <c r="Q296" s="1289"/>
      <c r="R296" s="1339" t="s">
        <v>910</v>
      </c>
      <c r="S296" s="1289"/>
      <c r="T296" s="1308"/>
      <c r="U296" s="1357"/>
      <c r="V296" s="1309"/>
      <c r="W296" s="1309"/>
    </row>
    <row r="297" spans="1:23" s="1248" customFormat="1" ht="19.5" customHeight="1" x14ac:dyDescent="0.25">
      <c r="A297" s="1299"/>
      <c r="B297" s="1291"/>
      <c r="C297" s="1294"/>
      <c r="D297" s="1299"/>
      <c r="E297" s="1273"/>
      <c r="F297" s="1273"/>
      <c r="G297" s="1289"/>
      <c r="H297" s="1289"/>
      <c r="I297" s="1289"/>
      <c r="J297" s="1289"/>
      <c r="K297" s="1289"/>
      <c r="L297" s="1288"/>
      <c r="M297" s="1288"/>
      <c r="N297" s="1288"/>
      <c r="O297" s="1288"/>
      <c r="P297" s="1289"/>
      <c r="Q297" s="1289">
        <v>9000</v>
      </c>
      <c r="R297" s="1265" t="s">
        <v>688</v>
      </c>
      <c r="S297" s="1289">
        <v>9000</v>
      </c>
      <c r="T297" s="1264" t="s">
        <v>86</v>
      </c>
      <c r="U297" s="1264" t="s">
        <v>86</v>
      </c>
      <c r="V297" s="1264" t="s">
        <v>86</v>
      </c>
      <c r="W297" s="1264" t="s">
        <v>86</v>
      </c>
    </row>
    <row r="298" spans="1:23" s="1248" customFormat="1" x14ac:dyDescent="0.25">
      <c r="A298" s="1299"/>
      <c r="B298" s="1291"/>
      <c r="C298" s="1294"/>
      <c r="D298" s="1299"/>
      <c r="E298" s="1273"/>
      <c r="F298" s="1273"/>
      <c r="G298" s="1289"/>
      <c r="H298" s="1289"/>
      <c r="I298" s="1289"/>
      <c r="J298" s="1289"/>
      <c r="K298" s="1289"/>
      <c r="L298" s="1288"/>
      <c r="M298" s="1288"/>
      <c r="N298" s="1288"/>
      <c r="O298" s="1288"/>
      <c r="P298" s="1289"/>
      <c r="Q298" s="1289"/>
      <c r="R298" s="1308" t="s">
        <v>689</v>
      </c>
      <c r="S298" s="1289"/>
      <c r="T298" s="1308"/>
      <c r="U298" s="1357"/>
      <c r="V298" s="1309"/>
      <c r="W298" s="1309"/>
    </row>
    <row r="299" spans="1:23" s="1248" customFormat="1" x14ac:dyDescent="0.25">
      <c r="A299" s="1299"/>
      <c r="B299" s="1291"/>
      <c r="C299" s="1294"/>
      <c r="D299" s="1299"/>
      <c r="E299" s="1273"/>
      <c r="F299" s="1273"/>
      <c r="G299" s="1289"/>
      <c r="H299" s="1289"/>
      <c r="I299" s="1289"/>
      <c r="J299" s="1289"/>
      <c r="K299" s="1289"/>
      <c r="L299" s="1288"/>
      <c r="M299" s="1288"/>
      <c r="N299" s="1288"/>
      <c r="O299" s="1288"/>
      <c r="P299" s="1289"/>
      <c r="Q299" s="1289"/>
      <c r="R299" s="1265" t="s">
        <v>690</v>
      </c>
      <c r="S299" s="1289"/>
      <c r="T299" s="1308"/>
      <c r="U299" s="1357"/>
      <c r="V299" s="1309"/>
      <c r="W299" s="1309"/>
    </row>
    <row r="300" spans="1:23" s="1248" customFormat="1" ht="18.75" customHeight="1" x14ac:dyDescent="0.25">
      <c r="A300" s="1299"/>
      <c r="B300" s="1291"/>
      <c r="C300" s="1294"/>
      <c r="D300" s="1299"/>
      <c r="E300" s="1273"/>
      <c r="F300" s="1273"/>
      <c r="G300" s="1289"/>
      <c r="H300" s="1289"/>
      <c r="I300" s="1289"/>
      <c r="J300" s="1289"/>
      <c r="K300" s="1289"/>
      <c r="L300" s="1288"/>
      <c r="M300" s="1288"/>
      <c r="N300" s="1288"/>
      <c r="O300" s="1288"/>
      <c r="P300" s="1289"/>
      <c r="Q300" s="1289">
        <v>3350</v>
      </c>
      <c r="R300" s="1265" t="s">
        <v>691</v>
      </c>
      <c r="S300" s="1289">
        <v>3350</v>
      </c>
      <c r="T300" s="1264" t="s">
        <v>86</v>
      </c>
      <c r="U300" s="1264" t="s">
        <v>86</v>
      </c>
      <c r="V300" s="1264" t="s">
        <v>86</v>
      </c>
      <c r="W300" s="1264" t="s">
        <v>86</v>
      </c>
    </row>
    <row r="301" spans="1:23" s="1248" customFormat="1" x14ac:dyDescent="0.25">
      <c r="A301" s="1299"/>
      <c r="B301" s="1291"/>
      <c r="C301" s="1294"/>
      <c r="D301" s="1299"/>
      <c r="E301" s="1273"/>
      <c r="F301" s="1273"/>
      <c r="G301" s="1289"/>
      <c r="H301" s="1289"/>
      <c r="I301" s="1289"/>
      <c r="J301" s="1289"/>
      <c r="K301" s="1289"/>
      <c r="L301" s="1288"/>
      <c r="M301" s="1288"/>
      <c r="N301" s="1288"/>
      <c r="O301" s="1288"/>
      <c r="P301" s="1289"/>
      <c r="Q301" s="1289"/>
      <c r="R301" s="1265" t="s">
        <v>692</v>
      </c>
      <c r="S301" s="1289"/>
      <c r="T301" s="1308"/>
      <c r="U301" s="1357"/>
      <c r="V301" s="1309"/>
      <c r="W301" s="1309"/>
    </row>
    <row r="302" spans="1:23" s="1248" customFormat="1" x14ac:dyDescent="0.25">
      <c r="A302" s="1299"/>
      <c r="B302" s="1291"/>
      <c r="C302" s="1294"/>
      <c r="D302" s="1299"/>
      <c r="E302" s="1273"/>
      <c r="F302" s="1273"/>
      <c r="G302" s="1289"/>
      <c r="H302" s="1289"/>
      <c r="I302" s="1289"/>
      <c r="J302" s="1289"/>
      <c r="K302" s="1289"/>
      <c r="L302" s="1288"/>
      <c r="M302" s="1288"/>
      <c r="N302" s="1288"/>
      <c r="O302" s="1288"/>
      <c r="P302" s="1289"/>
      <c r="Q302" s="1289"/>
      <c r="R302" s="1308" t="s">
        <v>693</v>
      </c>
      <c r="S302" s="1289"/>
      <c r="T302" s="1308"/>
      <c r="U302" s="1357"/>
      <c r="V302" s="1309"/>
      <c r="W302" s="1309"/>
    </row>
    <row r="303" spans="1:23" s="1248" customFormat="1" ht="18" customHeight="1" x14ac:dyDescent="0.25">
      <c r="A303" s="1299"/>
      <c r="B303" s="1291"/>
      <c r="C303" s="1294"/>
      <c r="D303" s="1299"/>
      <c r="E303" s="1273"/>
      <c r="F303" s="1273"/>
      <c r="G303" s="1289"/>
      <c r="H303" s="1289"/>
      <c r="I303" s="1289"/>
      <c r="J303" s="1289"/>
      <c r="K303" s="1289"/>
      <c r="L303" s="1288"/>
      <c r="M303" s="1288"/>
      <c r="N303" s="1288"/>
      <c r="O303" s="1288"/>
      <c r="P303" s="1289"/>
      <c r="Q303" s="1289">
        <v>30</v>
      </c>
      <c r="R303" s="1265" t="s">
        <v>694</v>
      </c>
      <c r="S303" s="1289">
        <v>30</v>
      </c>
      <c r="T303" s="1264" t="s">
        <v>86</v>
      </c>
      <c r="U303" s="1264" t="s">
        <v>86</v>
      </c>
      <c r="V303" s="1264" t="s">
        <v>86</v>
      </c>
      <c r="W303" s="1264" t="s">
        <v>86</v>
      </c>
    </row>
    <row r="304" spans="1:23" s="1248" customFormat="1" x14ac:dyDescent="0.25">
      <c r="A304" s="1299"/>
      <c r="B304" s="1291"/>
      <c r="C304" s="1294"/>
      <c r="D304" s="1299"/>
      <c r="E304" s="1273"/>
      <c r="F304" s="1273"/>
      <c r="G304" s="1289"/>
      <c r="H304" s="1289"/>
      <c r="I304" s="1289"/>
      <c r="J304" s="1289"/>
      <c r="K304" s="1289"/>
      <c r="L304" s="1288"/>
      <c r="M304" s="1288"/>
      <c r="N304" s="1288"/>
      <c r="O304" s="1288"/>
      <c r="P304" s="1289"/>
      <c r="Q304" s="1289"/>
      <c r="R304" s="1274" t="s">
        <v>695</v>
      </c>
      <c r="S304" s="1289"/>
      <c r="T304" s="1308"/>
      <c r="U304" s="1357"/>
      <c r="V304" s="1309"/>
      <c r="W304" s="1309"/>
    </row>
    <row r="305" spans="1:23" s="1248" customFormat="1" ht="22.5" customHeight="1" x14ac:dyDescent="0.25">
      <c r="A305" s="1299"/>
      <c r="B305" s="1291"/>
      <c r="C305" s="1294"/>
      <c r="D305" s="1299"/>
      <c r="E305" s="1273"/>
      <c r="F305" s="1273"/>
      <c r="G305" s="1289"/>
      <c r="H305" s="1289"/>
      <c r="I305" s="1289"/>
      <c r="J305" s="1289"/>
      <c r="K305" s="1289"/>
      <c r="L305" s="1288"/>
      <c r="M305" s="1288"/>
      <c r="N305" s="1288"/>
      <c r="O305" s="1288"/>
      <c r="P305" s="1289"/>
      <c r="Q305" s="1289">
        <v>3548</v>
      </c>
      <c r="R305" s="1265" t="s">
        <v>696</v>
      </c>
      <c r="S305" s="1289">
        <v>3548</v>
      </c>
      <c r="T305" s="1264" t="s">
        <v>86</v>
      </c>
      <c r="U305" s="1264" t="s">
        <v>86</v>
      </c>
      <c r="V305" s="1264" t="s">
        <v>86</v>
      </c>
      <c r="W305" s="1264" t="s">
        <v>86</v>
      </c>
    </row>
    <row r="306" spans="1:23" s="1248" customFormat="1" x14ac:dyDescent="0.25">
      <c r="A306" s="1299"/>
      <c r="B306" s="1291"/>
      <c r="C306" s="1294"/>
      <c r="D306" s="1299"/>
      <c r="E306" s="1273"/>
      <c r="F306" s="1273"/>
      <c r="G306" s="1289"/>
      <c r="H306" s="1289"/>
      <c r="I306" s="1289"/>
      <c r="J306" s="1289"/>
      <c r="K306" s="1289"/>
      <c r="L306" s="1288"/>
      <c r="M306" s="1288"/>
      <c r="N306" s="1288"/>
      <c r="O306" s="1288"/>
      <c r="P306" s="1289"/>
      <c r="Q306" s="1289"/>
      <c r="R306" s="1274" t="s">
        <v>697</v>
      </c>
      <c r="S306" s="1289"/>
      <c r="T306" s="1308"/>
      <c r="U306" s="1357"/>
      <c r="V306" s="1309"/>
      <c r="W306" s="1309"/>
    </row>
    <row r="307" spans="1:23" s="1248" customFormat="1" ht="18.75" customHeight="1" x14ac:dyDescent="0.25">
      <c r="A307" s="1299"/>
      <c r="B307" s="1291"/>
      <c r="C307" s="1294"/>
      <c r="D307" s="1299"/>
      <c r="E307" s="1273"/>
      <c r="F307" s="1273"/>
      <c r="G307" s="1289"/>
      <c r="H307" s="1289"/>
      <c r="I307" s="1289"/>
      <c r="J307" s="1289"/>
      <c r="K307" s="1289"/>
      <c r="L307" s="1288"/>
      <c r="M307" s="1288"/>
      <c r="N307" s="1288"/>
      <c r="O307" s="1288"/>
      <c r="P307" s="1289"/>
      <c r="Q307" s="1289">
        <v>2500</v>
      </c>
      <c r="R307" s="1265" t="s">
        <v>698</v>
      </c>
      <c r="S307" s="1289">
        <v>2500</v>
      </c>
      <c r="T307" s="1264" t="s">
        <v>86</v>
      </c>
      <c r="U307" s="1264" t="s">
        <v>86</v>
      </c>
      <c r="V307" s="1264" t="s">
        <v>86</v>
      </c>
      <c r="W307" s="1264" t="s">
        <v>86</v>
      </c>
    </row>
    <row r="308" spans="1:23" s="1248" customFormat="1" x14ac:dyDescent="0.25">
      <c r="A308" s="1299"/>
      <c r="B308" s="1291"/>
      <c r="C308" s="1294"/>
      <c r="D308" s="1299"/>
      <c r="E308" s="1273"/>
      <c r="F308" s="1273"/>
      <c r="G308" s="1289"/>
      <c r="H308" s="1289"/>
      <c r="I308" s="1289"/>
      <c r="J308" s="1289"/>
      <c r="K308" s="1289"/>
      <c r="L308" s="1288"/>
      <c r="M308" s="1288"/>
      <c r="N308" s="1288"/>
      <c r="O308" s="1288"/>
      <c r="P308" s="1289"/>
      <c r="Q308" s="1289"/>
      <c r="R308" s="1274" t="s">
        <v>699</v>
      </c>
      <c r="S308" s="1289"/>
      <c r="T308" s="1308"/>
      <c r="U308" s="1357"/>
      <c r="V308" s="1309"/>
      <c r="W308" s="1309"/>
    </row>
    <row r="309" spans="1:23" s="1248" customFormat="1" x14ac:dyDescent="0.25">
      <c r="A309" s="1299"/>
      <c r="B309" s="1291"/>
      <c r="C309" s="1294"/>
      <c r="D309" s="1299"/>
      <c r="E309" s="1273"/>
      <c r="F309" s="1273"/>
      <c r="G309" s="1289"/>
      <c r="H309" s="1289"/>
      <c r="I309" s="1289"/>
      <c r="J309" s="1289"/>
      <c r="K309" s="1289"/>
      <c r="L309" s="1288"/>
      <c r="M309" s="1288"/>
      <c r="N309" s="1288"/>
      <c r="O309" s="1288"/>
      <c r="P309" s="1289"/>
      <c r="Q309" s="1289"/>
      <c r="R309" s="1308" t="s">
        <v>700</v>
      </c>
      <c r="S309" s="1289"/>
      <c r="T309" s="1308"/>
      <c r="U309" s="1357"/>
      <c r="V309" s="1309"/>
      <c r="W309" s="1309"/>
    </row>
    <row r="310" spans="1:23" s="1248" customFormat="1" ht="20.25" x14ac:dyDescent="0.25">
      <c r="A310" s="1299"/>
      <c r="B310" s="1291"/>
      <c r="C310" s="1294"/>
      <c r="D310" s="1299"/>
      <c r="E310" s="1273"/>
      <c r="F310" s="1273"/>
      <c r="G310" s="1289"/>
      <c r="H310" s="1289"/>
      <c r="I310" s="1289"/>
      <c r="J310" s="1289"/>
      <c r="K310" s="1289"/>
      <c r="L310" s="1288"/>
      <c r="M310" s="1288"/>
      <c r="N310" s="1288"/>
      <c r="O310" s="1288"/>
      <c r="P310" s="1289"/>
      <c r="Q310" s="1289">
        <v>34250</v>
      </c>
      <c r="R310" s="1265" t="s">
        <v>701</v>
      </c>
      <c r="S310" s="1289">
        <v>34250</v>
      </c>
      <c r="T310" s="1264" t="s">
        <v>86</v>
      </c>
      <c r="U310" s="1264" t="s">
        <v>86</v>
      </c>
      <c r="V310" s="1264" t="s">
        <v>86</v>
      </c>
      <c r="W310" s="1264" t="s">
        <v>86</v>
      </c>
    </row>
    <row r="311" spans="1:23" s="1248" customFormat="1" x14ac:dyDescent="0.25">
      <c r="A311" s="1299"/>
      <c r="B311" s="1291"/>
      <c r="C311" s="1294"/>
      <c r="D311" s="1299"/>
      <c r="E311" s="1273"/>
      <c r="F311" s="1273"/>
      <c r="G311" s="1289"/>
      <c r="H311" s="1289"/>
      <c r="I311" s="1289"/>
      <c r="J311" s="1289"/>
      <c r="K311" s="1289"/>
      <c r="L311" s="1288"/>
      <c r="M311" s="1288"/>
      <c r="N311" s="1288"/>
      <c r="O311" s="1288"/>
      <c r="P311" s="1289"/>
      <c r="Q311" s="1289"/>
      <c r="R311" s="1356" t="s">
        <v>681</v>
      </c>
      <c r="S311" s="1289"/>
      <c r="T311" s="1308"/>
      <c r="U311" s="1357"/>
      <c r="V311" s="1309"/>
      <c r="W311" s="1309"/>
    </row>
    <row r="312" spans="1:23" s="1248" customFormat="1" ht="20.25" x14ac:dyDescent="0.25">
      <c r="A312" s="1299"/>
      <c r="B312" s="1291"/>
      <c r="C312" s="1294"/>
      <c r="D312" s="1299"/>
      <c r="E312" s="1273"/>
      <c r="F312" s="1273"/>
      <c r="G312" s="1289"/>
      <c r="H312" s="1289"/>
      <c r="I312" s="1289"/>
      <c r="J312" s="1289"/>
      <c r="K312" s="1289"/>
      <c r="L312" s="1288"/>
      <c r="M312" s="1288"/>
      <c r="N312" s="1288"/>
      <c r="O312" s="1288"/>
      <c r="P312" s="1289"/>
      <c r="Q312" s="1289">
        <v>1051</v>
      </c>
      <c r="R312" s="1265" t="s">
        <v>911</v>
      </c>
      <c r="S312" s="1289">
        <v>1051</v>
      </c>
      <c r="T312" s="1264" t="s">
        <v>86</v>
      </c>
      <c r="U312" s="1264" t="s">
        <v>86</v>
      </c>
      <c r="V312" s="1264" t="s">
        <v>86</v>
      </c>
      <c r="W312" s="1264" t="s">
        <v>86</v>
      </c>
    </row>
    <row r="313" spans="1:23" s="1248" customFormat="1" x14ac:dyDescent="0.25">
      <c r="A313" s="1299"/>
      <c r="B313" s="1291"/>
      <c r="C313" s="1294"/>
      <c r="D313" s="1299"/>
      <c r="E313" s="1273"/>
      <c r="F313" s="1273"/>
      <c r="G313" s="1289"/>
      <c r="H313" s="1289"/>
      <c r="I313" s="1289"/>
      <c r="J313" s="1289"/>
      <c r="K313" s="1289"/>
      <c r="L313" s="1288"/>
      <c r="M313" s="1288"/>
      <c r="N313" s="1288"/>
      <c r="O313" s="1288"/>
      <c r="P313" s="1289"/>
      <c r="Q313" s="1289"/>
      <c r="R313" s="1308" t="s">
        <v>912</v>
      </c>
      <c r="S313" s="1289"/>
      <c r="T313" s="1308"/>
      <c r="U313" s="1357"/>
      <c r="V313" s="1309"/>
      <c r="W313" s="1309"/>
    </row>
    <row r="314" spans="1:23" s="1248" customFormat="1" x14ac:dyDescent="0.25">
      <c r="A314" s="1299"/>
      <c r="B314" s="1291"/>
      <c r="C314" s="1294"/>
      <c r="D314" s="1299"/>
      <c r="E314" s="1273"/>
      <c r="F314" s="1273"/>
      <c r="G314" s="1289"/>
      <c r="H314" s="1289"/>
      <c r="I314" s="1289"/>
      <c r="J314" s="1289"/>
      <c r="K314" s="1289"/>
      <c r="L314" s="1288"/>
      <c r="M314" s="1288"/>
      <c r="N314" s="1288"/>
      <c r="O314" s="1288"/>
      <c r="P314" s="1289"/>
      <c r="Q314" s="1289"/>
      <c r="R314" s="1308" t="s">
        <v>700</v>
      </c>
      <c r="S314" s="1289"/>
      <c r="T314" s="1308"/>
      <c r="U314" s="1357"/>
      <c r="V314" s="1309"/>
      <c r="W314" s="1309"/>
    </row>
    <row r="315" spans="1:23" s="1248" customFormat="1" ht="20.25" x14ac:dyDescent="0.25">
      <c r="A315" s="1299"/>
      <c r="B315" s="1291"/>
      <c r="C315" s="1294"/>
      <c r="D315" s="1299"/>
      <c r="E315" s="1273"/>
      <c r="F315" s="1273"/>
      <c r="G315" s="1289"/>
      <c r="H315" s="1289"/>
      <c r="I315" s="1289"/>
      <c r="J315" s="1289"/>
      <c r="K315" s="1289"/>
      <c r="L315" s="1288"/>
      <c r="M315" s="1288"/>
      <c r="N315" s="1288"/>
      <c r="O315" s="1288"/>
      <c r="P315" s="1289"/>
      <c r="Q315" s="1289">
        <v>10363</v>
      </c>
      <c r="R315" s="1265" t="s">
        <v>913</v>
      </c>
      <c r="S315" s="1289">
        <v>10363</v>
      </c>
      <c r="T315" s="1264" t="s">
        <v>86</v>
      </c>
      <c r="U315" s="1264" t="s">
        <v>86</v>
      </c>
      <c r="V315" s="1264" t="s">
        <v>86</v>
      </c>
      <c r="W315" s="1264" t="s">
        <v>86</v>
      </c>
    </row>
    <row r="316" spans="1:23" s="1248" customFormat="1" x14ac:dyDescent="0.25">
      <c r="A316" s="1299"/>
      <c r="B316" s="1291"/>
      <c r="C316" s="1294"/>
      <c r="D316" s="1299"/>
      <c r="E316" s="1273"/>
      <c r="F316" s="1273"/>
      <c r="G316" s="1289"/>
      <c r="H316" s="1289"/>
      <c r="I316" s="1289"/>
      <c r="J316" s="1289"/>
      <c r="K316" s="1289"/>
      <c r="L316" s="1288"/>
      <c r="M316" s="1288"/>
      <c r="N316" s="1288"/>
      <c r="O316" s="1288"/>
      <c r="P316" s="1289"/>
      <c r="Q316" s="1289"/>
      <c r="R316" s="1265" t="s">
        <v>914</v>
      </c>
      <c r="S316" s="1289"/>
      <c r="T316" s="1308"/>
      <c r="U316" s="1357"/>
      <c r="V316" s="1309"/>
      <c r="W316" s="1309"/>
    </row>
    <row r="317" spans="1:23" s="1248" customFormat="1" ht="20.25" x14ac:dyDescent="0.25">
      <c r="A317" s="1299"/>
      <c r="B317" s="1291"/>
      <c r="C317" s="1294"/>
      <c r="D317" s="1299"/>
      <c r="E317" s="1273"/>
      <c r="F317" s="1273"/>
      <c r="G317" s="1289"/>
      <c r="H317" s="1289"/>
      <c r="I317" s="1289"/>
      <c r="J317" s="1289"/>
      <c r="K317" s="1289"/>
      <c r="L317" s="1288"/>
      <c r="M317" s="1288"/>
      <c r="N317" s="1288"/>
      <c r="O317" s="1288"/>
      <c r="P317" s="1289"/>
      <c r="Q317" s="1289">
        <v>1200</v>
      </c>
      <c r="R317" s="1265" t="s">
        <v>703</v>
      </c>
      <c r="S317" s="1289">
        <v>1200</v>
      </c>
      <c r="T317" s="1264" t="s">
        <v>86</v>
      </c>
      <c r="U317" s="1264" t="s">
        <v>86</v>
      </c>
      <c r="V317" s="1264" t="s">
        <v>86</v>
      </c>
      <c r="W317" s="1264" t="s">
        <v>86</v>
      </c>
    </row>
    <row r="318" spans="1:23" s="1248" customFormat="1" x14ac:dyDescent="0.25">
      <c r="A318" s="1299"/>
      <c r="B318" s="1291"/>
      <c r="C318" s="1294"/>
      <c r="D318" s="1299"/>
      <c r="E318" s="1273"/>
      <c r="F318" s="1273"/>
      <c r="G318" s="1289"/>
      <c r="H318" s="1289"/>
      <c r="I318" s="1289"/>
      <c r="J318" s="1289"/>
      <c r="K318" s="1289"/>
      <c r="L318" s="1288"/>
      <c r="M318" s="1288"/>
      <c r="N318" s="1288"/>
      <c r="O318" s="1288"/>
      <c r="P318" s="1289"/>
      <c r="Q318" s="1289"/>
      <c r="R318" s="1274" t="s">
        <v>704</v>
      </c>
      <c r="S318" s="1289"/>
      <c r="T318" s="1308"/>
      <c r="U318" s="1357"/>
      <c r="V318" s="1309"/>
      <c r="W318" s="1309"/>
    </row>
    <row r="319" spans="1:23" s="1248" customFormat="1" ht="20.25" x14ac:dyDescent="0.25">
      <c r="A319" s="1299"/>
      <c r="B319" s="1291"/>
      <c r="C319" s="1294"/>
      <c r="D319" s="1299"/>
      <c r="E319" s="1273"/>
      <c r="F319" s="1273"/>
      <c r="G319" s="1289"/>
      <c r="H319" s="1289"/>
      <c r="I319" s="1289"/>
      <c r="J319" s="1289"/>
      <c r="K319" s="1289"/>
      <c r="L319" s="1288"/>
      <c r="M319" s="1288"/>
      <c r="N319" s="1288"/>
      <c r="O319" s="1288"/>
      <c r="P319" s="1289"/>
      <c r="Q319" s="1289">
        <v>900</v>
      </c>
      <c r="R319" s="1265" t="s">
        <v>915</v>
      </c>
      <c r="S319" s="1289">
        <v>900</v>
      </c>
      <c r="T319" s="1264" t="s">
        <v>86</v>
      </c>
      <c r="U319" s="1264" t="s">
        <v>86</v>
      </c>
      <c r="V319" s="1264" t="s">
        <v>86</v>
      </c>
      <c r="W319" s="1264" t="s">
        <v>86</v>
      </c>
    </row>
    <row r="320" spans="1:23" s="1248" customFormat="1" x14ac:dyDescent="0.25">
      <c r="A320" s="1299"/>
      <c r="B320" s="1291"/>
      <c r="C320" s="1294"/>
      <c r="D320" s="1299"/>
      <c r="E320" s="1273"/>
      <c r="F320" s="1273"/>
      <c r="G320" s="1289"/>
      <c r="H320" s="1289"/>
      <c r="I320" s="1289"/>
      <c r="J320" s="1289"/>
      <c r="K320" s="1289"/>
      <c r="L320" s="1288"/>
      <c r="M320" s="1288"/>
      <c r="N320" s="1288"/>
      <c r="O320" s="1288"/>
      <c r="P320" s="1289"/>
      <c r="Q320" s="1289"/>
      <c r="R320" s="1265" t="s">
        <v>710</v>
      </c>
      <c r="S320" s="1289"/>
      <c r="T320" s="1308"/>
      <c r="U320" s="1357"/>
      <c r="V320" s="1309"/>
      <c r="W320" s="1309"/>
    </row>
    <row r="321" spans="1:23" s="1248" customFormat="1" ht="20.25" x14ac:dyDescent="0.25">
      <c r="A321" s="1299"/>
      <c r="B321" s="1291"/>
      <c r="C321" s="1294"/>
      <c r="D321" s="1299"/>
      <c r="E321" s="1273"/>
      <c r="F321" s="1273"/>
      <c r="G321" s="1289"/>
      <c r="H321" s="1289"/>
      <c r="I321" s="1289"/>
      <c r="J321" s="1289"/>
      <c r="K321" s="1289"/>
      <c r="L321" s="1288"/>
      <c r="M321" s="1288"/>
      <c r="N321" s="1288"/>
      <c r="O321" s="1288"/>
      <c r="P321" s="1289"/>
      <c r="Q321" s="1289">
        <v>900</v>
      </c>
      <c r="R321" s="1265" t="s">
        <v>705</v>
      </c>
      <c r="S321" s="1289">
        <v>900</v>
      </c>
      <c r="T321" s="1264" t="s">
        <v>86</v>
      </c>
      <c r="U321" s="1264" t="s">
        <v>86</v>
      </c>
      <c r="V321" s="1264" t="s">
        <v>86</v>
      </c>
      <c r="W321" s="1264" t="s">
        <v>86</v>
      </c>
    </row>
    <row r="322" spans="1:23" s="1248" customFormat="1" x14ac:dyDescent="0.25">
      <c r="A322" s="1299"/>
      <c r="B322" s="1291"/>
      <c r="C322" s="1294"/>
      <c r="D322" s="1299"/>
      <c r="E322" s="1273"/>
      <c r="F322" s="1273"/>
      <c r="G322" s="1289"/>
      <c r="H322" s="1289"/>
      <c r="I322" s="1289"/>
      <c r="J322" s="1289"/>
      <c r="K322" s="1289"/>
      <c r="L322" s="1288"/>
      <c r="M322" s="1288"/>
      <c r="N322" s="1288"/>
      <c r="O322" s="1288"/>
      <c r="P322" s="1289"/>
      <c r="Q322" s="1289"/>
      <c r="R322" s="1308" t="s">
        <v>706</v>
      </c>
      <c r="S322" s="1289"/>
      <c r="T322" s="1308"/>
      <c r="U322" s="1357"/>
      <c r="V322" s="1309"/>
      <c r="W322" s="1309"/>
    </row>
    <row r="323" spans="1:23" s="1248" customFormat="1" ht="17.25" customHeight="1" x14ac:dyDescent="0.25">
      <c r="A323" s="1299"/>
      <c r="B323" s="1291"/>
      <c r="C323" s="1294"/>
      <c r="D323" s="1299"/>
      <c r="E323" s="1273"/>
      <c r="F323" s="1273"/>
      <c r="G323" s="1289"/>
      <c r="H323" s="1289"/>
      <c r="I323" s="1289"/>
      <c r="J323" s="1289"/>
      <c r="K323" s="1289"/>
      <c r="L323" s="1288"/>
      <c r="M323" s="1288"/>
      <c r="N323" s="1288"/>
      <c r="O323" s="1288"/>
      <c r="P323" s="1289"/>
      <c r="Q323" s="1289">
        <v>810</v>
      </c>
      <c r="R323" s="1305" t="s">
        <v>707</v>
      </c>
      <c r="S323" s="1289">
        <v>810</v>
      </c>
      <c r="T323" s="1264" t="s">
        <v>86</v>
      </c>
      <c r="U323" s="1264" t="s">
        <v>86</v>
      </c>
      <c r="V323" s="1264" t="s">
        <v>86</v>
      </c>
      <c r="W323" s="1264" t="s">
        <v>86</v>
      </c>
    </row>
    <row r="324" spans="1:23" s="1248" customFormat="1" x14ac:dyDescent="0.25">
      <c r="A324" s="1299"/>
      <c r="B324" s="1291"/>
      <c r="C324" s="1294"/>
      <c r="D324" s="1299"/>
      <c r="E324" s="1273"/>
      <c r="F324" s="1273"/>
      <c r="G324" s="1289"/>
      <c r="H324" s="1289"/>
      <c r="I324" s="1289"/>
      <c r="J324" s="1289"/>
      <c r="K324" s="1289"/>
      <c r="L324" s="1288"/>
      <c r="M324" s="1288"/>
      <c r="N324" s="1288"/>
      <c r="O324" s="1288"/>
      <c r="P324" s="1289"/>
      <c r="Q324" s="1289"/>
      <c r="R324" s="1308" t="s">
        <v>708</v>
      </c>
      <c r="S324" s="1289"/>
      <c r="T324" s="1308"/>
      <c r="U324" s="1357"/>
      <c r="V324" s="1309"/>
      <c r="W324" s="1309"/>
    </row>
    <row r="325" spans="1:23" s="1248" customFormat="1" ht="20.25" x14ac:dyDescent="0.25">
      <c r="A325" s="1299"/>
      <c r="B325" s="1291"/>
      <c r="C325" s="1294"/>
      <c r="D325" s="1299"/>
      <c r="E325" s="1273"/>
      <c r="F325" s="1273"/>
      <c r="G325" s="1289"/>
      <c r="H325" s="1289"/>
      <c r="I325" s="1289"/>
      <c r="J325" s="1289"/>
      <c r="K325" s="1289"/>
      <c r="L325" s="1288"/>
      <c r="M325" s="1288"/>
      <c r="N325" s="1288"/>
      <c r="O325" s="1288"/>
      <c r="P325" s="1289"/>
      <c r="Q325" s="1289">
        <v>810</v>
      </c>
      <c r="R325" s="1303" t="s">
        <v>709</v>
      </c>
      <c r="S325" s="1289">
        <v>810</v>
      </c>
      <c r="T325" s="1264" t="s">
        <v>86</v>
      </c>
      <c r="U325" s="1264" t="s">
        <v>86</v>
      </c>
      <c r="V325" s="1264" t="s">
        <v>86</v>
      </c>
      <c r="W325" s="1264" t="s">
        <v>86</v>
      </c>
    </row>
    <row r="326" spans="1:23" s="1248" customFormat="1" x14ac:dyDescent="0.25">
      <c r="A326" s="1299"/>
      <c r="B326" s="1291"/>
      <c r="C326" s="1294"/>
      <c r="D326" s="1299"/>
      <c r="E326" s="1273"/>
      <c r="F326" s="1273"/>
      <c r="G326" s="1289"/>
      <c r="H326" s="1289"/>
      <c r="I326" s="1289"/>
      <c r="J326" s="1289"/>
      <c r="K326" s="1289"/>
      <c r="L326" s="1288"/>
      <c r="M326" s="1288"/>
      <c r="N326" s="1288"/>
      <c r="O326" s="1288"/>
      <c r="P326" s="1289"/>
      <c r="Q326" s="1289"/>
      <c r="R326" s="1308" t="s">
        <v>930</v>
      </c>
      <c r="S326" s="1289"/>
      <c r="T326" s="1308"/>
      <c r="U326" s="1357"/>
      <c r="V326" s="1309"/>
      <c r="W326" s="1309"/>
    </row>
    <row r="327" spans="1:23" s="1248" customFormat="1" x14ac:dyDescent="0.25">
      <c r="A327" s="1299"/>
      <c r="B327" s="1291"/>
      <c r="C327" s="1294"/>
      <c r="D327" s="1299"/>
      <c r="E327" s="1273"/>
      <c r="F327" s="1273"/>
      <c r="G327" s="1289"/>
      <c r="H327" s="1289"/>
      <c r="I327" s="1289"/>
      <c r="J327" s="1289"/>
      <c r="K327" s="1289"/>
      <c r="L327" s="1288"/>
      <c r="M327" s="1288"/>
      <c r="N327" s="1288"/>
      <c r="O327" s="1288"/>
      <c r="P327" s="1289"/>
      <c r="Q327" s="1289"/>
      <c r="R327" s="1308" t="s">
        <v>710</v>
      </c>
      <c r="S327" s="1289"/>
      <c r="T327" s="1308"/>
      <c r="U327" s="1357"/>
      <c r="V327" s="1309"/>
      <c r="W327" s="1309"/>
    </row>
    <row r="328" spans="1:23" s="1248" customFormat="1" ht="19.5" customHeight="1" x14ac:dyDescent="0.25">
      <c r="A328" s="1299"/>
      <c r="B328" s="1291"/>
      <c r="C328" s="1294"/>
      <c r="D328" s="1299"/>
      <c r="E328" s="1273"/>
      <c r="F328" s="1273"/>
      <c r="G328" s="1289"/>
      <c r="H328" s="1289"/>
      <c r="I328" s="1289"/>
      <c r="J328" s="1289"/>
      <c r="K328" s="1289"/>
      <c r="L328" s="1288"/>
      <c r="M328" s="1288"/>
      <c r="N328" s="1288"/>
      <c r="O328" s="1288"/>
      <c r="P328" s="1289"/>
      <c r="Q328" s="1289">
        <v>188</v>
      </c>
      <c r="R328" s="1265" t="s">
        <v>711</v>
      </c>
      <c r="S328" s="1289">
        <v>188</v>
      </c>
      <c r="T328" s="1264" t="s">
        <v>86</v>
      </c>
      <c r="U328" s="1264" t="s">
        <v>86</v>
      </c>
      <c r="V328" s="1264" t="s">
        <v>86</v>
      </c>
      <c r="W328" s="1264" t="s">
        <v>86</v>
      </c>
    </row>
    <row r="329" spans="1:23" s="1248" customFormat="1" ht="20.25" customHeight="1" x14ac:dyDescent="0.25">
      <c r="A329" s="1299"/>
      <c r="B329" s="1291"/>
      <c r="C329" s="1294"/>
      <c r="D329" s="1299"/>
      <c r="E329" s="1273"/>
      <c r="F329" s="1273"/>
      <c r="G329" s="1289"/>
      <c r="H329" s="1289"/>
      <c r="I329" s="1289"/>
      <c r="J329" s="1289"/>
      <c r="K329" s="1289"/>
      <c r="L329" s="1288"/>
      <c r="M329" s="1288"/>
      <c r="N329" s="1288"/>
      <c r="O329" s="1288"/>
      <c r="P329" s="1289"/>
      <c r="Q329" s="1289"/>
      <c r="R329" s="1265" t="s">
        <v>916</v>
      </c>
      <c r="S329" s="1289"/>
      <c r="T329" s="1308"/>
      <c r="U329" s="1357"/>
      <c r="V329" s="1309"/>
      <c r="W329" s="1309"/>
    </row>
    <row r="330" spans="1:23" s="1248" customFormat="1" ht="15.75" customHeight="1" x14ac:dyDescent="0.25">
      <c r="A330" s="1299"/>
      <c r="B330" s="1291"/>
      <c r="C330" s="1294"/>
      <c r="D330" s="1299"/>
      <c r="E330" s="1273"/>
      <c r="F330" s="1273"/>
      <c r="G330" s="1289"/>
      <c r="H330" s="1289"/>
      <c r="I330" s="1289"/>
      <c r="J330" s="1289"/>
      <c r="K330" s="1289"/>
      <c r="L330" s="1288"/>
      <c r="M330" s="1288"/>
      <c r="N330" s="1288"/>
      <c r="O330" s="1288"/>
      <c r="P330" s="1289"/>
      <c r="Q330" s="1289"/>
      <c r="R330" s="1265" t="s">
        <v>702</v>
      </c>
      <c r="S330" s="1289"/>
      <c r="T330" s="1308"/>
      <c r="U330" s="1357"/>
      <c r="V330" s="1309"/>
      <c r="W330" s="1309"/>
    </row>
    <row r="331" spans="1:23" s="1248" customFormat="1" ht="21" customHeight="1" x14ac:dyDescent="0.25">
      <c r="A331" s="1299"/>
      <c r="B331" s="1291"/>
      <c r="C331" s="1294"/>
      <c r="D331" s="1299"/>
      <c r="E331" s="1273"/>
      <c r="F331" s="1273"/>
      <c r="G331" s="1289"/>
      <c r="H331" s="1289"/>
      <c r="I331" s="1289"/>
      <c r="J331" s="1289"/>
      <c r="K331" s="1289"/>
      <c r="L331" s="1288"/>
      <c r="M331" s="1288"/>
      <c r="N331" s="1288"/>
      <c r="O331" s="1288"/>
      <c r="P331" s="1289"/>
      <c r="Q331" s="1289">
        <v>250</v>
      </c>
      <c r="R331" s="1275" t="s">
        <v>917</v>
      </c>
      <c r="S331" s="1289">
        <v>250</v>
      </c>
      <c r="T331" s="1264" t="s">
        <v>86</v>
      </c>
      <c r="U331" s="1264" t="s">
        <v>86</v>
      </c>
      <c r="V331" s="1264" t="s">
        <v>86</v>
      </c>
      <c r="W331" s="1264" t="s">
        <v>86</v>
      </c>
    </row>
    <row r="332" spans="1:23" s="1248" customFormat="1" ht="31.5" x14ac:dyDescent="0.25">
      <c r="A332" s="1299"/>
      <c r="B332" s="1291"/>
      <c r="C332" s="1294"/>
      <c r="D332" s="1299"/>
      <c r="E332" s="1273"/>
      <c r="F332" s="1273"/>
      <c r="G332" s="1289"/>
      <c r="H332" s="1289"/>
      <c r="I332" s="1289"/>
      <c r="J332" s="1289"/>
      <c r="K332" s="1289"/>
      <c r="L332" s="1288"/>
      <c r="M332" s="1288"/>
      <c r="N332" s="1288"/>
      <c r="O332" s="1288"/>
      <c r="P332" s="1289"/>
      <c r="Q332" s="1289"/>
      <c r="R332" s="1265" t="s">
        <v>918</v>
      </c>
      <c r="S332" s="1289"/>
      <c r="T332" s="1308"/>
      <c r="U332" s="1357"/>
      <c r="V332" s="1309"/>
      <c r="W332" s="1309"/>
    </row>
    <row r="333" spans="1:23" s="1248" customFormat="1" ht="20.25" x14ac:dyDescent="0.25">
      <c r="A333" s="1299"/>
      <c r="B333" s="1291"/>
      <c r="C333" s="1294"/>
      <c r="D333" s="1299"/>
      <c r="E333" s="1273"/>
      <c r="F333" s="1273"/>
      <c r="G333" s="1289"/>
      <c r="H333" s="1289"/>
      <c r="I333" s="1289"/>
      <c r="J333" s="1289"/>
      <c r="K333" s="1289"/>
      <c r="L333" s="1288"/>
      <c r="M333" s="1288"/>
      <c r="N333" s="1288"/>
      <c r="O333" s="1288"/>
      <c r="P333" s="1289"/>
      <c r="Q333" s="1289">
        <v>32337</v>
      </c>
      <c r="R333" s="1305" t="s">
        <v>712</v>
      </c>
      <c r="S333" s="1289">
        <v>32337</v>
      </c>
      <c r="T333" s="1264" t="s">
        <v>86</v>
      </c>
      <c r="U333" s="1264" t="s">
        <v>86</v>
      </c>
      <c r="V333" s="1264" t="s">
        <v>86</v>
      </c>
      <c r="W333" s="1264" t="s">
        <v>86</v>
      </c>
    </row>
    <row r="334" spans="1:23" s="1248" customFormat="1" x14ac:dyDescent="0.25">
      <c r="A334" s="1299"/>
      <c r="B334" s="1291"/>
      <c r="C334" s="1294"/>
      <c r="D334" s="1299"/>
      <c r="E334" s="1273"/>
      <c r="F334" s="1273"/>
      <c r="G334" s="1289"/>
      <c r="H334" s="1289"/>
      <c r="I334" s="1289"/>
      <c r="J334" s="1289"/>
      <c r="K334" s="1289"/>
      <c r="L334" s="1288"/>
      <c r="M334" s="1288"/>
      <c r="N334" s="1288"/>
      <c r="O334" s="1288"/>
      <c r="P334" s="1289"/>
      <c r="Q334" s="1289"/>
      <c r="R334" s="1265" t="s">
        <v>713</v>
      </c>
      <c r="S334" s="1289"/>
      <c r="T334" s="1308"/>
      <c r="U334" s="1357"/>
      <c r="V334" s="1309"/>
      <c r="W334" s="1309"/>
    </row>
    <row r="335" spans="1:23" s="1248" customFormat="1" x14ac:dyDescent="0.25">
      <c r="A335" s="1299"/>
      <c r="B335" s="1291"/>
      <c r="C335" s="1294"/>
      <c r="D335" s="1299"/>
      <c r="E335" s="1273"/>
      <c r="F335" s="1273"/>
      <c r="G335" s="1289"/>
      <c r="H335" s="1289"/>
      <c r="I335" s="1289"/>
      <c r="J335" s="1289"/>
      <c r="K335" s="1289"/>
      <c r="L335" s="1288"/>
      <c r="M335" s="1288"/>
      <c r="N335" s="1288"/>
      <c r="O335" s="1288"/>
      <c r="P335" s="1289"/>
      <c r="Q335" s="1289"/>
      <c r="R335" s="1265" t="s">
        <v>714</v>
      </c>
      <c r="S335" s="1289"/>
      <c r="T335" s="1308"/>
      <c r="U335" s="1357"/>
      <c r="V335" s="1309"/>
      <c r="W335" s="1309"/>
    </row>
    <row r="336" spans="1:23" s="1248" customFormat="1" x14ac:dyDescent="0.25">
      <c r="A336" s="1299"/>
      <c r="B336" s="1291"/>
      <c r="C336" s="1294"/>
      <c r="D336" s="1299"/>
      <c r="E336" s="1273"/>
      <c r="F336" s="1273"/>
      <c r="G336" s="1289"/>
      <c r="H336" s="1289"/>
      <c r="I336" s="1289"/>
      <c r="J336" s="1289"/>
      <c r="K336" s="1289"/>
      <c r="L336" s="1288"/>
      <c r="M336" s="1288"/>
      <c r="N336" s="1288"/>
      <c r="O336" s="1288"/>
      <c r="P336" s="1289"/>
      <c r="Q336" s="1289"/>
      <c r="R336" s="1358" t="s">
        <v>484</v>
      </c>
      <c r="S336" s="1289"/>
      <c r="T336" s="1308"/>
      <c r="U336" s="1357"/>
      <c r="V336" s="1309"/>
      <c r="W336" s="1309"/>
    </row>
    <row r="337" spans="1:23" s="1248" customFormat="1" ht="20.25" x14ac:dyDescent="0.25">
      <c r="A337" s="1299"/>
      <c r="B337" s="1291"/>
      <c r="C337" s="1294"/>
      <c r="D337" s="1299"/>
      <c r="E337" s="1273"/>
      <c r="F337" s="1273"/>
      <c r="G337" s="1289"/>
      <c r="H337" s="1289"/>
      <c r="I337" s="1289"/>
      <c r="J337" s="1289"/>
      <c r="K337" s="1289"/>
      <c r="L337" s="1288"/>
      <c r="M337" s="1288"/>
      <c r="N337" s="1288"/>
      <c r="O337" s="1288"/>
      <c r="P337" s="1289"/>
      <c r="Q337" s="1289">
        <v>21600</v>
      </c>
      <c r="R337" s="1277" t="s">
        <v>715</v>
      </c>
      <c r="S337" s="1289">
        <v>21600</v>
      </c>
      <c r="T337" s="1264" t="s">
        <v>86</v>
      </c>
      <c r="U337" s="1264" t="s">
        <v>86</v>
      </c>
      <c r="V337" s="1264" t="s">
        <v>86</v>
      </c>
      <c r="W337" s="1264" t="s">
        <v>86</v>
      </c>
    </row>
    <row r="338" spans="1:23" s="1248" customFormat="1" ht="31.5" x14ac:dyDescent="0.25">
      <c r="A338" s="1299"/>
      <c r="B338" s="1291"/>
      <c r="C338" s="1294"/>
      <c r="D338" s="1299"/>
      <c r="E338" s="1273"/>
      <c r="F338" s="1273"/>
      <c r="G338" s="1289"/>
      <c r="H338" s="1289"/>
      <c r="I338" s="1289"/>
      <c r="J338" s="1289"/>
      <c r="K338" s="1289"/>
      <c r="L338" s="1288"/>
      <c r="M338" s="1288"/>
      <c r="N338" s="1288"/>
      <c r="O338" s="1288"/>
      <c r="P338" s="1289"/>
      <c r="Q338" s="1289"/>
      <c r="R338" s="1277" t="s">
        <v>716</v>
      </c>
      <c r="S338" s="1289"/>
      <c r="T338" s="1308"/>
      <c r="U338" s="1357"/>
      <c r="V338" s="1309"/>
      <c r="W338" s="1309"/>
    </row>
    <row r="339" spans="1:23" s="1248" customFormat="1" ht="20.25" x14ac:dyDescent="0.25">
      <c r="A339" s="1299"/>
      <c r="B339" s="1291"/>
      <c r="C339" s="1294"/>
      <c r="D339" s="1299"/>
      <c r="E339" s="1273"/>
      <c r="F339" s="1273"/>
      <c r="G339" s="1289"/>
      <c r="H339" s="1289"/>
      <c r="I339" s="1289"/>
      <c r="J339" s="1289"/>
      <c r="K339" s="1289"/>
      <c r="L339" s="1288"/>
      <c r="M339" s="1288"/>
      <c r="N339" s="1288"/>
      <c r="O339" s="1288"/>
      <c r="P339" s="1289"/>
      <c r="Q339" s="1289">
        <v>660</v>
      </c>
      <c r="R339" s="1277" t="s">
        <v>717</v>
      </c>
      <c r="S339" s="1289">
        <v>660</v>
      </c>
      <c r="T339" s="1264" t="s">
        <v>86</v>
      </c>
      <c r="U339" s="1264" t="s">
        <v>86</v>
      </c>
      <c r="V339" s="1264" t="s">
        <v>86</v>
      </c>
      <c r="W339" s="1264" t="s">
        <v>86</v>
      </c>
    </row>
    <row r="340" spans="1:23" s="1248" customFormat="1" ht="31.5" x14ac:dyDescent="0.25">
      <c r="A340" s="1299"/>
      <c r="B340" s="1291"/>
      <c r="C340" s="1294"/>
      <c r="D340" s="1299"/>
      <c r="E340" s="1273"/>
      <c r="F340" s="1273"/>
      <c r="G340" s="1289"/>
      <c r="H340" s="1289"/>
      <c r="I340" s="1289"/>
      <c r="J340" s="1289"/>
      <c r="K340" s="1289"/>
      <c r="L340" s="1288"/>
      <c r="M340" s="1288"/>
      <c r="N340" s="1288"/>
      <c r="O340" s="1288"/>
      <c r="P340" s="1289"/>
      <c r="Q340" s="1289"/>
      <c r="R340" s="1281" t="s">
        <v>718</v>
      </c>
      <c r="S340" s="1289"/>
      <c r="T340" s="1308"/>
      <c r="U340" s="1357"/>
      <c r="V340" s="1309"/>
      <c r="W340" s="1309"/>
    </row>
    <row r="341" spans="1:23" s="1248" customFormat="1" ht="20.25" x14ac:dyDescent="0.25">
      <c r="A341" s="1299"/>
      <c r="B341" s="1291"/>
      <c r="C341" s="1294"/>
      <c r="D341" s="1299"/>
      <c r="E341" s="1273"/>
      <c r="F341" s="1273"/>
      <c r="G341" s="1289"/>
      <c r="H341" s="1289"/>
      <c r="I341" s="1289"/>
      <c r="J341" s="1289"/>
      <c r="K341" s="1289"/>
      <c r="L341" s="1288"/>
      <c r="M341" s="1288"/>
      <c r="N341" s="1288"/>
      <c r="O341" s="1288"/>
      <c r="P341" s="1289"/>
      <c r="Q341" s="1289">
        <v>20000</v>
      </c>
      <c r="R341" s="1277" t="s">
        <v>719</v>
      </c>
      <c r="S341" s="1289">
        <v>20000</v>
      </c>
      <c r="T341" s="1264" t="s">
        <v>86</v>
      </c>
      <c r="U341" s="1264" t="s">
        <v>86</v>
      </c>
      <c r="V341" s="1264" t="s">
        <v>86</v>
      </c>
      <c r="W341" s="1264" t="s">
        <v>86</v>
      </c>
    </row>
    <row r="342" spans="1:23" s="1248" customFormat="1" ht="31.5" x14ac:dyDescent="0.25">
      <c r="A342" s="1299"/>
      <c r="B342" s="1291"/>
      <c r="C342" s="1294"/>
      <c r="D342" s="1299"/>
      <c r="E342" s="1273"/>
      <c r="F342" s="1273"/>
      <c r="G342" s="1289"/>
      <c r="H342" s="1289"/>
      <c r="I342" s="1289"/>
      <c r="J342" s="1289"/>
      <c r="K342" s="1289"/>
      <c r="L342" s="1288"/>
      <c r="M342" s="1288"/>
      <c r="N342" s="1288"/>
      <c r="O342" s="1288"/>
      <c r="P342" s="1289"/>
      <c r="Q342" s="1289"/>
      <c r="R342" s="1335" t="s">
        <v>720</v>
      </c>
      <c r="S342" s="1289"/>
      <c r="T342" s="1308"/>
      <c r="U342" s="1357"/>
      <c r="V342" s="1309"/>
      <c r="W342" s="1309"/>
    </row>
    <row r="343" spans="1:23" s="1248" customFormat="1" ht="20.25" x14ac:dyDescent="0.25">
      <c r="A343" s="1299"/>
      <c r="B343" s="1291"/>
      <c r="C343" s="1294"/>
      <c r="D343" s="1299"/>
      <c r="E343" s="1273"/>
      <c r="F343" s="1273"/>
      <c r="G343" s="1289"/>
      <c r="H343" s="1289"/>
      <c r="I343" s="1289"/>
      <c r="J343" s="1289"/>
      <c r="K343" s="1289"/>
      <c r="L343" s="1288"/>
      <c r="M343" s="1288"/>
      <c r="N343" s="1288"/>
      <c r="O343" s="1288"/>
      <c r="P343" s="1289"/>
      <c r="Q343" s="1289">
        <v>20000</v>
      </c>
      <c r="R343" s="1277" t="s">
        <v>721</v>
      </c>
      <c r="S343" s="1289">
        <v>20000</v>
      </c>
      <c r="T343" s="1264" t="s">
        <v>86</v>
      </c>
      <c r="U343" s="1264" t="s">
        <v>86</v>
      </c>
      <c r="V343" s="1264" t="s">
        <v>86</v>
      </c>
      <c r="W343" s="1264" t="s">
        <v>86</v>
      </c>
    </row>
    <row r="344" spans="1:23" s="1248" customFormat="1" ht="33" customHeight="1" x14ac:dyDescent="0.25">
      <c r="A344" s="1299"/>
      <c r="B344" s="1291"/>
      <c r="C344" s="1294"/>
      <c r="D344" s="1299"/>
      <c r="E344" s="1273"/>
      <c r="F344" s="1273"/>
      <c r="G344" s="1289"/>
      <c r="H344" s="1289"/>
      <c r="I344" s="1289"/>
      <c r="J344" s="1289"/>
      <c r="K344" s="1289"/>
      <c r="L344" s="1288"/>
      <c r="M344" s="1288"/>
      <c r="N344" s="1288"/>
      <c r="O344" s="1288"/>
      <c r="P344" s="1289"/>
      <c r="Q344" s="1289"/>
      <c r="R344" s="1277" t="s">
        <v>722</v>
      </c>
      <c r="S344" s="1289"/>
      <c r="T344" s="1308"/>
      <c r="U344" s="1357"/>
      <c r="V344" s="1309"/>
      <c r="W344" s="1309"/>
    </row>
    <row r="345" spans="1:23" s="1248" customFormat="1" ht="18" customHeight="1" x14ac:dyDescent="0.25">
      <c r="A345" s="1299"/>
      <c r="B345" s="1291"/>
      <c r="C345" s="1294"/>
      <c r="D345" s="1299"/>
      <c r="E345" s="1273"/>
      <c r="F345" s="1273"/>
      <c r="G345" s="1289"/>
      <c r="H345" s="1289"/>
      <c r="I345" s="1289"/>
      <c r="J345" s="1289"/>
      <c r="K345" s="1289"/>
      <c r="L345" s="1288"/>
      <c r="M345" s="1288"/>
      <c r="N345" s="1288"/>
      <c r="O345" s="1288"/>
      <c r="P345" s="1289"/>
      <c r="Q345" s="1289">
        <v>6000</v>
      </c>
      <c r="R345" s="1277" t="s">
        <v>723</v>
      </c>
      <c r="S345" s="1289">
        <v>6000</v>
      </c>
      <c r="T345" s="1264" t="s">
        <v>86</v>
      </c>
      <c r="U345" s="1264" t="s">
        <v>86</v>
      </c>
      <c r="V345" s="1264" t="s">
        <v>86</v>
      </c>
      <c r="W345" s="1264" t="s">
        <v>86</v>
      </c>
    </row>
    <row r="346" spans="1:23" s="1248" customFormat="1" ht="18.75" customHeight="1" x14ac:dyDescent="0.25">
      <c r="A346" s="1299"/>
      <c r="B346" s="1291"/>
      <c r="C346" s="1294"/>
      <c r="D346" s="1299"/>
      <c r="E346" s="1273"/>
      <c r="F346" s="1273"/>
      <c r="G346" s="1289"/>
      <c r="H346" s="1289"/>
      <c r="I346" s="1289"/>
      <c r="J346" s="1289"/>
      <c r="K346" s="1289"/>
      <c r="L346" s="1288"/>
      <c r="M346" s="1288"/>
      <c r="N346" s="1288"/>
      <c r="O346" s="1288"/>
      <c r="P346" s="1289"/>
      <c r="Q346" s="1289"/>
      <c r="R346" s="1277" t="s">
        <v>724</v>
      </c>
      <c r="S346" s="1289"/>
      <c r="T346" s="1308"/>
      <c r="U346" s="1357"/>
      <c r="V346" s="1309"/>
      <c r="W346" s="1309"/>
    </row>
    <row r="347" spans="1:23" s="1248" customFormat="1" x14ac:dyDescent="0.25">
      <c r="A347" s="1299"/>
      <c r="B347" s="1291"/>
      <c r="C347" s="1294"/>
      <c r="D347" s="1299"/>
      <c r="E347" s="1273"/>
      <c r="F347" s="1273"/>
      <c r="G347" s="1289"/>
      <c r="H347" s="1289"/>
      <c r="I347" s="1289"/>
      <c r="J347" s="1289"/>
      <c r="K347" s="1289"/>
      <c r="L347" s="1288"/>
      <c r="M347" s="1288"/>
      <c r="N347" s="1288"/>
      <c r="O347" s="1288"/>
      <c r="P347" s="1289"/>
      <c r="Q347" s="1289"/>
      <c r="R347" s="1285" t="s">
        <v>486</v>
      </c>
      <c r="S347" s="1289"/>
      <c r="T347" s="1308"/>
      <c r="U347" s="1357"/>
      <c r="V347" s="1309"/>
      <c r="W347" s="1309"/>
    </row>
    <row r="348" spans="1:23" s="1248" customFormat="1" ht="20.25" x14ac:dyDescent="0.25">
      <c r="A348" s="1299"/>
      <c r="B348" s="1291"/>
      <c r="C348" s="1294"/>
      <c r="D348" s="1299"/>
      <c r="E348" s="1273"/>
      <c r="F348" s="1273"/>
      <c r="G348" s="1289"/>
      <c r="H348" s="1289"/>
      <c r="I348" s="1289"/>
      <c r="J348" s="1289"/>
      <c r="K348" s="1289"/>
      <c r="L348" s="1288"/>
      <c r="M348" s="1288"/>
      <c r="N348" s="1288"/>
      <c r="O348" s="1288"/>
      <c r="P348" s="1289"/>
      <c r="Q348" s="1289">
        <v>36000</v>
      </c>
      <c r="R348" s="1280" t="s">
        <v>725</v>
      </c>
      <c r="S348" s="1289">
        <v>36000</v>
      </c>
      <c r="T348" s="1264" t="s">
        <v>86</v>
      </c>
      <c r="U348" s="1264" t="s">
        <v>86</v>
      </c>
      <c r="V348" s="1264" t="s">
        <v>86</v>
      </c>
      <c r="W348" s="1264" t="s">
        <v>86</v>
      </c>
    </row>
    <row r="349" spans="1:23" s="1248" customFormat="1" ht="31.5" x14ac:dyDescent="0.25">
      <c r="A349" s="1299"/>
      <c r="B349" s="1291"/>
      <c r="C349" s="1294"/>
      <c r="D349" s="1299"/>
      <c r="E349" s="1273"/>
      <c r="F349" s="1273"/>
      <c r="G349" s="1289"/>
      <c r="H349" s="1289"/>
      <c r="I349" s="1289"/>
      <c r="J349" s="1289"/>
      <c r="K349" s="1289"/>
      <c r="L349" s="1288"/>
      <c r="M349" s="1288"/>
      <c r="N349" s="1288"/>
      <c r="O349" s="1288"/>
      <c r="P349" s="1289"/>
      <c r="Q349" s="1289"/>
      <c r="R349" s="1277" t="s">
        <v>726</v>
      </c>
      <c r="S349" s="1289"/>
      <c r="T349" s="1308"/>
      <c r="U349" s="1357"/>
      <c r="V349" s="1309"/>
      <c r="W349" s="1309"/>
    </row>
    <row r="350" spans="1:23" s="1248" customFormat="1" ht="20.25" x14ac:dyDescent="0.25">
      <c r="A350" s="1299"/>
      <c r="B350" s="1291"/>
      <c r="C350" s="1294"/>
      <c r="D350" s="1299"/>
      <c r="E350" s="1273"/>
      <c r="F350" s="1273"/>
      <c r="G350" s="1289"/>
      <c r="H350" s="1289"/>
      <c r="I350" s="1289"/>
      <c r="J350" s="1289"/>
      <c r="K350" s="1289"/>
      <c r="L350" s="1288"/>
      <c r="M350" s="1288"/>
      <c r="N350" s="1288"/>
      <c r="O350" s="1288"/>
      <c r="P350" s="1289"/>
      <c r="Q350" s="1289">
        <v>10000</v>
      </c>
      <c r="R350" s="1280" t="s">
        <v>727</v>
      </c>
      <c r="S350" s="1289">
        <v>10000</v>
      </c>
      <c r="T350" s="1264" t="s">
        <v>86</v>
      </c>
      <c r="U350" s="1264" t="s">
        <v>86</v>
      </c>
      <c r="V350" s="1264" t="s">
        <v>86</v>
      </c>
      <c r="W350" s="1264" t="s">
        <v>86</v>
      </c>
    </row>
    <row r="351" spans="1:23" s="1248" customFormat="1" ht="31.5" x14ac:dyDescent="0.25">
      <c r="A351" s="1299"/>
      <c r="B351" s="1291"/>
      <c r="C351" s="1294"/>
      <c r="D351" s="1299"/>
      <c r="E351" s="1273"/>
      <c r="F351" s="1273"/>
      <c r="G351" s="1289"/>
      <c r="H351" s="1289"/>
      <c r="I351" s="1289"/>
      <c r="J351" s="1289"/>
      <c r="K351" s="1289"/>
      <c r="L351" s="1288"/>
      <c r="M351" s="1288"/>
      <c r="N351" s="1288"/>
      <c r="O351" s="1288"/>
      <c r="P351" s="1289"/>
      <c r="Q351" s="1289"/>
      <c r="R351" s="1334" t="s">
        <v>728</v>
      </c>
      <c r="S351" s="1289"/>
      <c r="T351" s="1308"/>
      <c r="U351" s="1357"/>
      <c r="V351" s="1309"/>
      <c r="W351" s="1309"/>
    </row>
    <row r="352" spans="1:23" s="1248" customFormat="1" x14ac:dyDescent="0.25">
      <c r="A352" s="1299"/>
      <c r="B352" s="1291"/>
      <c r="C352" s="1294"/>
      <c r="D352" s="1299"/>
      <c r="E352" s="1273"/>
      <c r="F352" s="1273"/>
      <c r="G352" s="1289"/>
      <c r="H352" s="1289"/>
      <c r="I352" s="1289"/>
      <c r="J352" s="1289"/>
      <c r="K352" s="1289"/>
      <c r="L352" s="1288"/>
      <c r="M352" s="1288"/>
      <c r="N352" s="1288"/>
      <c r="O352" s="1288"/>
      <c r="P352" s="1289"/>
      <c r="Q352" s="1289"/>
      <c r="R352" s="1283" t="s">
        <v>609</v>
      </c>
      <c r="S352" s="1289"/>
      <c r="T352" s="1308"/>
      <c r="U352" s="1357"/>
      <c r="V352" s="1309"/>
      <c r="W352" s="1309"/>
    </row>
    <row r="353" spans="1:23" s="1248" customFormat="1" ht="20.25" x14ac:dyDescent="0.25">
      <c r="A353" s="1299"/>
      <c r="B353" s="1291"/>
      <c r="C353" s="1294"/>
      <c r="D353" s="1299"/>
      <c r="E353" s="1273"/>
      <c r="F353" s="1273"/>
      <c r="G353" s="1289"/>
      <c r="H353" s="1289"/>
      <c r="I353" s="1289"/>
      <c r="J353" s="1289"/>
      <c r="K353" s="1289"/>
      <c r="L353" s="1288"/>
      <c r="M353" s="1288"/>
      <c r="N353" s="1288"/>
      <c r="O353" s="1288"/>
      <c r="P353" s="1289"/>
      <c r="Q353" s="1289">
        <v>1000</v>
      </c>
      <c r="R353" s="1335" t="s">
        <v>729</v>
      </c>
      <c r="S353" s="1289">
        <v>1000</v>
      </c>
      <c r="T353" s="1264" t="s">
        <v>86</v>
      </c>
      <c r="U353" s="1264" t="s">
        <v>86</v>
      </c>
      <c r="V353" s="1264" t="s">
        <v>86</v>
      </c>
      <c r="W353" s="1264" t="s">
        <v>86</v>
      </c>
    </row>
    <row r="354" spans="1:23" s="1248" customFormat="1" ht="31.5" x14ac:dyDescent="0.25">
      <c r="A354" s="1299"/>
      <c r="B354" s="1291"/>
      <c r="C354" s="1294"/>
      <c r="D354" s="1299"/>
      <c r="E354" s="1273"/>
      <c r="F354" s="1273"/>
      <c r="G354" s="1289"/>
      <c r="H354" s="1289"/>
      <c r="I354" s="1289"/>
      <c r="J354" s="1289"/>
      <c r="K354" s="1289"/>
      <c r="L354" s="1288"/>
      <c r="M354" s="1288"/>
      <c r="N354" s="1288"/>
      <c r="O354" s="1288"/>
      <c r="P354" s="1289"/>
      <c r="Q354" s="1289"/>
      <c r="R354" s="1277" t="s">
        <v>716</v>
      </c>
      <c r="S354" s="1289"/>
      <c r="T354" s="1308"/>
      <c r="U354" s="1357"/>
      <c r="V354" s="1309"/>
      <c r="W354" s="1309"/>
    </row>
    <row r="355" spans="1:23" s="1248" customFormat="1" ht="20.25" x14ac:dyDescent="0.25">
      <c r="A355" s="1299"/>
      <c r="B355" s="1291"/>
      <c r="C355" s="1294"/>
      <c r="D355" s="1299"/>
      <c r="E355" s="1273"/>
      <c r="F355" s="1273"/>
      <c r="G355" s="1289"/>
      <c r="H355" s="1289"/>
      <c r="I355" s="1289"/>
      <c r="J355" s="1289"/>
      <c r="K355" s="1289"/>
      <c r="L355" s="1288"/>
      <c r="M355" s="1288"/>
      <c r="N355" s="1288"/>
      <c r="O355" s="1288"/>
      <c r="P355" s="1289"/>
      <c r="Q355" s="1289">
        <v>1000</v>
      </c>
      <c r="R355" s="1306" t="s">
        <v>730</v>
      </c>
      <c r="S355" s="1289">
        <v>1000</v>
      </c>
      <c r="T355" s="1264" t="s">
        <v>86</v>
      </c>
      <c r="U355" s="1264" t="s">
        <v>86</v>
      </c>
      <c r="V355" s="1264" t="s">
        <v>86</v>
      </c>
      <c r="W355" s="1264" t="s">
        <v>86</v>
      </c>
    </row>
    <row r="356" spans="1:23" s="1248" customFormat="1" ht="31.5" x14ac:dyDescent="0.25">
      <c r="A356" s="1299"/>
      <c r="B356" s="1291"/>
      <c r="C356" s="1294"/>
      <c r="D356" s="1299"/>
      <c r="E356" s="1273"/>
      <c r="F356" s="1273"/>
      <c r="G356" s="1289"/>
      <c r="H356" s="1289"/>
      <c r="I356" s="1289"/>
      <c r="J356" s="1289"/>
      <c r="K356" s="1289"/>
      <c r="L356" s="1288"/>
      <c r="M356" s="1288"/>
      <c r="N356" s="1288"/>
      <c r="O356" s="1288"/>
      <c r="P356" s="1289"/>
      <c r="Q356" s="1289"/>
      <c r="R356" s="1277" t="s">
        <v>731</v>
      </c>
      <c r="S356" s="1289"/>
      <c r="T356" s="1308"/>
      <c r="U356" s="1357"/>
      <c r="V356" s="1309"/>
      <c r="W356" s="1309"/>
    </row>
    <row r="357" spans="1:23" s="1248" customFormat="1" ht="20.25" x14ac:dyDescent="0.25">
      <c r="A357" s="1299"/>
      <c r="B357" s="1291"/>
      <c r="C357" s="1294"/>
      <c r="D357" s="1299"/>
      <c r="E357" s="1273"/>
      <c r="F357" s="1273"/>
      <c r="G357" s="1289"/>
      <c r="H357" s="1289"/>
      <c r="I357" s="1289"/>
      <c r="J357" s="1289"/>
      <c r="K357" s="1289"/>
      <c r="L357" s="1288"/>
      <c r="M357" s="1288"/>
      <c r="N357" s="1288"/>
      <c r="O357" s="1288"/>
      <c r="P357" s="1289"/>
      <c r="Q357" s="1289">
        <v>10000</v>
      </c>
      <c r="R357" s="1277" t="s">
        <v>732</v>
      </c>
      <c r="S357" s="1289">
        <v>10000</v>
      </c>
      <c r="T357" s="1264" t="s">
        <v>86</v>
      </c>
      <c r="U357" s="1264" t="s">
        <v>86</v>
      </c>
      <c r="V357" s="1264" t="s">
        <v>86</v>
      </c>
      <c r="W357" s="1264" t="s">
        <v>86</v>
      </c>
    </row>
    <row r="358" spans="1:23" s="1248" customFormat="1" ht="31.5" x14ac:dyDescent="0.25">
      <c r="A358" s="1299"/>
      <c r="B358" s="1291"/>
      <c r="C358" s="1294"/>
      <c r="D358" s="1299"/>
      <c r="E358" s="1273"/>
      <c r="F358" s="1273"/>
      <c r="G358" s="1289"/>
      <c r="H358" s="1289"/>
      <c r="I358" s="1289"/>
      <c r="J358" s="1289"/>
      <c r="K358" s="1289"/>
      <c r="L358" s="1288"/>
      <c r="M358" s="1288"/>
      <c r="N358" s="1288"/>
      <c r="O358" s="1288"/>
      <c r="P358" s="1289"/>
      <c r="Q358" s="1289"/>
      <c r="R358" s="1277" t="s">
        <v>720</v>
      </c>
      <c r="S358" s="1289"/>
      <c r="T358" s="1308"/>
      <c r="U358" s="1357"/>
      <c r="V358" s="1309"/>
      <c r="W358" s="1309"/>
    </row>
    <row r="359" spans="1:23" s="1248" customFormat="1" x14ac:dyDescent="0.25">
      <c r="A359" s="1299"/>
      <c r="B359" s="1291"/>
      <c r="C359" s="1294"/>
      <c r="D359" s="1299"/>
      <c r="E359" s="1273"/>
      <c r="F359" s="1273"/>
      <c r="G359" s="1289"/>
      <c r="H359" s="1289"/>
      <c r="I359" s="1289"/>
      <c r="J359" s="1289"/>
      <c r="K359" s="1289"/>
      <c r="L359" s="1288"/>
      <c r="M359" s="1288"/>
      <c r="N359" s="1288"/>
      <c r="O359" s="1288"/>
      <c r="P359" s="1289"/>
      <c r="Q359" s="1289"/>
      <c r="R359" s="1359" t="s">
        <v>733</v>
      </c>
      <c r="S359" s="1289"/>
      <c r="T359" s="1308"/>
      <c r="U359" s="1357"/>
      <c r="V359" s="1309"/>
      <c r="W359" s="1309"/>
    </row>
    <row r="360" spans="1:23" s="1248" customFormat="1" ht="20.25" x14ac:dyDescent="0.25">
      <c r="A360" s="1299"/>
      <c r="B360" s="1291"/>
      <c r="C360" s="1294"/>
      <c r="D360" s="1299"/>
      <c r="E360" s="1273"/>
      <c r="F360" s="1273"/>
      <c r="G360" s="1289"/>
      <c r="H360" s="1289"/>
      <c r="I360" s="1289"/>
      <c r="J360" s="1289"/>
      <c r="K360" s="1289"/>
      <c r="L360" s="1288"/>
      <c r="M360" s="1288"/>
      <c r="N360" s="1288"/>
      <c r="O360" s="1288"/>
      <c r="P360" s="1289"/>
      <c r="Q360" s="1289">
        <v>300</v>
      </c>
      <c r="R360" s="1306" t="s">
        <v>734</v>
      </c>
      <c r="S360" s="1289">
        <v>300</v>
      </c>
      <c r="T360" s="1264" t="s">
        <v>86</v>
      </c>
      <c r="U360" s="1264" t="s">
        <v>86</v>
      </c>
      <c r="V360" s="1264" t="s">
        <v>86</v>
      </c>
      <c r="W360" s="1264" t="s">
        <v>86</v>
      </c>
    </row>
    <row r="361" spans="1:23" s="1248" customFormat="1" ht="31.5" x14ac:dyDescent="0.25">
      <c r="A361" s="1299"/>
      <c r="B361" s="1291"/>
      <c r="C361" s="1294"/>
      <c r="D361" s="1299"/>
      <c r="E361" s="1273"/>
      <c r="F361" s="1273"/>
      <c r="G361" s="1289"/>
      <c r="H361" s="1289"/>
      <c r="I361" s="1289"/>
      <c r="J361" s="1289"/>
      <c r="K361" s="1289"/>
      <c r="L361" s="1288"/>
      <c r="M361" s="1288"/>
      <c r="N361" s="1288"/>
      <c r="O361" s="1288"/>
      <c r="P361" s="1289"/>
      <c r="Q361" s="1289"/>
      <c r="R361" s="1360" t="s">
        <v>735</v>
      </c>
      <c r="S361" s="1289"/>
      <c r="T361" s="1308"/>
      <c r="U361" s="1357"/>
      <c r="V361" s="1309"/>
      <c r="W361" s="1309"/>
    </row>
    <row r="362" spans="1:23" s="1248" customFormat="1" x14ac:dyDescent="0.25">
      <c r="A362" s="1299"/>
      <c r="B362" s="1291"/>
      <c r="C362" s="1294"/>
      <c r="D362" s="1299"/>
      <c r="E362" s="1273"/>
      <c r="F362" s="1273"/>
      <c r="G362" s="1289"/>
      <c r="H362" s="1289"/>
      <c r="I362" s="1289"/>
      <c r="J362" s="1289"/>
      <c r="K362" s="1289"/>
      <c r="L362" s="1288"/>
      <c r="M362" s="1288"/>
      <c r="N362" s="1288"/>
      <c r="O362" s="1288"/>
      <c r="P362" s="1289"/>
      <c r="Q362" s="1289"/>
      <c r="R362" s="1279" t="s">
        <v>675</v>
      </c>
      <c r="S362" s="1289"/>
      <c r="T362" s="1308"/>
      <c r="U362" s="1357"/>
      <c r="V362" s="1309"/>
      <c r="W362" s="1309"/>
    </row>
    <row r="363" spans="1:23" s="1248" customFormat="1" ht="20.25" x14ac:dyDescent="0.25">
      <c r="A363" s="1299"/>
      <c r="B363" s="1291"/>
      <c r="C363" s="1294"/>
      <c r="D363" s="1299"/>
      <c r="E363" s="1273"/>
      <c r="F363" s="1273"/>
      <c r="G363" s="1289"/>
      <c r="H363" s="1289"/>
      <c r="I363" s="1289"/>
      <c r="J363" s="1289"/>
      <c r="K363" s="1289"/>
      <c r="L363" s="1288"/>
      <c r="M363" s="1288"/>
      <c r="N363" s="1288"/>
      <c r="O363" s="1288"/>
      <c r="P363" s="1289"/>
      <c r="Q363" s="1289">
        <v>600</v>
      </c>
      <c r="R363" s="1306" t="s">
        <v>736</v>
      </c>
      <c r="S363" s="1289">
        <v>600</v>
      </c>
      <c r="T363" s="1264" t="s">
        <v>86</v>
      </c>
      <c r="U363" s="1264" t="s">
        <v>86</v>
      </c>
      <c r="V363" s="1264" t="s">
        <v>86</v>
      </c>
      <c r="W363" s="1264" t="s">
        <v>86</v>
      </c>
    </row>
    <row r="364" spans="1:23" s="1248" customFormat="1" ht="31.5" x14ac:dyDescent="0.25">
      <c r="A364" s="1299"/>
      <c r="B364" s="1291"/>
      <c r="C364" s="1294"/>
      <c r="D364" s="1299"/>
      <c r="E364" s="1273"/>
      <c r="F364" s="1273"/>
      <c r="G364" s="1289"/>
      <c r="H364" s="1289"/>
      <c r="I364" s="1289"/>
      <c r="J364" s="1289"/>
      <c r="K364" s="1289"/>
      <c r="L364" s="1288"/>
      <c r="M364" s="1288"/>
      <c r="N364" s="1288"/>
      <c r="O364" s="1288"/>
      <c r="P364" s="1289"/>
      <c r="Q364" s="1289"/>
      <c r="R364" s="1306" t="s">
        <v>735</v>
      </c>
      <c r="S364" s="1289"/>
      <c r="T364" s="1308"/>
      <c r="U364" s="1357"/>
      <c r="V364" s="1309"/>
      <c r="W364" s="1309"/>
    </row>
    <row r="365" spans="1:23" s="1248" customFormat="1" x14ac:dyDescent="0.25">
      <c r="A365" s="1299"/>
      <c r="B365" s="1291"/>
      <c r="C365" s="1294"/>
      <c r="D365" s="1299"/>
      <c r="E365" s="1273"/>
      <c r="F365" s="1273"/>
      <c r="G365" s="1289"/>
      <c r="H365" s="1289"/>
      <c r="I365" s="1289"/>
      <c r="J365" s="1289"/>
      <c r="K365" s="1289"/>
      <c r="L365" s="1288"/>
      <c r="M365" s="1288"/>
      <c r="N365" s="1288"/>
      <c r="O365" s="1288"/>
      <c r="P365" s="1289"/>
      <c r="Q365" s="1289"/>
      <c r="R365" s="1285" t="s">
        <v>737</v>
      </c>
      <c r="S365" s="1289"/>
      <c r="T365" s="1308"/>
      <c r="U365" s="1357"/>
      <c r="V365" s="1309"/>
      <c r="W365" s="1309"/>
    </row>
    <row r="366" spans="1:23" s="1248" customFormat="1" ht="20.25" x14ac:dyDescent="0.25">
      <c r="A366" s="1299"/>
      <c r="B366" s="1291"/>
      <c r="C366" s="1294"/>
      <c r="D366" s="1299"/>
      <c r="E366" s="1273"/>
      <c r="F366" s="1273"/>
      <c r="G366" s="1289"/>
      <c r="H366" s="1289"/>
      <c r="I366" s="1289"/>
      <c r="J366" s="1289"/>
      <c r="K366" s="1289"/>
      <c r="L366" s="1288"/>
      <c r="M366" s="1288"/>
      <c r="N366" s="1288"/>
      <c r="O366" s="1288"/>
      <c r="P366" s="1289"/>
      <c r="Q366" s="1289">
        <v>150</v>
      </c>
      <c r="R366" s="1306" t="s">
        <v>738</v>
      </c>
      <c r="S366" s="1289">
        <v>150</v>
      </c>
      <c r="T366" s="1264" t="s">
        <v>86</v>
      </c>
      <c r="U366" s="1264" t="s">
        <v>86</v>
      </c>
      <c r="V366" s="1264" t="s">
        <v>86</v>
      </c>
      <c r="W366" s="1264" t="s">
        <v>86</v>
      </c>
    </row>
    <row r="367" spans="1:23" s="1248" customFormat="1" ht="31.5" x14ac:dyDescent="0.25">
      <c r="A367" s="1299"/>
      <c r="B367" s="1291"/>
      <c r="C367" s="1294"/>
      <c r="D367" s="1299"/>
      <c r="E367" s="1273"/>
      <c r="F367" s="1273"/>
      <c r="G367" s="1289"/>
      <c r="H367" s="1289"/>
      <c r="I367" s="1289"/>
      <c r="J367" s="1289"/>
      <c r="K367" s="1289"/>
      <c r="L367" s="1288"/>
      <c r="M367" s="1288"/>
      <c r="N367" s="1288"/>
      <c r="O367" s="1288"/>
      <c r="P367" s="1289"/>
      <c r="Q367" s="1289"/>
      <c r="R367" s="1277" t="s">
        <v>735</v>
      </c>
      <c r="S367" s="1289"/>
      <c r="T367" s="1308"/>
      <c r="U367" s="1357"/>
      <c r="V367" s="1309"/>
      <c r="W367" s="1309"/>
    </row>
    <row r="368" spans="1:23" s="1248" customFormat="1" x14ac:dyDescent="0.25">
      <c r="A368" s="1299"/>
      <c r="B368" s="1291"/>
      <c r="C368" s="1294"/>
      <c r="D368" s="1299"/>
      <c r="E368" s="1273"/>
      <c r="F368" s="1273"/>
      <c r="G368" s="1289"/>
      <c r="H368" s="1289"/>
      <c r="I368" s="1289"/>
      <c r="J368" s="1289"/>
      <c r="K368" s="1289"/>
      <c r="L368" s="1288"/>
      <c r="M368" s="1288"/>
      <c r="N368" s="1288"/>
      <c r="O368" s="1288"/>
      <c r="P368" s="1289"/>
      <c r="Q368" s="1289"/>
      <c r="R368" s="1283" t="s">
        <v>659</v>
      </c>
      <c r="S368" s="1289"/>
      <c r="T368" s="1308"/>
      <c r="U368" s="1357"/>
      <c r="V368" s="1309"/>
      <c r="W368" s="1309"/>
    </row>
    <row r="369" spans="1:23" s="1248" customFormat="1" ht="20.25" x14ac:dyDescent="0.25">
      <c r="A369" s="1299"/>
      <c r="B369" s="1291"/>
      <c r="C369" s="1294"/>
      <c r="D369" s="1299"/>
      <c r="E369" s="1273"/>
      <c r="F369" s="1273"/>
      <c r="G369" s="1289"/>
      <c r="H369" s="1289"/>
      <c r="I369" s="1289"/>
      <c r="J369" s="1289"/>
      <c r="K369" s="1289"/>
      <c r="L369" s="1288"/>
      <c r="M369" s="1288"/>
      <c r="N369" s="1288"/>
      <c r="O369" s="1288"/>
      <c r="P369" s="1289"/>
      <c r="Q369" s="1289">
        <v>1175</v>
      </c>
      <c r="R369" s="1277" t="s">
        <v>739</v>
      </c>
      <c r="S369" s="1289">
        <v>1175</v>
      </c>
      <c r="T369" s="1264" t="s">
        <v>86</v>
      </c>
      <c r="U369" s="1264" t="s">
        <v>86</v>
      </c>
      <c r="V369" s="1264" t="s">
        <v>86</v>
      </c>
      <c r="W369" s="1264" t="s">
        <v>86</v>
      </c>
    </row>
    <row r="370" spans="1:23" s="1248" customFormat="1" ht="31.5" x14ac:dyDescent="0.25">
      <c r="A370" s="1299"/>
      <c r="B370" s="1291"/>
      <c r="C370" s="1294"/>
      <c r="D370" s="1299"/>
      <c r="E370" s="1273"/>
      <c r="F370" s="1273"/>
      <c r="G370" s="1289"/>
      <c r="H370" s="1289"/>
      <c r="I370" s="1289"/>
      <c r="J370" s="1289"/>
      <c r="K370" s="1289"/>
      <c r="L370" s="1288"/>
      <c r="M370" s="1288"/>
      <c r="N370" s="1288"/>
      <c r="O370" s="1288"/>
      <c r="P370" s="1289"/>
      <c r="Q370" s="1289"/>
      <c r="R370" s="1277" t="s">
        <v>740</v>
      </c>
      <c r="S370" s="1289"/>
      <c r="T370" s="1308"/>
      <c r="U370" s="1357"/>
      <c r="V370" s="1309"/>
      <c r="W370" s="1309"/>
    </row>
    <row r="371" spans="1:23" s="1248" customFormat="1" ht="24.75" customHeight="1" x14ac:dyDescent="0.25">
      <c r="A371" s="1299"/>
      <c r="B371" s="1291"/>
      <c r="C371" s="1294"/>
      <c r="D371" s="1299"/>
      <c r="E371" s="1273"/>
      <c r="F371" s="1273"/>
      <c r="G371" s="1289"/>
      <c r="H371" s="1289"/>
      <c r="I371" s="1289"/>
      <c r="J371" s="1289"/>
      <c r="K371" s="1289"/>
      <c r="L371" s="1288"/>
      <c r="M371" s="1288"/>
      <c r="N371" s="1288"/>
      <c r="O371" s="1288"/>
      <c r="P371" s="1289"/>
      <c r="Q371" s="1289">
        <v>4300</v>
      </c>
      <c r="R371" s="1306" t="s">
        <v>741</v>
      </c>
      <c r="S371" s="1289">
        <v>4300</v>
      </c>
      <c r="T371" s="1264" t="s">
        <v>86</v>
      </c>
      <c r="U371" s="1264" t="s">
        <v>86</v>
      </c>
      <c r="V371" s="1264" t="s">
        <v>86</v>
      </c>
      <c r="W371" s="1264" t="s">
        <v>86</v>
      </c>
    </row>
    <row r="372" spans="1:23" s="1248" customFormat="1" ht="31.5" x14ac:dyDescent="0.25">
      <c r="A372" s="1299"/>
      <c r="B372" s="1291"/>
      <c r="C372" s="1294"/>
      <c r="D372" s="1299"/>
      <c r="E372" s="1273"/>
      <c r="F372" s="1273"/>
      <c r="G372" s="1289"/>
      <c r="H372" s="1289"/>
      <c r="I372" s="1289"/>
      <c r="J372" s="1289"/>
      <c r="K372" s="1289"/>
      <c r="L372" s="1288"/>
      <c r="M372" s="1288"/>
      <c r="N372" s="1288"/>
      <c r="O372" s="1288"/>
      <c r="P372" s="1289"/>
      <c r="Q372" s="1289"/>
      <c r="R372" s="1277" t="s">
        <v>742</v>
      </c>
      <c r="S372" s="1289"/>
      <c r="T372" s="1308"/>
      <c r="U372" s="1357"/>
      <c r="V372" s="1309"/>
      <c r="W372" s="1309"/>
    </row>
    <row r="373" spans="1:23" s="1248" customFormat="1" ht="24" customHeight="1" x14ac:dyDescent="0.25">
      <c r="A373" s="1299"/>
      <c r="B373" s="1291"/>
      <c r="C373" s="1294"/>
      <c r="D373" s="1299"/>
      <c r="E373" s="1273"/>
      <c r="F373" s="1295"/>
      <c r="G373" s="1288"/>
      <c r="H373" s="1288"/>
      <c r="I373" s="1288"/>
      <c r="J373" s="1288"/>
      <c r="K373" s="1288"/>
      <c r="L373" s="1288"/>
      <c r="M373" s="1288"/>
      <c r="N373" s="1288"/>
      <c r="O373" s="1288"/>
      <c r="P373" s="1289"/>
      <c r="Q373" s="1288"/>
      <c r="R373" s="1325" t="s">
        <v>462</v>
      </c>
      <c r="S373" s="1289"/>
      <c r="T373" s="1308"/>
      <c r="U373" s="1357"/>
      <c r="V373" s="1309"/>
      <c r="W373" s="1265"/>
    </row>
    <row r="374" spans="1:23" s="1248" customFormat="1" ht="21" customHeight="1" x14ac:dyDescent="0.3">
      <c r="A374" s="1588" t="s">
        <v>37</v>
      </c>
      <c r="B374" s="1601">
        <v>47509.45</v>
      </c>
      <c r="C374" s="1604">
        <v>41078.910000000003</v>
      </c>
      <c r="D374" s="1590" t="s">
        <v>871</v>
      </c>
      <c r="E374" s="1591">
        <v>4964</v>
      </c>
      <c r="F374" s="1295" t="s">
        <v>86</v>
      </c>
      <c r="G374" s="1295" t="s">
        <v>86</v>
      </c>
      <c r="H374" s="1273" t="s">
        <v>86</v>
      </c>
      <c r="I374" s="1273" t="s">
        <v>86</v>
      </c>
      <c r="J374" s="1273" t="s">
        <v>86</v>
      </c>
      <c r="K374" s="1295" t="s">
        <v>86</v>
      </c>
      <c r="L374" s="1295" t="s">
        <v>86</v>
      </c>
      <c r="M374" s="1295" t="s">
        <v>86</v>
      </c>
      <c r="N374" s="1295" t="s">
        <v>86</v>
      </c>
      <c r="O374" s="1592">
        <v>9037.36</v>
      </c>
      <c r="P374" s="1289" t="s">
        <v>81</v>
      </c>
      <c r="Q374" s="1289">
        <v>810</v>
      </c>
      <c r="R374" s="1265" t="s">
        <v>743</v>
      </c>
      <c r="S374" s="1289">
        <v>810</v>
      </c>
      <c r="T374" s="1264" t="s">
        <v>86</v>
      </c>
      <c r="U374" s="1264" t="s">
        <v>86</v>
      </c>
      <c r="V374" s="1264" t="s">
        <v>86</v>
      </c>
      <c r="W374" s="1264" t="s">
        <v>86</v>
      </c>
    </row>
    <row r="375" spans="1:23" s="1248" customFormat="1" ht="24" customHeight="1" x14ac:dyDescent="0.25">
      <c r="A375" s="1299"/>
      <c r="B375" s="1291"/>
      <c r="C375" s="1294"/>
      <c r="D375" s="1299"/>
      <c r="E375" s="1273"/>
      <c r="F375" s="1295"/>
      <c r="G375" s="1288"/>
      <c r="H375" s="1288"/>
      <c r="I375" s="1288"/>
      <c r="J375" s="1288"/>
      <c r="K375" s="1288"/>
      <c r="L375" s="1288"/>
      <c r="M375" s="1288"/>
      <c r="N375" s="1288"/>
      <c r="O375" s="1288"/>
      <c r="P375" s="1289"/>
      <c r="Q375" s="1288"/>
      <c r="R375" s="1309" t="s">
        <v>744</v>
      </c>
      <c r="S375" s="1289"/>
      <c r="T375" s="1308"/>
      <c r="U375" s="1357"/>
      <c r="V375" s="1309"/>
      <c r="W375" s="1265"/>
    </row>
    <row r="376" spans="1:23" s="1248" customFormat="1" ht="24" customHeight="1" x14ac:dyDescent="0.25">
      <c r="A376" s="1299"/>
      <c r="B376" s="1291"/>
      <c r="C376" s="1294"/>
      <c r="D376" s="1299"/>
      <c r="E376" s="1273"/>
      <c r="F376" s="1295"/>
      <c r="G376" s="1288"/>
      <c r="H376" s="1288"/>
      <c r="I376" s="1288"/>
      <c r="J376" s="1288"/>
      <c r="K376" s="1288"/>
      <c r="L376" s="1288"/>
      <c r="M376" s="1288"/>
      <c r="N376" s="1288"/>
      <c r="O376" s="1288"/>
      <c r="P376" s="1289"/>
      <c r="Q376" s="1289">
        <v>810</v>
      </c>
      <c r="R376" s="1265" t="s">
        <v>745</v>
      </c>
      <c r="S376" s="1289">
        <v>810</v>
      </c>
      <c r="T376" s="1264" t="s">
        <v>86</v>
      </c>
      <c r="U376" s="1264" t="s">
        <v>86</v>
      </c>
      <c r="V376" s="1264" t="s">
        <v>86</v>
      </c>
      <c r="W376" s="1264" t="s">
        <v>86</v>
      </c>
    </row>
    <row r="377" spans="1:23" s="1248" customFormat="1" ht="19.5" customHeight="1" x14ac:dyDescent="0.25">
      <c r="A377" s="1299"/>
      <c r="B377" s="1291"/>
      <c r="C377" s="1294"/>
      <c r="D377" s="1299"/>
      <c r="E377" s="1273"/>
      <c r="F377" s="1295"/>
      <c r="G377" s="1288"/>
      <c r="H377" s="1288"/>
      <c r="I377" s="1288"/>
      <c r="J377" s="1288"/>
      <c r="K377" s="1288"/>
      <c r="L377" s="1288"/>
      <c r="M377" s="1288"/>
      <c r="N377" s="1288"/>
      <c r="O377" s="1288"/>
      <c r="P377" s="1289"/>
      <c r="Q377" s="1288"/>
      <c r="R377" s="1274" t="s">
        <v>746</v>
      </c>
      <c r="S377" s="1289"/>
      <c r="T377" s="1308"/>
      <c r="U377" s="1357"/>
      <c r="V377" s="1309"/>
      <c r="W377" s="1265"/>
    </row>
    <row r="378" spans="1:23" s="1248" customFormat="1" ht="18" customHeight="1" x14ac:dyDescent="0.25">
      <c r="A378" s="1299"/>
      <c r="B378" s="1291"/>
      <c r="C378" s="1294"/>
      <c r="D378" s="1299"/>
      <c r="E378" s="1273"/>
      <c r="F378" s="1295"/>
      <c r="G378" s="1288"/>
      <c r="H378" s="1288"/>
      <c r="I378" s="1288"/>
      <c r="J378" s="1288"/>
      <c r="K378" s="1288"/>
      <c r="L378" s="1288"/>
      <c r="M378" s="1288"/>
      <c r="N378" s="1288"/>
      <c r="O378" s="1288"/>
      <c r="P378" s="1289"/>
      <c r="Q378" s="1289">
        <v>27000</v>
      </c>
      <c r="R378" s="1265" t="s">
        <v>747</v>
      </c>
      <c r="S378" s="1289">
        <v>27000</v>
      </c>
      <c r="T378" s="1264" t="s">
        <v>86</v>
      </c>
      <c r="U378" s="1264" t="s">
        <v>86</v>
      </c>
      <c r="V378" s="1264" t="s">
        <v>86</v>
      </c>
      <c r="W378" s="1264" t="s">
        <v>86</v>
      </c>
    </row>
    <row r="379" spans="1:23" s="1248" customFormat="1" ht="31.5" customHeight="1" x14ac:dyDescent="0.25">
      <c r="A379" s="1299"/>
      <c r="B379" s="1291"/>
      <c r="C379" s="1294"/>
      <c r="D379" s="1299"/>
      <c r="E379" s="1273"/>
      <c r="F379" s="1295"/>
      <c r="G379" s="1288"/>
      <c r="H379" s="1288"/>
      <c r="I379" s="1288"/>
      <c r="J379" s="1288"/>
      <c r="K379" s="1288"/>
      <c r="L379" s="1288"/>
      <c r="M379" s="1288"/>
      <c r="N379" s="1288"/>
      <c r="O379" s="1288"/>
      <c r="P379" s="1289"/>
      <c r="Q379" s="1288"/>
      <c r="R379" s="1356" t="s">
        <v>748</v>
      </c>
      <c r="S379" s="1289"/>
      <c r="T379" s="1308"/>
      <c r="U379" s="1357"/>
      <c r="V379" s="1309"/>
      <c r="W379" s="1265"/>
    </row>
    <row r="380" spans="1:23" s="1248" customFormat="1" ht="20.25" customHeight="1" x14ac:dyDescent="0.3">
      <c r="A380" s="1588" t="s">
        <v>38</v>
      </c>
      <c r="B380" s="1601">
        <v>47929.13</v>
      </c>
      <c r="C380" s="1607">
        <v>44136.62</v>
      </c>
      <c r="D380" s="1608" t="s">
        <v>678</v>
      </c>
      <c r="E380" s="1603">
        <v>4979</v>
      </c>
      <c r="F380" s="1264" t="s">
        <v>86</v>
      </c>
      <c r="G380" s="1264" t="s">
        <v>86</v>
      </c>
      <c r="H380" s="1264" t="s">
        <v>86</v>
      </c>
      <c r="I380" s="1264" t="s">
        <v>86</v>
      </c>
      <c r="J380" s="1264" t="s">
        <v>86</v>
      </c>
      <c r="K380" s="1264" t="s">
        <v>86</v>
      </c>
      <c r="L380" s="1264" t="s">
        <v>86</v>
      </c>
      <c r="M380" s="1264" t="s">
        <v>86</v>
      </c>
      <c r="N380" s="1264" t="s">
        <v>86</v>
      </c>
      <c r="O380" s="1592">
        <v>9710.06</v>
      </c>
      <c r="P380" s="1289" t="s">
        <v>81</v>
      </c>
      <c r="Q380" s="1289">
        <v>1050</v>
      </c>
      <c r="R380" s="1275" t="s">
        <v>749</v>
      </c>
      <c r="S380" s="1289">
        <v>1050</v>
      </c>
      <c r="T380" s="1264" t="s">
        <v>86</v>
      </c>
      <c r="U380" s="1264" t="s">
        <v>86</v>
      </c>
      <c r="V380" s="1264" t="s">
        <v>86</v>
      </c>
      <c r="W380" s="1264" t="s">
        <v>86</v>
      </c>
    </row>
    <row r="381" spans="1:23" s="1248" customFormat="1" x14ac:dyDescent="0.25">
      <c r="A381" s="1299"/>
      <c r="B381" s="1291"/>
      <c r="C381" s="1326"/>
      <c r="D381" s="1361"/>
      <c r="E381" s="1307"/>
      <c r="F381" s="1307"/>
      <c r="G381" s="1307"/>
      <c r="H381" s="1307"/>
      <c r="I381" s="1307"/>
      <c r="J381" s="1307"/>
      <c r="K381" s="1273"/>
      <c r="L381" s="1273"/>
      <c r="M381" s="1273"/>
      <c r="N381" s="1273"/>
      <c r="O381" s="1288"/>
      <c r="P381" s="1289"/>
      <c r="Q381" s="1289"/>
      <c r="R381" s="1276" t="s">
        <v>750</v>
      </c>
      <c r="S381" s="1289"/>
      <c r="T381" s="1362"/>
      <c r="U381" s="1362"/>
      <c r="V381" s="1339"/>
      <c r="W381" s="1339"/>
    </row>
    <row r="382" spans="1:23" s="1248" customFormat="1" x14ac:dyDescent="0.25">
      <c r="A382" s="1299"/>
      <c r="B382" s="1291"/>
      <c r="C382" s="1326"/>
      <c r="D382" s="1361"/>
      <c r="E382" s="1307"/>
      <c r="F382" s="1307"/>
      <c r="G382" s="1307"/>
      <c r="H382" s="1307"/>
      <c r="I382" s="1307"/>
      <c r="J382" s="1307"/>
      <c r="K382" s="1273"/>
      <c r="L382" s="1273"/>
      <c r="M382" s="1273"/>
      <c r="N382" s="1273"/>
      <c r="O382" s="1288"/>
      <c r="P382" s="1289"/>
      <c r="Q382" s="1289"/>
      <c r="R382" s="1309" t="s">
        <v>751</v>
      </c>
      <c r="S382" s="1289"/>
      <c r="T382" s="1362"/>
      <c r="U382" s="1362"/>
      <c r="V382" s="1339"/>
      <c r="W382" s="1339"/>
    </row>
    <row r="383" spans="1:23" s="1248" customFormat="1" x14ac:dyDescent="0.25">
      <c r="A383" s="1299"/>
      <c r="B383" s="1291"/>
      <c r="C383" s="1294"/>
      <c r="D383" s="1299"/>
      <c r="E383" s="1273"/>
      <c r="F383" s="1273"/>
      <c r="G383" s="1289"/>
      <c r="H383" s="1289"/>
      <c r="I383" s="1289"/>
      <c r="J383" s="1289"/>
      <c r="K383" s="1289"/>
      <c r="L383" s="1288"/>
      <c r="M383" s="1288"/>
      <c r="N383" s="1288"/>
      <c r="O383" s="1288"/>
      <c r="P383" s="1289"/>
      <c r="Q383" s="1289"/>
      <c r="R383" s="1325" t="s">
        <v>462</v>
      </c>
      <c r="S383" s="1289"/>
      <c r="T383" s="1308"/>
      <c r="U383" s="1357"/>
      <c r="V383" s="1309"/>
      <c r="W383" s="1265"/>
    </row>
    <row r="384" spans="1:23" s="1248" customFormat="1" ht="20.25" x14ac:dyDescent="0.25">
      <c r="A384" s="1299"/>
      <c r="B384" s="1291"/>
      <c r="C384" s="1294"/>
      <c r="D384" s="1299"/>
      <c r="E384" s="1273"/>
      <c r="F384" s="1273"/>
      <c r="G384" s="1289"/>
      <c r="H384" s="1289"/>
      <c r="I384" s="1289"/>
      <c r="J384" s="1289"/>
      <c r="K384" s="1289"/>
      <c r="L384" s="1288"/>
      <c r="M384" s="1288"/>
      <c r="N384" s="1288"/>
      <c r="O384" s="1288"/>
      <c r="P384" s="1289"/>
      <c r="Q384" s="1289">
        <v>2952</v>
      </c>
      <c r="R384" s="1275" t="s">
        <v>752</v>
      </c>
      <c r="S384" s="1289">
        <v>2952</v>
      </c>
      <c r="T384" s="1264" t="s">
        <v>86</v>
      </c>
      <c r="U384" s="1264" t="s">
        <v>86</v>
      </c>
      <c r="V384" s="1264" t="s">
        <v>86</v>
      </c>
      <c r="W384" s="1264" t="s">
        <v>86</v>
      </c>
    </row>
    <row r="385" spans="1:23" s="1248" customFormat="1" x14ac:dyDescent="0.25">
      <c r="A385" s="1299"/>
      <c r="B385" s="1291"/>
      <c r="C385" s="1294"/>
      <c r="D385" s="1299"/>
      <c r="E385" s="1273"/>
      <c r="F385" s="1273"/>
      <c r="G385" s="1289"/>
      <c r="H385" s="1289"/>
      <c r="I385" s="1289"/>
      <c r="J385" s="1289"/>
      <c r="K385" s="1289"/>
      <c r="L385" s="1288"/>
      <c r="M385" s="1288"/>
      <c r="N385" s="1288"/>
      <c r="O385" s="1288"/>
      <c r="P385" s="1289"/>
      <c r="Q385" s="1289"/>
      <c r="R385" s="1276" t="s">
        <v>753</v>
      </c>
      <c r="S385" s="1289"/>
      <c r="T385" s="1308"/>
      <c r="U385" s="1357"/>
      <c r="V385" s="1309"/>
      <c r="W385" s="1265"/>
    </row>
    <row r="386" spans="1:23" s="1248" customFormat="1" x14ac:dyDescent="0.25">
      <c r="A386" s="1299"/>
      <c r="B386" s="1291"/>
      <c r="C386" s="1294"/>
      <c r="D386" s="1299"/>
      <c r="E386" s="1273"/>
      <c r="F386" s="1273"/>
      <c r="G386" s="1289"/>
      <c r="H386" s="1289"/>
      <c r="I386" s="1289"/>
      <c r="J386" s="1289"/>
      <c r="K386" s="1289"/>
      <c r="L386" s="1288"/>
      <c r="M386" s="1288"/>
      <c r="N386" s="1288"/>
      <c r="O386" s="1288"/>
      <c r="P386" s="1289"/>
      <c r="Q386" s="1289"/>
      <c r="R386" s="1309" t="s">
        <v>754</v>
      </c>
      <c r="S386" s="1289"/>
      <c r="T386" s="1308"/>
      <c r="U386" s="1357"/>
      <c r="V386" s="1309"/>
      <c r="W386" s="1265"/>
    </row>
    <row r="387" spans="1:23" s="1248" customFormat="1" ht="20.25" x14ac:dyDescent="0.25">
      <c r="A387" s="1299"/>
      <c r="B387" s="1291"/>
      <c r="C387" s="1294"/>
      <c r="D387" s="1299"/>
      <c r="E387" s="1273"/>
      <c r="F387" s="1273"/>
      <c r="G387" s="1289"/>
      <c r="H387" s="1289"/>
      <c r="I387" s="1289"/>
      <c r="J387" s="1289"/>
      <c r="K387" s="1289"/>
      <c r="L387" s="1288"/>
      <c r="M387" s="1288"/>
      <c r="N387" s="1288"/>
      <c r="O387" s="1288"/>
      <c r="P387" s="1289"/>
      <c r="Q387" s="1289">
        <v>810</v>
      </c>
      <c r="R387" s="1265" t="s">
        <v>755</v>
      </c>
      <c r="S387" s="1289">
        <v>810</v>
      </c>
      <c r="T387" s="1264" t="s">
        <v>86</v>
      </c>
      <c r="U387" s="1264" t="s">
        <v>86</v>
      </c>
      <c r="V387" s="1264" t="s">
        <v>86</v>
      </c>
      <c r="W387" s="1264" t="s">
        <v>86</v>
      </c>
    </row>
    <row r="388" spans="1:23" s="1248" customFormat="1" x14ac:dyDescent="0.25">
      <c r="A388" s="1299"/>
      <c r="B388" s="1291"/>
      <c r="C388" s="1294"/>
      <c r="D388" s="1299"/>
      <c r="E388" s="1273"/>
      <c r="F388" s="1273"/>
      <c r="G388" s="1289"/>
      <c r="H388" s="1289"/>
      <c r="I388" s="1289"/>
      <c r="J388" s="1289"/>
      <c r="K388" s="1289"/>
      <c r="L388" s="1288"/>
      <c r="M388" s="1288"/>
      <c r="N388" s="1288"/>
      <c r="O388" s="1288"/>
      <c r="P388" s="1289"/>
      <c r="Q388" s="1289"/>
      <c r="R388" s="1274" t="s">
        <v>756</v>
      </c>
      <c r="S388" s="1289"/>
      <c r="T388" s="1308"/>
      <c r="U388" s="1357"/>
      <c r="V388" s="1309"/>
      <c r="W388" s="1265"/>
    </row>
    <row r="389" spans="1:23" s="1248" customFormat="1" ht="20.25" x14ac:dyDescent="0.25">
      <c r="A389" s="1299"/>
      <c r="B389" s="1291"/>
      <c r="C389" s="1294"/>
      <c r="D389" s="1299"/>
      <c r="E389" s="1273"/>
      <c r="F389" s="1273"/>
      <c r="G389" s="1289"/>
      <c r="H389" s="1289"/>
      <c r="I389" s="1289"/>
      <c r="J389" s="1289"/>
      <c r="K389" s="1289"/>
      <c r="L389" s="1288"/>
      <c r="M389" s="1288"/>
      <c r="N389" s="1288"/>
      <c r="O389" s="1288"/>
      <c r="P389" s="1289"/>
      <c r="Q389" s="1289">
        <v>810</v>
      </c>
      <c r="R389" s="1265" t="s">
        <v>757</v>
      </c>
      <c r="S389" s="1289">
        <v>810</v>
      </c>
      <c r="T389" s="1264" t="s">
        <v>86</v>
      </c>
      <c r="U389" s="1264" t="s">
        <v>86</v>
      </c>
      <c r="V389" s="1264" t="s">
        <v>86</v>
      </c>
      <c r="W389" s="1264" t="s">
        <v>86</v>
      </c>
    </row>
    <row r="390" spans="1:23" s="1248" customFormat="1" ht="18.75" customHeight="1" x14ac:dyDescent="0.25">
      <c r="A390" s="1299"/>
      <c r="B390" s="1291"/>
      <c r="C390" s="1294"/>
      <c r="D390" s="1299"/>
      <c r="E390" s="1273"/>
      <c r="F390" s="1273"/>
      <c r="G390" s="1289"/>
      <c r="H390" s="1289"/>
      <c r="I390" s="1289"/>
      <c r="J390" s="1289"/>
      <c r="K390" s="1289"/>
      <c r="L390" s="1288"/>
      <c r="M390" s="1288"/>
      <c r="N390" s="1288"/>
      <c r="O390" s="1288"/>
      <c r="P390" s="1289"/>
      <c r="Q390" s="1289"/>
      <c r="R390" s="1274" t="s">
        <v>758</v>
      </c>
      <c r="S390" s="1289"/>
      <c r="T390" s="1308"/>
      <c r="U390" s="1357"/>
      <c r="V390" s="1309"/>
      <c r="W390" s="1265"/>
    </row>
    <row r="391" spans="1:23" s="1248" customFormat="1" x14ac:dyDescent="0.25">
      <c r="A391" s="1299"/>
      <c r="B391" s="1291"/>
      <c r="C391" s="1294"/>
      <c r="D391" s="1299"/>
      <c r="E391" s="1273"/>
      <c r="F391" s="1273"/>
      <c r="G391" s="1289"/>
      <c r="H391" s="1289"/>
      <c r="I391" s="1289"/>
      <c r="J391" s="1289"/>
      <c r="K391" s="1289"/>
      <c r="L391" s="1288"/>
      <c r="M391" s="1288"/>
      <c r="N391" s="1288"/>
      <c r="O391" s="1288"/>
      <c r="P391" s="1289"/>
      <c r="Q391" s="1289"/>
      <c r="R391" s="1333" t="s">
        <v>486</v>
      </c>
      <c r="S391" s="1289"/>
      <c r="T391" s="1308"/>
      <c r="U391" s="1357"/>
      <c r="V391" s="1309"/>
      <c r="W391" s="1265"/>
    </row>
    <row r="392" spans="1:23" s="1248" customFormat="1" ht="24.75" customHeight="1" x14ac:dyDescent="0.25">
      <c r="A392" s="1299"/>
      <c r="B392" s="1291"/>
      <c r="C392" s="1294"/>
      <c r="D392" s="1299"/>
      <c r="E392" s="1273"/>
      <c r="F392" s="1273"/>
      <c r="G392" s="1289"/>
      <c r="H392" s="1289"/>
      <c r="I392" s="1289"/>
      <c r="J392" s="1289"/>
      <c r="K392" s="1289"/>
      <c r="L392" s="1288"/>
      <c r="M392" s="1288"/>
      <c r="N392" s="1288"/>
      <c r="O392" s="1288"/>
      <c r="P392" s="1289"/>
      <c r="Q392" s="1289">
        <v>9500</v>
      </c>
      <c r="R392" s="1277" t="s">
        <v>919</v>
      </c>
      <c r="S392" s="1289">
        <v>9500</v>
      </c>
      <c r="T392" s="1264" t="s">
        <v>86</v>
      </c>
      <c r="U392" s="1264" t="s">
        <v>86</v>
      </c>
      <c r="V392" s="1264" t="s">
        <v>86</v>
      </c>
      <c r="W392" s="1264" t="s">
        <v>86</v>
      </c>
    </row>
    <row r="393" spans="1:23" s="1248" customFormat="1" ht="31.5" x14ac:dyDescent="0.25">
      <c r="A393" s="1299"/>
      <c r="B393" s="1291"/>
      <c r="C393" s="1294"/>
      <c r="D393" s="1299"/>
      <c r="E393" s="1273"/>
      <c r="F393" s="1273"/>
      <c r="G393" s="1289"/>
      <c r="H393" s="1289"/>
      <c r="I393" s="1289"/>
      <c r="J393" s="1289"/>
      <c r="K393" s="1289"/>
      <c r="L393" s="1288"/>
      <c r="M393" s="1288"/>
      <c r="N393" s="1288"/>
      <c r="O393" s="1288"/>
      <c r="P393" s="1289"/>
      <c r="Q393" s="1289"/>
      <c r="R393" s="1335" t="s">
        <v>920</v>
      </c>
      <c r="S393" s="1289"/>
      <c r="T393" s="1308"/>
      <c r="U393" s="1357"/>
      <c r="V393" s="1309"/>
      <c r="W393" s="1265"/>
    </row>
    <row r="394" spans="1:23" s="1248" customFormat="1" ht="20.25" x14ac:dyDescent="0.3">
      <c r="A394" s="1588" t="s">
        <v>39</v>
      </c>
      <c r="B394" s="1601">
        <v>34303.160000000003</v>
      </c>
      <c r="C394" s="1604">
        <v>32193.53</v>
      </c>
      <c r="D394" s="1590" t="s">
        <v>871</v>
      </c>
      <c r="E394" s="1591">
        <v>3184</v>
      </c>
      <c r="F394" s="1264" t="s">
        <v>86</v>
      </c>
      <c r="G394" s="1264" t="s">
        <v>86</v>
      </c>
      <c r="H394" s="1264" t="s">
        <v>86</v>
      </c>
      <c r="I394" s="1264" t="s">
        <v>86</v>
      </c>
      <c r="J394" s="1264" t="s">
        <v>86</v>
      </c>
      <c r="K394" s="1264" t="s">
        <v>86</v>
      </c>
      <c r="L394" s="1264" t="s">
        <v>86</v>
      </c>
      <c r="M394" s="1264" t="s">
        <v>86</v>
      </c>
      <c r="N394" s="1264" t="s">
        <v>86</v>
      </c>
      <c r="O394" s="1592">
        <v>7082.58</v>
      </c>
      <c r="P394" s="1289" t="s">
        <v>81</v>
      </c>
      <c r="Q394" s="1289">
        <v>3984</v>
      </c>
      <c r="R394" s="1309" t="s">
        <v>759</v>
      </c>
      <c r="S394" s="1289">
        <v>3984</v>
      </c>
      <c r="T394" s="1264" t="s">
        <v>86</v>
      </c>
      <c r="U394" s="1264" t="s">
        <v>86</v>
      </c>
      <c r="V394" s="1309" t="s">
        <v>760</v>
      </c>
      <c r="W394" s="1309" t="s">
        <v>761</v>
      </c>
    </row>
    <row r="395" spans="1:23" s="1248" customFormat="1" x14ac:dyDescent="0.25">
      <c r="A395" s="1299"/>
      <c r="B395" s="1291"/>
      <c r="C395" s="1294"/>
      <c r="D395" s="1299"/>
      <c r="E395" s="1273"/>
      <c r="F395" s="1273"/>
      <c r="G395" s="1289"/>
      <c r="H395" s="1289"/>
      <c r="I395" s="1289"/>
      <c r="J395" s="1289"/>
      <c r="K395" s="1289"/>
      <c r="L395" s="1288"/>
      <c r="M395" s="1288"/>
      <c r="N395" s="1288"/>
      <c r="O395" s="1288"/>
      <c r="P395" s="1289"/>
      <c r="Q395" s="1289"/>
      <c r="R395" s="1309" t="s">
        <v>762</v>
      </c>
      <c r="S395" s="1289"/>
      <c r="T395" s="1308"/>
      <c r="U395" s="1357"/>
      <c r="V395" s="1309"/>
      <c r="W395" s="1265" t="s">
        <v>10</v>
      </c>
    </row>
    <row r="396" spans="1:23" s="1248" customFormat="1" x14ac:dyDescent="0.25">
      <c r="A396" s="1299"/>
      <c r="B396" s="1291"/>
      <c r="C396" s="1294"/>
      <c r="D396" s="1299"/>
      <c r="E396" s="1273"/>
      <c r="F396" s="1273"/>
      <c r="G396" s="1289"/>
      <c r="H396" s="1289"/>
      <c r="I396" s="1289"/>
      <c r="J396" s="1289"/>
      <c r="K396" s="1289"/>
      <c r="L396" s="1288"/>
      <c r="M396" s="1288"/>
      <c r="N396" s="1288"/>
      <c r="O396" s="1288"/>
      <c r="P396" s="1289"/>
      <c r="Q396" s="1289"/>
      <c r="R396" s="1309" t="s">
        <v>763</v>
      </c>
      <c r="S396" s="1289"/>
      <c r="T396" s="1308"/>
      <c r="U396" s="1357"/>
      <c r="V396" s="1309"/>
      <c r="W396" s="1265"/>
    </row>
    <row r="397" spans="1:23" s="1248" customFormat="1" x14ac:dyDescent="0.25">
      <c r="A397" s="1299"/>
      <c r="B397" s="1291"/>
      <c r="C397" s="1294"/>
      <c r="D397" s="1299"/>
      <c r="E397" s="1273"/>
      <c r="F397" s="1273"/>
      <c r="G397" s="1289"/>
      <c r="H397" s="1289"/>
      <c r="I397" s="1289"/>
      <c r="J397" s="1289"/>
      <c r="K397" s="1289"/>
      <c r="L397" s="1288"/>
      <c r="M397" s="1288"/>
      <c r="N397" s="1288"/>
      <c r="O397" s="1288"/>
      <c r="P397" s="1289"/>
      <c r="Q397" s="1289"/>
      <c r="R397" s="1309" t="s">
        <v>764</v>
      </c>
      <c r="S397" s="1289"/>
      <c r="T397" s="1308"/>
      <c r="U397" s="1357"/>
      <c r="V397" s="1309"/>
      <c r="W397" s="1265"/>
    </row>
    <row r="398" spans="1:23" s="1248" customFormat="1" x14ac:dyDescent="0.25">
      <c r="A398" s="1299"/>
      <c r="B398" s="1291"/>
      <c r="C398" s="1294"/>
      <c r="D398" s="1299"/>
      <c r="E398" s="1273"/>
      <c r="F398" s="1273"/>
      <c r="G398" s="1289"/>
      <c r="H398" s="1289"/>
      <c r="I398" s="1289"/>
      <c r="J398" s="1289"/>
      <c r="K398" s="1289"/>
      <c r="L398" s="1288"/>
      <c r="M398" s="1288"/>
      <c r="N398" s="1288"/>
      <c r="O398" s="1288"/>
      <c r="P398" s="1289"/>
      <c r="Q398" s="1289"/>
      <c r="R398" s="1309" t="s">
        <v>765</v>
      </c>
      <c r="S398" s="1289"/>
      <c r="T398" s="1308"/>
      <c r="U398" s="1357"/>
      <c r="V398" s="1309"/>
      <c r="W398" s="1265"/>
    </row>
    <row r="399" spans="1:23" s="1248" customFormat="1" x14ac:dyDescent="0.25">
      <c r="A399" s="1299"/>
      <c r="B399" s="1291"/>
      <c r="C399" s="1294"/>
      <c r="D399" s="1299"/>
      <c r="E399" s="1273"/>
      <c r="F399" s="1273"/>
      <c r="G399" s="1289"/>
      <c r="H399" s="1289"/>
      <c r="I399" s="1289"/>
      <c r="J399" s="1289"/>
      <c r="K399" s="1289"/>
      <c r="L399" s="1288"/>
      <c r="M399" s="1288"/>
      <c r="N399" s="1288"/>
      <c r="O399" s="1288"/>
      <c r="P399" s="1289"/>
      <c r="Q399" s="1289"/>
      <c r="R399" s="1325" t="s">
        <v>462</v>
      </c>
      <c r="S399" s="1289"/>
      <c r="T399" s="1308"/>
      <c r="U399" s="1357"/>
      <c r="V399" s="1309"/>
      <c r="W399" s="1265"/>
    </row>
    <row r="400" spans="1:23" s="1248" customFormat="1" ht="20.25" x14ac:dyDescent="0.25">
      <c r="A400" s="1299"/>
      <c r="B400" s="1291"/>
      <c r="C400" s="1294"/>
      <c r="D400" s="1299"/>
      <c r="E400" s="1273"/>
      <c r="F400" s="1273"/>
      <c r="G400" s="1289"/>
      <c r="H400" s="1289"/>
      <c r="I400" s="1289"/>
      <c r="J400" s="1289"/>
      <c r="K400" s="1289"/>
      <c r="L400" s="1288"/>
      <c r="M400" s="1288"/>
      <c r="N400" s="1288"/>
      <c r="O400" s="1288"/>
      <c r="P400" s="1289"/>
      <c r="Q400" s="1289">
        <v>87000</v>
      </c>
      <c r="R400" s="1265" t="s">
        <v>921</v>
      </c>
      <c r="S400" s="1289">
        <v>87000</v>
      </c>
      <c r="T400" s="1264" t="s">
        <v>86</v>
      </c>
      <c r="U400" s="1264" t="s">
        <v>86</v>
      </c>
      <c r="V400" s="1264" t="s">
        <v>86</v>
      </c>
      <c r="W400" s="1264" t="s">
        <v>86</v>
      </c>
    </row>
    <row r="401" spans="1:23" s="1248" customFormat="1" x14ac:dyDescent="0.25">
      <c r="A401" s="1299"/>
      <c r="B401" s="1291"/>
      <c r="C401" s="1294"/>
      <c r="D401" s="1299"/>
      <c r="E401" s="1273"/>
      <c r="F401" s="1273"/>
      <c r="G401" s="1289"/>
      <c r="H401" s="1289"/>
      <c r="I401" s="1289"/>
      <c r="J401" s="1289"/>
      <c r="K401" s="1289"/>
      <c r="L401" s="1288"/>
      <c r="M401" s="1288"/>
      <c r="N401" s="1288"/>
      <c r="O401" s="1288"/>
      <c r="P401" s="1289"/>
      <c r="Q401" s="1289"/>
      <c r="R401" s="1265" t="s">
        <v>922</v>
      </c>
      <c r="S401" s="1289"/>
      <c r="T401" s="1308"/>
      <c r="U401" s="1357"/>
      <c r="V401" s="1309"/>
      <c r="W401" s="1265"/>
    </row>
    <row r="402" spans="1:23" s="1248" customFormat="1" x14ac:dyDescent="0.25">
      <c r="A402" s="1299"/>
      <c r="B402" s="1291"/>
      <c r="C402" s="1294"/>
      <c r="D402" s="1299"/>
      <c r="E402" s="1273"/>
      <c r="F402" s="1273"/>
      <c r="G402" s="1289"/>
      <c r="H402" s="1289"/>
      <c r="I402" s="1289"/>
      <c r="J402" s="1289"/>
      <c r="K402" s="1289"/>
      <c r="L402" s="1288"/>
      <c r="M402" s="1288"/>
      <c r="N402" s="1288"/>
      <c r="O402" s="1288"/>
      <c r="P402" s="1289"/>
      <c r="Q402" s="1289"/>
      <c r="R402" s="1309" t="s">
        <v>710</v>
      </c>
      <c r="S402" s="1289"/>
      <c r="T402" s="1308"/>
      <c r="U402" s="1357"/>
      <c r="V402" s="1309"/>
      <c r="W402" s="1265"/>
    </row>
    <row r="403" spans="1:23" s="1248" customFormat="1" ht="13.5" customHeight="1" x14ac:dyDescent="0.25">
      <c r="A403" s="1299"/>
      <c r="B403" s="1291"/>
      <c r="C403" s="1294"/>
      <c r="D403" s="1299"/>
      <c r="E403" s="1273"/>
      <c r="F403" s="1273"/>
      <c r="G403" s="1289"/>
      <c r="H403" s="1289"/>
      <c r="I403" s="1289"/>
      <c r="J403" s="1289"/>
      <c r="K403" s="1289"/>
      <c r="L403" s="1288"/>
      <c r="M403" s="1288"/>
      <c r="N403" s="1288"/>
      <c r="O403" s="1288"/>
      <c r="P403" s="1289"/>
      <c r="Q403" s="1289">
        <v>120000</v>
      </c>
      <c r="R403" s="1265" t="s">
        <v>923</v>
      </c>
      <c r="S403" s="1289">
        <v>120000</v>
      </c>
      <c r="T403" s="1264" t="s">
        <v>86</v>
      </c>
      <c r="U403" s="1264" t="s">
        <v>86</v>
      </c>
      <c r="V403" s="1264" t="s">
        <v>86</v>
      </c>
      <c r="W403" s="1264" t="s">
        <v>86</v>
      </c>
    </row>
    <row r="404" spans="1:23" s="1248" customFormat="1" x14ac:dyDescent="0.25">
      <c r="A404" s="1299"/>
      <c r="B404" s="1291"/>
      <c r="C404" s="1294"/>
      <c r="D404" s="1299"/>
      <c r="E404" s="1273"/>
      <c r="F404" s="1273"/>
      <c r="G404" s="1289"/>
      <c r="H404" s="1289"/>
      <c r="I404" s="1289"/>
      <c r="J404" s="1289"/>
      <c r="K404" s="1289"/>
      <c r="L404" s="1288"/>
      <c r="M404" s="1288"/>
      <c r="N404" s="1288"/>
      <c r="O404" s="1288"/>
      <c r="P404" s="1289"/>
      <c r="Q404" s="1289"/>
      <c r="R404" s="1340" t="s">
        <v>924</v>
      </c>
      <c r="S404" s="1289"/>
      <c r="T404" s="1308"/>
      <c r="U404" s="1357"/>
      <c r="V404" s="1309"/>
      <c r="W404" s="1265"/>
    </row>
    <row r="405" spans="1:23" s="1248" customFormat="1" x14ac:dyDescent="0.25">
      <c r="A405" s="1299"/>
      <c r="B405" s="1291"/>
      <c r="C405" s="1294"/>
      <c r="D405" s="1299"/>
      <c r="E405" s="1273"/>
      <c r="F405" s="1273"/>
      <c r="G405" s="1289"/>
      <c r="H405" s="1289"/>
      <c r="I405" s="1289"/>
      <c r="J405" s="1289"/>
      <c r="K405" s="1289"/>
      <c r="L405" s="1288"/>
      <c r="M405" s="1288"/>
      <c r="N405" s="1288"/>
      <c r="O405" s="1288"/>
      <c r="P405" s="1289"/>
      <c r="Q405" s="1289"/>
      <c r="R405" s="1623">
        <v>90110</v>
      </c>
      <c r="S405" s="1289"/>
      <c r="T405" s="1308"/>
      <c r="U405" s="1357"/>
      <c r="V405" s="1309"/>
      <c r="W405" s="1265"/>
    </row>
    <row r="406" spans="1:23" s="1248" customFormat="1" ht="20.25" x14ac:dyDescent="0.25">
      <c r="A406" s="1299"/>
      <c r="B406" s="1291"/>
      <c r="C406" s="1294"/>
      <c r="D406" s="1299"/>
      <c r="E406" s="1273"/>
      <c r="F406" s="1273"/>
      <c r="G406" s="1289"/>
      <c r="H406" s="1289"/>
      <c r="I406" s="1289"/>
      <c r="J406" s="1289"/>
      <c r="K406" s="1289"/>
      <c r="L406" s="1288"/>
      <c r="M406" s="1288"/>
      <c r="N406" s="1288"/>
      <c r="O406" s="1288"/>
      <c r="P406" s="1289"/>
      <c r="Q406" s="1289">
        <v>90400</v>
      </c>
      <c r="R406" s="1322" t="s">
        <v>931</v>
      </c>
      <c r="S406" s="1289">
        <v>90400</v>
      </c>
      <c r="T406" s="1264" t="s">
        <v>86</v>
      </c>
      <c r="U406" s="1264" t="s">
        <v>86</v>
      </c>
      <c r="V406" s="1264" t="s">
        <v>86</v>
      </c>
      <c r="W406" s="1264" t="s">
        <v>86</v>
      </c>
    </row>
    <row r="407" spans="1:23" s="1248" customFormat="1" ht="31.5" x14ac:dyDescent="0.25">
      <c r="A407" s="1299"/>
      <c r="B407" s="1291"/>
      <c r="C407" s="1294"/>
      <c r="D407" s="1299"/>
      <c r="E407" s="1273"/>
      <c r="F407" s="1273"/>
      <c r="G407" s="1289"/>
      <c r="H407" s="1289"/>
      <c r="I407" s="1289"/>
      <c r="J407" s="1289"/>
      <c r="K407" s="1289"/>
      <c r="L407" s="1288"/>
      <c r="M407" s="1288"/>
      <c r="N407" s="1288"/>
      <c r="O407" s="1288"/>
      <c r="P407" s="1289"/>
      <c r="Q407" s="1289"/>
      <c r="R407" s="1332" t="s">
        <v>925</v>
      </c>
      <c r="S407" s="1289"/>
      <c r="T407" s="1308"/>
      <c r="U407" s="1357"/>
      <c r="V407" s="1309"/>
      <c r="W407" s="1265"/>
    </row>
    <row r="408" spans="1:23" s="1248" customFormat="1" ht="20.25" x14ac:dyDescent="0.25">
      <c r="A408" s="1299"/>
      <c r="B408" s="1291"/>
      <c r="C408" s="1294"/>
      <c r="D408" s="1299"/>
      <c r="E408" s="1273"/>
      <c r="F408" s="1273"/>
      <c r="G408" s="1289"/>
      <c r="H408" s="1289"/>
      <c r="I408" s="1289"/>
      <c r="J408" s="1289"/>
      <c r="K408" s="1289"/>
      <c r="L408" s="1288"/>
      <c r="M408" s="1288"/>
      <c r="N408" s="1288"/>
      <c r="O408" s="1288"/>
      <c r="P408" s="1289"/>
      <c r="Q408" s="1289">
        <v>27800</v>
      </c>
      <c r="R408" s="1265" t="s">
        <v>932</v>
      </c>
      <c r="S408" s="1289">
        <v>27800</v>
      </c>
      <c r="T408" s="1264" t="s">
        <v>86</v>
      </c>
      <c r="U408" s="1264" t="s">
        <v>86</v>
      </c>
      <c r="V408" s="1264" t="s">
        <v>86</v>
      </c>
      <c r="W408" s="1264" t="s">
        <v>86</v>
      </c>
    </row>
    <row r="409" spans="1:23" s="1248" customFormat="1" x14ac:dyDescent="0.25">
      <c r="A409" s="1299"/>
      <c r="B409" s="1291"/>
      <c r="C409" s="1294"/>
      <c r="D409" s="1299"/>
      <c r="E409" s="1273"/>
      <c r="F409" s="1273"/>
      <c r="G409" s="1289"/>
      <c r="H409" s="1289"/>
      <c r="I409" s="1289"/>
      <c r="J409" s="1289"/>
      <c r="K409" s="1289"/>
      <c r="L409" s="1288"/>
      <c r="M409" s="1288"/>
      <c r="N409" s="1288"/>
      <c r="O409" s="1288"/>
      <c r="P409" s="1289"/>
      <c r="Q409" s="1289"/>
      <c r="R409" s="1274" t="s">
        <v>926</v>
      </c>
      <c r="S409" s="1289"/>
      <c r="T409" s="1308"/>
      <c r="U409" s="1357"/>
      <c r="V409" s="1309"/>
      <c r="W409" s="1265"/>
    </row>
    <row r="410" spans="1:23" s="1248" customFormat="1" ht="23.25" customHeight="1" x14ac:dyDescent="0.25">
      <c r="A410" s="1299"/>
      <c r="B410" s="1291"/>
      <c r="C410" s="1294"/>
      <c r="D410" s="1299"/>
      <c r="E410" s="1273"/>
      <c r="F410" s="1273"/>
      <c r="G410" s="1289"/>
      <c r="H410" s="1289"/>
      <c r="I410" s="1289"/>
      <c r="J410" s="1289"/>
      <c r="K410" s="1289"/>
      <c r="L410" s="1288"/>
      <c r="M410" s="1288"/>
      <c r="N410" s="1288"/>
      <c r="O410" s="1288"/>
      <c r="P410" s="1289"/>
      <c r="Q410" s="1289"/>
      <c r="R410" s="1274" t="s">
        <v>710</v>
      </c>
      <c r="S410" s="1289"/>
      <c r="T410" s="1308"/>
      <c r="U410" s="1357"/>
      <c r="V410" s="1309"/>
      <c r="W410" s="1265"/>
    </row>
    <row r="411" spans="1:23" s="1248" customFormat="1" hidden="1" x14ac:dyDescent="0.25">
      <c r="A411" s="1299"/>
      <c r="B411" s="1291"/>
      <c r="C411" s="1294"/>
      <c r="D411" s="1299"/>
      <c r="E411" s="1273"/>
      <c r="F411" s="1273"/>
      <c r="G411" s="1289"/>
      <c r="H411" s="1289"/>
      <c r="I411" s="1289"/>
      <c r="J411" s="1289"/>
      <c r="K411" s="1289"/>
      <c r="L411" s="1288"/>
      <c r="M411" s="1288"/>
      <c r="N411" s="1288"/>
      <c r="O411" s="1288"/>
      <c r="P411" s="1289"/>
      <c r="Q411" s="1289">
        <v>19850</v>
      </c>
      <c r="R411" s="1265" t="s">
        <v>766</v>
      </c>
      <c r="S411" s="1289">
        <v>19850</v>
      </c>
      <c r="T411" s="1308"/>
      <c r="U411" s="1357"/>
      <c r="V411" s="1309"/>
      <c r="W411" s="1265"/>
    </row>
    <row r="412" spans="1:23" s="1248" customFormat="1" ht="21" customHeight="1" x14ac:dyDescent="0.25">
      <c r="A412" s="1299"/>
      <c r="B412" s="1291"/>
      <c r="C412" s="1294"/>
      <c r="D412" s="1299"/>
      <c r="E412" s="1273"/>
      <c r="F412" s="1273"/>
      <c r="G412" s="1289"/>
      <c r="H412" s="1289"/>
      <c r="I412" s="1289"/>
      <c r="J412" s="1289"/>
      <c r="K412" s="1289"/>
      <c r="L412" s="1288"/>
      <c r="M412" s="1288"/>
      <c r="N412" s="1288"/>
      <c r="O412" s="1288"/>
      <c r="P412" s="1289"/>
      <c r="Q412" s="1289">
        <v>14638</v>
      </c>
      <c r="R412" s="1275" t="s">
        <v>933</v>
      </c>
      <c r="S412" s="1289">
        <v>14638</v>
      </c>
      <c r="T412" s="1264" t="s">
        <v>86</v>
      </c>
      <c r="U412" s="1264" t="s">
        <v>86</v>
      </c>
      <c r="V412" s="1264" t="s">
        <v>86</v>
      </c>
      <c r="W412" s="1264" t="s">
        <v>86</v>
      </c>
    </row>
    <row r="413" spans="1:23" s="1248" customFormat="1" ht="21" customHeight="1" x14ac:dyDescent="0.25">
      <c r="A413" s="1299"/>
      <c r="B413" s="1291"/>
      <c r="C413" s="1294"/>
      <c r="D413" s="1299"/>
      <c r="E413" s="1273"/>
      <c r="F413" s="1273"/>
      <c r="G413" s="1289"/>
      <c r="H413" s="1289"/>
      <c r="I413" s="1289"/>
      <c r="J413" s="1289"/>
      <c r="K413" s="1289"/>
      <c r="L413" s="1288"/>
      <c r="M413" s="1288"/>
      <c r="N413" s="1288"/>
      <c r="O413" s="1288"/>
      <c r="P413" s="1289"/>
      <c r="Q413" s="1289"/>
      <c r="R413" s="1276" t="s">
        <v>927</v>
      </c>
      <c r="S413" s="1289"/>
      <c r="T413" s="1308"/>
      <c r="U413" s="1357"/>
      <c r="V413" s="1309"/>
      <c r="W413" s="1265"/>
    </row>
    <row r="414" spans="1:23" s="1248" customFormat="1" ht="21" customHeight="1" x14ac:dyDescent="0.25">
      <c r="A414" s="1299"/>
      <c r="B414" s="1291"/>
      <c r="C414" s="1294"/>
      <c r="D414" s="1299"/>
      <c r="E414" s="1273"/>
      <c r="F414" s="1273"/>
      <c r="G414" s="1289"/>
      <c r="H414" s="1289"/>
      <c r="I414" s="1289"/>
      <c r="J414" s="1289"/>
      <c r="K414" s="1289"/>
      <c r="L414" s="1288"/>
      <c r="M414" s="1288"/>
      <c r="N414" s="1288"/>
      <c r="O414" s="1288"/>
      <c r="P414" s="1289"/>
      <c r="Q414" s="1289"/>
      <c r="R414" s="1274" t="s">
        <v>710</v>
      </c>
      <c r="S414" s="1289"/>
      <c r="T414" s="1308"/>
      <c r="U414" s="1357"/>
      <c r="V414" s="1309"/>
      <c r="W414" s="1265"/>
    </row>
    <row r="415" spans="1:23" s="1248" customFormat="1" ht="21" customHeight="1" x14ac:dyDescent="0.25">
      <c r="A415" s="1299"/>
      <c r="B415" s="1291"/>
      <c r="C415" s="1294"/>
      <c r="D415" s="1299"/>
      <c r="E415" s="1273"/>
      <c r="F415" s="1273"/>
      <c r="G415" s="1289"/>
      <c r="H415" s="1289"/>
      <c r="I415" s="1289"/>
      <c r="J415" s="1289"/>
      <c r="K415" s="1289"/>
      <c r="L415" s="1288"/>
      <c r="M415" s="1288"/>
      <c r="N415" s="1288"/>
      <c r="O415" s="1288"/>
      <c r="P415" s="1289"/>
      <c r="Q415" s="1289">
        <v>810</v>
      </c>
      <c r="R415" s="1265" t="s">
        <v>934</v>
      </c>
      <c r="S415" s="1289">
        <v>810</v>
      </c>
      <c r="T415" s="1264" t="s">
        <v>86</v>
      </c>
      <c r="U415" s="1264" t="s">
        <v>86</v>
      </c>
      <c r="V415" s="1264" t="s">
        <v>86</v>
      </c>
      <c r="W415" s="1264" t="s">
        <v>86</v>
      </c>
    </row>
    <row r="416" spans="1:23" s="1248" customFormat="1" ht="21" customHeight="1" x14ac:dyDescent="0.25">
      <c r="A416" s="1299"/>
      <c r="B416" s="1291"/>
      <c r="C416" s="1294"/>
      <c r="D416" s="1299"/>
      <c r="E416" s="1273"/>
      <c r="F416" s="1273"/>
      <c r="G416" s="1289"/>
      <c r="H416" s="1289"/>
      <c r="I416" s="1289"/>
      <c r="J416" s="1289"/>
      <c r="K416" s="1289"/>
      <c r="L416" s="1288"/>
      <c r="M416" s="1288"/>
      <c r="N416" s="1288"/>
      <c r="O416" s="1288"/>
      <c r="P416" s="1289"/>
      <c r="Q416" s="1289"/>
      <c r="R416" s="1274" t="s">
        <v>767</v>
      </c>
      <c r="S416" s="1289"/>
      <c r="T416" s="1308"/>
      <c r="U416" s="1357"/>
      <c r="V416" s="1309"/>
      <c r="W416" s="1265"/>
    </row>
    <row r="417" spans="1:23" s="1248" customFormat="1" ht="20.25" x14ac:dyDescent="0.25">
      <c r="A417" s="1299"/>
      <c r="B417" s="1291"/>
      <c r="C417" s="1294"/>
      <c r="D417" s="1299"/>
      <c r="E417" s="1273"/>
      <c r="F417" s="1273"/>
      <c r="G417" s="1289"/>
      <c r="H417" s="1289"/>
      <c r="I417" s="1289"/>
      <c r="J417" s="1289"/>
      <c r="K417" s="1289"/>
      <c r="L417" s="1288"/>
      <c r="M417" s="1288"/>
      <c r="N417" s="1288"/>
      <c r="O417" s="1288"/>
      <c r="P417" s="1289"/>
      <c r="Q417" s="1289">
        <v>810</v>
      </c>
      <c r="R417" s="1265" t="s">
        <v>935</v>
      </c>
      <c r="S417" s="1289">
        <v>810</v>
      </c>
      <c r="T417" s="1264" t="s">
        <v>86</v>
      </c>
      <c r="U417" s="1264" t="s">
        <v>86</v>
      </c>
      <c r="V417" s="1264" t="s">
        <v>86</v>
      </c>
      <c r="W417" s="1264" t="s">
        <v>86</v>
      </c>
    </row>
    <row r="418" spans="1:23" s="1248" customFormat="1" x14ac:dyDescent="0.25">
      <c r="A418" s="1299"/>
      <c r="B418" s="1291"/>
      <c r="C418" s="1294"/>
      <c r="D418" s="1299"/>
      <c r="E418" s="1273"/>
      <c r="F418" s="1273"/>
      <c r="G418" s="1289"/>
      <c r="H418" s="1289"/>
      <c r="I418" s="1289"/>
      <c r="J418" s="1289"/>
      <c r="K418" s="1289"/>
      <c r="L418" s="1288"/>
      <c r="M418" s="1288"/>
      <c r="N418" s="1288"/>
      <c r="O418" s="1288"/>
      <c r="P418" s="1289"/>
      <c r="Q418" s="1289"/>
      <c r="R418" s="1274" t="s">
        <v>768</v>
      </c>
      <c r="S418" s="1289"/>
      <c r="T418" s="1308"/>
      <c r="U418" s="1357"/>
      <c r="V418" s="1309"/>
      <c r="W418" s="1265"/>
    </row>
    <row r="419" spans="1:23" s="1248" customFormat="1" ht="20.25" x14ac:dyDescent="0.25">
      <c r="A419" s="1299"/>
      <c r="B419" s="1291"/>
      <c r="C419" s="1294"/>
      <c r="D419" s="1299"/>
      <c r="E419" s="1273"/>
      <c r="F419" s="1273"/>
      <c r="G419" s="1289"/>
      <c r="H419" s="1289"/>
      <c r="I419" s="1289"/>
      <c r="J419" s="1289"/>
      <c r="K419" s="1289"/>
      <c r="L419" s="1288"/>
      <c r="M419" s="1288"/>
      <c r="N419" s="1288"/>
      <c r="O419" s="1288"/>
      <c r="P419" s="1289"/>
      <c r="Q419" s="1289">
        <v>810</v>
      </c>
      <c r="R419" s="1275" t="s">
        <v>936</v>
      </c>
      <c r="S419" s="1289">
        <v>810</v>
      </c>
      <c r="T419" s="1264" t="s">
        <v>86</v>
      </c>
      <c r="U419" s="1264" t="s">
        <v>86</v>
      </c>
      <c r="V419" s="1264" t="s">
        <v>86</v>
      </c>
      <c r="W419" s="1264" t="s">
        <v>86</v>
      </c>
    </row>
    <row r="420" spans="1:23" s="1248" customFormat="1" x14ac:dyDescent="0.25">
      <c r="A420" s="1299"/>
      <c r="B420" s="1291"/>
      <c r="C420" s="1294"/>
      <c r="D420" s="1299"/>
      <c r="E420" s="1273"/>
      <c r="F420" s="1273"/>
      <c r="G420" s="1289"/>
      <c r="H420" s="1289"/>
      <c r="I420" s="1289"/>
      <c r="J420" s="1289"/>
      <c r="K420" s="1289"/>
      <c r="L420" s="1288"/>
      <c r="M420" s="1288"/>
      <c r="N420" s="1288"/>
      <c r="O420" s="1288"/>
      <c r="P420" s="1289"/>
      <c r="Q420" s="1289"/>
      <c r="R420" s="1276" t="s">
        <v>769</v>
      </c>
      <c r="S420" s="1289"/>
      <c r="T420" s="1308"/>
      <c r="U420" s="1357"/>
      <c r="V420" s="1309"/>
      <c r="W420" s="1265"/>
    </row>
    <row r="421" spans="1:23" s="1248" customFormat="1" ht="20.25" x14ac:dyDescent="0.25">
      <c r="A421" s="1299"/>
      <c r="B421" s="1291"/>
      <c r="C421" s="1294"/>
      <c r="D421" s="1299"/>
      <c r="E421" s="1273"/>
      <c r="F421" s="1273"/>
      <c r="G421" s="1289"/>
      <c r="H421" s="1289"/>
      <c r="I421" s="1289"/>
      <c r="J421" s="1289"/>
      <c r="K421" s="1289"/>
      <c r="L421" s="1288"/>
      <c r="M421" s="1288"/>
      <c r="N421" s="1288"/>
      <c r="O421" s="1288"/>
      <c r="P421" s="1289"/>
      <c r="Q421" s="1289">
        <v>810</v>
      </c>
      <c r="R421" s="1265" t="s">
        <v>937</v>
      </c>
      <c r="S421" s="1289">
        <v>810</v>
      </c>
      <c r="T421" s="1264" t="s">
        <v>86</v>
      </c>
      <c r="U421" s="1264" t="s">
        <v>86</v>
      </c>
      <c r="V421" s="1264" t="s">
        <v>86</v>
      </c>
      <c r="W421" s="1264" t="s">
        <v>86</v>
      </c>
    </row>
    <row r="422" spans="1:23" s="1248" customFormat="1" x14ac:dyDescent="0.25">
      <c r="A422" s="1299"/>
      <c r="B422" s="1291"/>
      <c r="C422" s="1294"/>
      <c r="D422" s="1299"/>
      <c r="E422" s="1273"/>
      <c r="F422" s="1273"/>
      <c r="G422" s="1289"/>
      <c r="H422" s="1289"/>
      <c r="I422" s="1289"/>
      <c r="J422" s="1289"/>
      <c r="K422" s="1289"/>
      <c r="L422" s="1288"/>
      <c r="M422" s="1288"/>
      <c r="N422" s="1288"/>
      <c r="O422" s="1288"/>
      <c r="P422" s="1289"/>
      <c r="Q422" s="1289"/>
      <c r="R422" s="1265" t="s">
        <v>928</v>
      </c>
      <c r="S422" s="1289"/>
      <c r="T422" s="1308"/>
      <c r="U422" s="1357"/>
      <c r="V422" s="1309"/>
      <c r="W422" s="1265"/>
    </row>
    <row r="423" spans="1:23" s="1248" customFormat="1" x14ac:dyDescent="0.25">
      <c r="A423" s="1299"/>
      <c r="B423" s="1291"/>
      <c r="C423" s="1294"/>
      <c r="D423" s="1299"/>
      <c r="E423" s="1273"/>
      <c r="F423" s="1273"/>
      <c r="G423" s="1289"/>
      <c r="H423" s="1289"/>
      <c r="I423" s="1289"/>
      <c r="J423" s="1289"/>
      <c r="K423" s="1289"/>
      <c r="L423" s="1288"/>
      <c r="M423" s="1288"/>
      <c r="N423" s="1288"/>
      <c r="O423" s="1288"/>
      <c r="P423" s="1289"/>
      <c r="Q423" s="1289"/>
      <c r="R423" s="1363" t="s">
        <v>770</v>
      </c>
      <c r="S423" s="1289"/>
      <c r="T423" s="1308"/>
      <c r="U423" s="1357"/>
      <c r="V423" s="1309"/>
      <c r="W423" s="1265"/>
    </row>
    <row r="424" spans="1:23" s="1248" customFormat="1" ht="20.25" x14ac:dyDescent="0.25">
      <c r="A424" s="1299"/>
      <c r="B424" s="1291"/>
      <c r="C424" s="1294"/>
      <c r="D424" s="1299"/>
      <c r="E424" s="1273"/>
      <c r="F424" s="1273"/>
      <c r="G424" s="1289"/>
      <c r="H424" s="1289"/>
      <c r="I424" s="1289"/>
      <c r="J424" s="1289"/>
      <c r="K424" s="1289"/>
      <c r="L424" s="1288"/>
      <c r="M424" s="1288"/>
      <c r="N424" s="1288"/>
      <c r="O424" s="1288"/>
      <c r="P424" s="1289"/>
      <c r="Q424" s="1289">
        <v>30000</v>
      </c>
      <c r="R424" s="1277" t="s">
        <v>938</v>
      </c>
      <c r="S424" s="1289">
        <v>30000</v>
      </c>
      <c r="T424" s="1264" t="s">
        <v>86</v>
      </c>
      <c r="U424" s="1264" t="s">
        <v>86</v>
      </c>
      <c r="V424" s="1264" t="s">
        <v>86</v>
      </c>
      <c r="W424" s="1264" t="s">
        <v>86</v>
      </c>
    </row>
    <row r="425" spans="1:23" s="1248" customFormat="1" ht="18" customHeight="1" x14ac:dyDescent="0.25">
      <c r="A425" s="1299"/>
      <c r="B425" s="1291"/>
      <c r="C425" s="1294"/>
      <c r="D425" s="1299"/>
      <c r="E425" s="1273"/>
      <c r="F425" s="1273"/>
      <c r="G425" s="1289"/>
      <c r="H425" s="1289"/>
      <c r="I425" s="1289"/>
      <c r="J425" s="1289"/>
      <c r="K425" s="1289"/>
      <c r="L425" s="1288"/>
      <c r="M425" s="1288"/>
      <c r="N425" s="1288"/>
      <c r="O425" s="1288"/>
      <c r="P425" s="1289"/>
      <c r="Q425" s="1289"/>
      <c r="R425" s="1277" t="s">
        <v>771</v>
      </c>
      <c r="S425" s="1289"/>
      <c r="T425" s="1308"/>
      <c r="U425" s="1357"/>
      <c r="V425" s="1309"/>
      <c r="W425" s="1265"/>
    </row>
    <row r="426" spans="1:23" s="1248" customFormat="1" ht="20.25" x14ac:dyDescent="0.25">
      <c r="A426" s="1299"/>
      <c r="B426" s="1291"/>
      <c r="C426" s="1294"/>
      <c r="D426" s="1299"/>
      <c r="E426" s="1273"/>
      <c r="F426" s="1273"/>
      <c r="G426" s="1289"/>
      <c r="H426" s="1289"/>
      <c r="I426" s="1289"/>
      <c r="J426" s="1289"/>
      <c r="K426" s="1289"/>
      <c r="L426" s="1288"/>
      <c r="M426" s="1288"/>
      <c r="N426" s="1288"/>
      <c r="O426" s="1288"/>
      <c r="P426" s="1289"/>
      <c r="Q426" s="1289">
        <v>14000</v>
      </c>
      <c r="R426" s="1277" t="s">
        <v>939</v>
      </c>
      <c r="S426" s="1289">
        <v>14000</v>
      </c>
      <c r="T426" s="1264" t="s">
        <v>86</v>
      </c>
      <c r="U426" s="1264" t="s">
        <v>86</v>
      </c>
      <c r="V426" s="1264" t="s">
        <v>86</v>
      </c>
      <c r="W426" s="1264" t="s">
        <v>86</v>
      </c>
    </row>
    <row r="427" spans="1:23" s="1248" customFormat="1" ht="31.5" x14ac:dyDescent="0.25">
      <c r="A427" s="1299"/>
      <c r="B427" s="1291"/>
      <c r="C427" s="1294"/>
      <c r="D427" s="1299"/>
      <c r="E427" s="1273"/>
      <c r="F427" s="1273"/>
      <c r="G427" s="1289"/>
      <c r="H427" s="1289"/>
      <c r="I427" s="1289"/>
      <c r="J427" s="1289"/>
      <c r="K427" s="1289"/>
      <c r="L427" s="1288"/>
      <c r="M427" s="1288"/>
      <c r="N427" s="1288"/>
      <c r="O427" s="1288"/>
      <c r="P427" s="1289"/>
      <c r="Q427" s="1289"/>
      <c r="R427" s="1334" t="s">
        <v>772</v>
      </c>
      <c r="S427" s="1289"/>
      <c r="T427" s="1308"/>
      <c r="U427" s="1357"/>
      <c r="V427" s="1309"/>
      <c r="W427" s="1265"/>
    </row>
    <row r="428" spans="1:23" s="1248" customFormat="1" ht="20.25" x14ac:dyDescent="0.25">
      <c r="A428" s="1299"/>
      <c r="B428" s="1291"/>
      <c r="C428" s="1294"/>
      <c r="D428" s="1299"/>
      <c r="E428" s="1273"/>
      <c r="F428" s="1273"/>
      <c r="G428" s="1289"/>
      <c r="H428" s="1289"/>
      <c r="I428" s="1289"/>
      <c r="J428" s="1289"/>
      <c r="K428" s="1289"/>
      <c r="L428" s="1288"/>
      <c r="M428" s="1288"/>
      <c r="N428" s="1288"/>
      <c r="O428" s="1288"/>
      <c r="P428" s="1289"/>
      <c r="Q428" s="1289">
        <v>2400</v>
      </c>
      <c r="R428" s="1277" t="s">
        <v>940</v>
      </c>
      <c r="S428" s="1289">
        <v>2400</v>
      </c>
      <c r="T428" s="1264" t="s">
        <v>86</v>
      </c>
      <c r="U428" s="1264" t="s">
        <v>86</v>
      </c>
      <c r="V428" s="1264" t="s">
        <v>86</v>
      </c>
      <c r="W428" s="1264" t="s">
        <v>86</v>
      </c>
    </row>
    <row r="429" spans="1:23" s="1248" customFormat="1" ht="31.5" x14ac:dyDescent="0.25">
      <c r="A429" s="1299"/>
      <c r="B429" s="1291"/>
      <c r="C429" s="1294"/>
      <c r="D429" s="1299"/>
      <c r="E429" s="1273"/>
      <c r="F429" s="1273"/>
      <c r="G429" s="1289"/>
      <c r="H429" s="1289"/>
      <c r="I429" s="1289"/>
      <c r="J429" s="1289"/>
      <c r="K429" s="1289"/>
      <c r="L429" s="1288"/>
      <c r="M429" s="1288"/>
      <c r="N429" s="1288"/>
      <c r="O429" s="1288"/>
      <c r="P429" s="1289"/>
      <c r="Q429" s="1289"/>
      <c r="R429" s="1277" t="s">
        <v>773</v>
      </c>
      <c r="S429" s="1289"/>
      <c r="T429" s="1308"/>
      <c r="U429" s="1357"/>
      <c r="V429" s="1309"/>
      <c r="W429" s="1265"/>
    </row>
    <row r="430" spans="1:23" s="1248" customFormat="1" x14ac:dyDescent="0.25">
      <c r="A430" s="1299"/>
      <c r="B430" s="1291"/>
      <c r="C430" s="1294"/>
      <c r="D430" s="1299"/>
      <c r="E430" s="1273"/>
      <c r="F430" s="1273"/>
      <c r="G430" s="1289"/>
      <c r="H430" s="1289"/>
      <c r="I430" s="1289"/>
      <c r="J430" s="1289"/>
      <c r="K430" s="1289"/>
      <c r="L430" s="1288"/>
      <c r="M430" s="1288"/>
      <c r="N430" s="1288"/>
      <c r="O430" s="1288"/>
      <c r="P430" s="1289"/>
      <c r="Q430" s="1289"/>
      <c r="R430" s="1349" t="s">
        <v>606</v>
      </c>
      <c r="S430" s="1289"/>
      <c r="T430" s="1308"/>
      <c r="U430" s="1357"/>
      <c r="V430" s="1309"/>
      <c r="W430" s="1265"/>
    </row>
    <row r="431" spans="1:23" s="1248" customFormat="1" ht="20.25" x14ac:dyDescent="0.25">
      <c r="A431" s="1299"/>
      <c r="B431" s="1291"/>
      <c r="C431" s="1294"/>
      <c r="D431" s="1299"/>
      <c r="E431" s="1273"/>
      <c r="F431" s="1273"/>
      <c r="G431" s="1289"/>
      <c r="H431" s="1289"/>
      <c r="I431" s="1289"/>
      <c r="J431" s="1289"/>
      <c r="K431" s="1289"/>
      <c r="L431" s="1288"/>
      <c r="M431" s="1288"/>
      <c r="N431" s="1288"/>
      <c r="O431" s="1288"/>
      <c r="P431" s="1289"/>
      <c r="Q431" s="1289">
        <v>14000</v>
      </c>
      <c r="R431" s="1306" t="s">
        <v>941</v>
      </c>
      <c r="S431" s="1289">
        <v>14000</v>
      </c>
      <c r="T431" s="1264" t="s">
        <v>86</v>
      </c>
      <c r="U431" s="1264" t="s">
        <v>86</v>
      </c>
      <c r="V431" s="1264" t="s">
        <v>86</v>
      </c>
      <c r="W431" s="1264" t="s">
        <v>86</v>
      </c>
    </row>
    <row r="432" spans="1:23" s="1248" customFormat="1" ht="31.5" x14ac:dyDescent="0.25">
      <c r="A432" s="1299"/>
      <c r="B432" s="1291"/>
      <c r="C432" s="1294"/>
      <c r="D432" s="1299"/>
      <c r="E432" s="1273"/>
      <c r="F432" s="1273"/>
      <c r="G432" s="1289"/>
      <c r="H432" s="1289"/>
      <c r="I432" s="1289"/>
      <c r="J432" s="1289"/>
      <c r="K432" s="1289"/>
      <c r="L432" s="1288"/>
      <c r="M432" s="1288"/>
      <c r="N432" s="1288"/>
      <c r="O432" s="1288"/>
      <c r="P432" s="1289"/>
      <c r="Q432" s="1289"/>
      <c r="R432" s="1277" t="s">
        <v>772</v>
      </c>
      <c r="S432" s="1289"/>
      <c r="T432" s="1308"/>
      <c r="U432" s="1357"/>
      <c r="V432" s="1309"/>
      <c r="W432" s="1265"/>
    </row>
    <row r="433" spans="1:23" s="1248" customFormat="1" ht="20.25" x14ac:dyDescent="0.25">
      <c r="A433" s="1299"/>
      <c r="B433" s="1291"/>
      <c r="C433" s="1294"/>
      <c r="D433" s="1299"/>
      <c r="E433" s="1273"/>
      <c r="F433" s="1273"/>
      <c r="G433" s="1289"/>
      <c r="H433" s="1289"/>
      <c r="I433" s="1289"/>
      <c r="J433" s="1289"/>
      <c r="K433" s="1289"/>
      <c r="L433" s="1288"/>
      <c r="M433" s="1288"/>
      <c r="N433" s="1288"/>
      <c r="O433" s="1288"/>
      <c r="P433" s="1289"/>
      <c r="Q433" s="1289">
        <v>100</v>
      </c>
      <c r="R433" s="1335" t="s">
        <v>942</v>
      </c>
      <c r="S433" s="1289">
        <v>100</v>
      </c>
      <c r="T433" s="1264" t="s">
        <v>86</v>
      </c>
      <c r="U433" s="1264" t="s">
        <v>86</v>
      </c>
      <c r="V433" s="1264" t="s">
        <v>86</v>
      </c>
      <c r="W433" s="1264" t="s">
        <v>86</v>
      </c>
    </row>
    <row r="434" spans="1:23" s="1248" customFormat="1" ht="31.5" x14ac:dyDescent="0.25">
      <c r="A434" s="1299"/>
      <c r="B434" s="1291"/>
      <c r="C434" s="1294"/>
      <c r="D434" s="1299"/>
      <c r="E434" s="1273"/>
      <c r="F434" s="1273"/>
      <c r="G434" s="1289"/>
      <c r="H434" s="1289"/>
      <c r="I434" s="1289"/>
      <c r="J434" s="1289"/>
      <c r="K434" s="1289"/>
      <c r="L434" s="1288"/>
      <c r="M434" s="1288"/>
      <c r="N434" s="1288"/>
      <c r="O434" s="1288"/>
      <c r="P434" s="1289"/>
      <c r="Q434" s="1289"/>
      <c r="R434" s="1277" t="s">
        <v>774</v>
      </c>
      <c r="S434" s="1289"/>
      <c r="T434" s="1308"/>
      <c r="U434" s="1357"/>
      <c r="V434" s="1309"/>
      <c r="W434" s="1265"/>
    </row>
    <row r="435" spans="1:23" s="1248" customFormat="1" x14ac:dyDescent="0.25">
      <c r="A435" s="1299"/>
      <c r="B435" s="1291"/>
      <c r="C435" s="1294"/>
      <c r="D435" s="1299"/>
      <c r="E435" s="1273"/>
      <c r="F435" s="1273"/>
      <c r="G435" s="1289"/>
      <c r="H435" s="1289"/>
      <c r="I435" s="1289"/>
      <c r="J435" s="1289"/>
      <c r="K435" s="1289"/>
      <c r="L435" s="1288"/>
      <c r="M435" s="1288"/>
      <c r="N435" s="1288"/>
      <c r="O435" s="1288"/>
      <c r="P435" s="1289"/>
      <c r="Q435" s="1289"/>
      <c r="R435" s="1277"/>
      <c r="S435" s="1289"/>
      <c r="T435" s="1308"/>
      <c r="U435" s="1357"/>
      <c r="V435" s="1309"/>
      <c r="W435" s="1265"/>
    </row>
    <row r="436" spans="1:23" s="1248" customFormat="1" ht="20.25" x14ac:dyDescent="0.3">
      <c r="A436" s="1588" t="s">
        <v>44</v>
      </c>
      <c r="B436" s="1601">
        <v>220.76</v>
      </c>
      <c r="C436" s="1604">
        <v>96.04</v>
      </c>
      <c r="D436" s="1576" t="s">
        <v>871</v>
      </c>
      <c r="E436" s="1604">
        <v>15</v>
      </c>
      <c r="F436" s="1264" t="s">
        <v>86</v>
      </c>
      <c r="G436" s="1264" t="s">
        <v>86</v>
      </c>
      <c r="H436" s="1264" t="s">
        <v>86</v>
      </c>
      <c r="I436" s="1264" t="s">
        <v>86</v>
      </c>
      <c r="J436" s="1264" t="s">
        <v>86</v>
      </c>
      <c r="K436" s="1264" t="s">
        <v>86</v>
      </c>
      <c r="L436" s="1264" t="s">
        <v>86</v>
      </c>
      <c r="M436" s="1264" t="s">
        <v>86</v>
      </c>
      <c r="N436" s="1264" t="s">
        <v>86</v>
      </c>
      <c r="O436" s="1601">
        <v>21.13</v>
      </c>
      <c r="P436" s="1264" t="s">
        <v>86</v>
      </c>
      <c r="Q436" s="1264" t="s">
        <v>86</v>
      </c>
      <c r="R436" s="1264" t="s">
        <v>86</v>
      </c>
      <c r="S436" s="1264" t="s">
        <v>86</v>
      </c>
      <c r="T436" s="1264" t="s">
        <v>86</v>
      </c>
      <c r="U436" s="1264" t="s">
        <v>86</v>
      </c>
      <c r="V436" s="1264" t="s">
        <v>86</v>
      </c>
      <c r="W436" s="1264" t="s">
        <v>86</v>
      </c>
    </row>
    <row r="437" spans="1:23" s="1248" customFormat="1" x14ac:dyDescent="0.25">
      <c r="A437" s="1299"/>
      <c r="B437" s="1291"/>
      <c r="C437" s="1294"/>
      <c r="D437" s="1299"/>
      <c r="E437" s="1273"/>
      <c r="F437" s="1273"/>
      <c r="G437" s="1289"/>
      <c r="H437" s="1289"/>
      <c r="I437" s="1289"/>
      <c r="J437" s="1289"/>
      <c r="K437" s="1289"/>
      <c r="L437" s="1288"/>
      <c r="M437" s="1288"/>
      <c r="N437" s="1288"/>
      <c r="O437" s="1288"/>
      <c r="P437" s="1289"/>
      <c r="Q437" s="1289"/>
      <c r="R437" s="1325" t="s">
        <v>462</v>
      </c>
      <c r="S437" s="1289"/>
      <c r="T437" s="1308"/>
      <c r="U437" s="1357"/>
      <c r="V437" s="1309"/>
      <c r="W437" s="1265"/>
    </row>
    <row r="438" spans="1:23" s="1248" customFormat="1" ht="20.25" x14ac:dyDescent="0.3">
      <c r="A438" s="1588" t="s">
        <v>40</v>
      </c>
      <c r="B438" s="1601">
        <v>94460.34</v>
      </c>
      <c r="C438" s="1607">
        <v>78145.789999999994</v>
      </c>
      <c r="D438" s="1590" t="s">
        <v>871</v>
      </c>
      <c r="E438" s="1603">
        <v>6572</v>
      </c>
      <c r="F438" s="1264" t="s">
        <v>86</v>
      </c>
      <c r="G438" s="1264" t="s">
        <v>86</v>
      </c>
      <c r="H438" s="1264" t="s">
        <v>86</v>
      </c>
      <c r="I438" s="1264" t="s">
        <v>86</v>
      </c>
      <c r="J438" s="1264" t="s">
        <v>86</v>
      </c>
      <c r="K438" s="1264" t="s">
        <v>86</v>
      </c>
      <c r="L438" s="1264" t="s">
        <v>86</v>
      </c>
      <c r="M438" s="1264" t="s">
        <v>86</v>
      </c>
      <c r="N438" s="1264" t="s">
        <v>86</v>
      </c>
      <c r="O438" s="1592">
        <v>17192.07</v>
      </c>
      <c r="P438" s="1289" t="s">
        <v>81</v>
      </c>
      <c r="Q438" s="1364">
        <v>810</v>
      </c>
      <c r="R438" s="1322" t="s">
        <v>943</v>
      </c>
      <c r="S438" s="1364">
        <v>810</v>
      </c>
      <c r="T438" s="1264" t="s">
        <v>86</v>
      </c>
      <c r="U438" s="1264" t="s">
        <v>86</v>
      </c>
      <c r="V438" s="1309" t="s">
        <v>775</v>
      </c>
      <c r="W438" s="1365" t="s">
        <v>776</v>
      </c>
    </row>
    <row r="439" spans="1:23" s="1248" customFormat="1" x14ac:dyDescent="0.25">
      <c r="A439" s="1366"/>
      <c r="B439" s="1316"/>
      <c r="C439" s="1367"/>
      <c r="D439" s="1366"/>
      <c r="E439" s="1368"/>
      <c r="F439" s="1368"/>
      <c r="G439" s="1364"/>
      <c r="H439" s="1364"/>
      <c r="I439" s="1364"/>
      <c r="J439" s="1364"/>
      <c r="K439" s="1364"/>
      <c r="L439" s="1369"/>
      <c r="M439" s="1369"/>
      <c r="N439" s="1369"/>
      <c r="O439" s="1369"/>
      <c r="P439" s="1364"/>
      <c r="Q439" s="1364"/>
      <c r="R439" s="1370" t="s">
        <v>777</v>
      </c>
      <c r="S439" s="1364"/>
      <c r="T439" s="1371"/>
      <c r="U439" s="1372"/>
      <c r="V439" s="1365"/>
      <c r="W439" s="1303"/>
    </row>
    <row r="440" spans="1:23" s="1248" customFormat="1" x14ac:dyDescent="0.25">
      <c r="A440" s="1366"/>
      <c r="B440" s="1316"/>
      <c r="C440" s="1367"/>
      <c r="D440" s="1366"/>
      <c r="E440" s="1368"/>
      <c r="F440" s="1368"/>
      <c r="G440" s="1364"/>
      <c r="H440" s="1364"/>
      <c r="I440" s="1364"/>
      <c r="J440" s="1364"/>
      <c r="K440" s="1364"/>
      <c r="L440" s="1369"/>
      <c r="M440" s="1369"/>
      <c r="N440" s="1369"/>
      <c r="O440" s="1369"/>
      <c r="P440" s="1364"/>
      <c r="Q440" s="1364"/>
      <c r="R440" s="1303" t="s">
        <v>702</v>
      </c>
      <c r="S440" s="1364"/>
      <c r="T440" s="1371"/>
      <c r="U440" s="1372"/>
      <c r="V440" s="1312"/>
      <c r="W440" s="1303"/>
    </row>
    <row r="441" spans="1:23" s="1248" customFormat="1" ht="14.25" customHeight="1" x14ac:dyDescent="0.25">
      <c r="A441" s="1373" t="s">
        <v>41</v>
      </c>
      <c r="B441" s="1374">
        <f>SUM(B9:B440)</f>
        <v>1785120.1999999997</v>
      </c>
      <c r="C441" s="1374">
        <f>SUM(C9:C440)</f>
        <v>1565193.27</v>
      </c>
      <c r="D441" s="1625" t="s">
        <v>871</v>
      </c>
      <c r="E441" s="1375">
        <f>SUM(E9:E440)</f>
        <v>128090</v>
      </c>
      <c r="F441" s="1376" t="s">
        <v>86</v>
      </c>
      <c r="G441" s="1377">
        <f>SUM(G9:G440)</f>
        <v>0</v>
      </c>
      <c r="H441" s="1378" t="s">
        <v>86</v>
      </c>
      <c r="I441" s="1378" t="s">
        <v>86</v>
      </c>
      <c r="J441" s="1378" t="s">
        <v>86</v>
      </c>
      <c r="K441" s="1377" t="s">
        <v>86</v>
      </c>
      <c r="L441" s="1377" t="s">
        <v>778</v>
      </c>
      <c r="M441" s="1379">
        <f>SUM(M9:M440)</f>
        <v>0</v>
      </c>
      <c r="N441" s="1377" t="s">
        <v>86</v>
      </c>
      <c r="O441" s="1377">
        <f>SUM(O9:O440)</f>
        <v>344342.52</v>
      </c>
      <c r="P441" s="1377" t="s">
        <v>81</v>
      </c>
      <c r="Q441" s="1380">
        <f>SUM(Q9:Q440)</f>
        <v>3820751</v>
      </c>
      <c r="R441" s="1381" t="s">
        <v>86</v>
      </c>
      <c r="S441" s="1382">
        <f>SUM(S10:S440)</f>
        <v>3820738</v>
      </c>
      <c r="T441" s="1383" t="s">
        <v>86</v>
      </c>
      <c r="U441" s="1375">
        <f>SUM(U9:U440)</f>
        <v>13</v>
      </c>
      <c r="V441" s="1624" t="s">
        <v>86</v>
      </c>
      <c r="W441" s="1624" t="s">
        <v>86</v>
      </c>
    </row>
    <row r="442" spans="1:23" s="1248" customFormat="1" x14ac:dyDescent="0.25">
      <c r="A442" s="1384" t="s">
        <v>929</v>
      </c>
      <c r="B442" s="1384"/>
      <c r="C442" s="1384"/>
      <c r="D442" s="1384"/>
      <c r="E442" s="1384"/>
      <c r="F442" s="1384"/>
      <c r="G442" s="1384"/>
      <c r="H442" s="1384"/>
      <c r="I442" s="1384"/>
      <c r="J442" s="1384"/>
      <c r="K442" s="1384"/>
      <c r="L442" s="1384"/>
      <c r="M442" s="1384"/>
      <c r="N442" s="1384"/>
      <c r="O442" s="1384"/>
      <c r="P442" s="1385"/>
      <c r="Q442" s="1386"/>
      <c r="R442" s="1387"/>
      <c r="S442" s="1388"/>
      <c r="T442" s="1389"/>
      <c r="U442" s="1389"/>
      <c r="V442" s="1390"/>
      <c r="W442" s="1390"/>
    </row>
    <row r="443" spans="1:23" s="1248" customFormat="1" x14ac:dyDescent="0.25">
      <c r="A443" s="1238" t="s">
        <v>779</v>
      </c>
      <c r="B443" s="1238"/>
      <c r="C443" s="1238"/>
      <c r="D443" s="1385"/>
      <c r="E443" s="1390"/>
      <c r="F443" s="1390"/>
      <c r="G443" s="1390"/>
      <c r="H443" s="1390"/>
      <c r="I443" s="1390"/>
      <c r="J443" s="1390"/>
      <c r="K443" s="1390"/>
      <c r="L443" s="1390"/>
      <c r="M443" s="1390"/>
      <c r="N443" s="1390"/>
      <c r="O443" s="1390"/>
      <c r="P443" s="1385"/>
      <c r="Q443" s="1386"/>
      <c r="R443" s="1387"/>
      <c r="S443" s="1388"/>
      <c r="T443" s="1389"/>
      <c r="U443" s="1389"/>
      <c r="V443" s="1390"/>
      <c r="W443" s="1390"/>
    </row>
    <row r="444" spans="1:23" s="1248" customFormat="1" x14ac:dyDescent="0.25">
      <c r="A444" s="1238"/>
      <c r="B444" s="1238"/>
      <c r="C444" s="1238"/>
      <c r="D444" s="1242"/>
      <c r="E444" s="1385"/>
      <c r="F444" s="1386"/>
      <c r="G444" s="1386"/>
      <c r="H444" s="1386"/>
      <c r="I444" s="1386"/>
      <c r="J444" s="1386"/>
      <c r="K444" s="1386"/>
      <c r="L444" s="1386"/>
      <c r="M444" s="1386"/>
      <c r="N444" s="1391"/>
      <c r="O444" s="1386"/>
      <c r="P444" s="1385"/>
      <c r="Q444" s="1385"/>
      <c r="R444" s="1392"/>
      <c r="S444" s="1386"/>
      <c r="T444" s="1392"/>
      <c r="U444" s="1386"/>
      <c r="V444" s="1392"/>
      <c r="W444" s="1393"/>
    </row>
    <row r="445" spans="1:23" s="1248" customFormat="1" x14ac:dyDescent="0.2">
      <c r="E445" s="1394"/>
      <c r="F445" s="1394"/>
      <c r="G445" s="1394"/>
      <c r="H445" s="1394"/>
      <c r="I445" s="1394"/>
      <c r="J445" s="1394"/>
      <c r="K445" s="1394"/>
      <c r="L445" s="1395"/>
      <c r="M445" s="1395"/>
      <c r="N445" s="1395"/>
      <c r="V445" s="1335"/>
      <c r="W445" s="1335"/>
    </row>
    <row r="446" spans="1:23" s="1248" customFormat="1" x14ac:dyDescent="0.2">
      <c r="E446" s="1394"/>
      <c r="F446" s="1394"/>
      <c r="G446" s="1394"/>
      <c r="H446" s="1394"/>
      <c r="I446" s="1394"/>
      <c r="J446" s="1394"/>
      <c r="K446" s="1394"/>
      <c r="L446" s="1395"/>
      <c r="M446" s="1395"/>
      <c r="N446" s="1395"/>
      <c r="V446" s="1335"/>
      <c r="W446" s="1335"/>
    </row>
    <row r="447" spans="1:23" s="1248" customFormat="1" x14ac:dyDescent="0.2">
      <c r="E447" s="1394"/>
      <c r="F447" s="1394"/>
      <c r="G447" s="1394"/>
      <c r="H447" s="1394"/>
      <c r="I447" s="1394"/>
      <c r="J447" s="1394"/>
      <c r="K447" s="1394"/>
      <c r="L447" s="1395"/>
      <c r="M447" s="1395"/>
      <c r="N447" s="1395"/>
      <c r="V447" s="1335"/>
      <c r="W447" s="1335"/>
    </row>
    <row r="448" spans="1:23" s="1248" customFormat="1" x14ac:dyDescent="0.2">
      <c r="L448" s="1395"/>
      <c r="M448" s="1395"/>
      <c r="N448" s="1395"/>
      <c r="V448" s="1335"/>
      <c r="W448" s="1396"/>
    </row>
    <row r="449" spans="12:23" s="1248" customFormat="1" x14ac:dyDescent="0.2">
      <c r="L449" s="1395"/>
      <c r="M449" s="1395"/>
      <c r="N449" s="1395"/>
      <c r="V449" s="1335"/>
      <c r="W449" s="1396"/>
    </row>
    <row r="450" spans="12:23" s="1248" customFormat="1" x14ac:dyDescent="0.2">
      <c r="L450" s="1395"/>
      <c r="M450" s="1395"/>
      <c r="N450" s="1395"/>
      <c r="V450" s="1335"/>
      <c r="W450" s="1396"/>
    </row>
    <row r="451" spans="12:23" s="1248" customFormat="1" x14ac:dyDescent="0.2">
      <c r="L451" s="1395"/>
      <c r="M451" s="1395"/>
      <c r="N451" s="1395"/>
      <c r="V451" s="1335"/>
      <c r="W451" s="1335"/>
    </row>
    <row r="452" spans="12:23" s="1248" customFormat="1" x14ac:dyDescent="0.2">
      <c r="L452" s="1395"/>
      <c r="M452" s="1395"/>
      <c r="N452" s="1395"/>
      <c r="V452" s="1335"/>
      <c r="W452" s="1335"/>
    </row>
    <row r="453" spans="12:23" s="1248" customFormat="1" x14ac:dyDescent="0.2">
      <c r="L453" s="1395"/>
      <c r="M453" s="1395"/>
      <c r="N453" s="1395"/>
      <c r="V453" s="1335"/>
      <c r="W453" s="1335"/>
    </row>
    <row r="454" spans="12:23" s="1248" customFormat="1" x14ac:dyDescent="0.2">
      <c r="L454" s="1395"/>
      <c r="M454" s="1395"/>
      <c r="N454" s="1395"/>
      <c r="V454" s="1335"/>
      <c r="W454" s="1335"/>
    </row>
    <row r="455" spans="12:23" s="1248" customFormat="1" x14ac:dyDescent="0.2">
      <c r="L455" s="1395"/>
      <c r="M455" s="1395"/>
      <c r="N455" s="1395"/>
      <c r="V455" s="1335"/>
      <c r="W455" s="1335"/>
    </row>
    <row r="456" spans="12:23" s="1248" customFormat="1" x14ac:dyDescent="0.2">
      <c r="L456" s="1395"/>
      <c r="M456" s="1395"/>
      <c r="N456" s="1395"/>
      <c r="V456" s="1335"/>
      <c r="W456" s="1335"/>
    </row>
    <row r="457" spans="12:23" s="1248" customFormat="1" x14ac:dyDescent="0.2">
      <c r="L457" s="1395"/>
      <c r="M457" s="1395"/>
      <c r="N457" s="1395"/>
      <c r="V457" s="1335"/>
      <c r="W457" s="1335"/>
    </row>
    <row r="458" spans="12:23" s="1248" customFormat="1" x14ac:dyDescent="0.2">
      <c r="L458" s="1395"/>
      <c r="M458" s="1395"/>
      <c r="N458" s="1395"/>
      <c r="V458" s="1335"/>
      <c r="W458" s="1335"/>
    </row>
    <row r="459" spans="12:23" s="1248" customFormat="1" x14ac:dyDescent="0.2">
      <c r="L459" s="1395"/>
      <c r="M459" s="1395"/>
      <c r="N459" s="1395"/>
      <c r="V459" s="1335"/>
      <c r="W459" s="1335"/>
    </row>
    <row r="460" spans="12:23" s="1248" customFormat="1" x14ac:dyDescent="0.2">
      <c r="L460" s="1395"/>
      <c r="M460" s="1395"/>
      <c r="N460" s="1395"/>
      <c r="V460" s="1335"/>
      <c r="W460" s="1335"/>
    </row>
    <row r="461" spans="12:23" s="1248" customFormat="1" x14ac:dyDescent="0.2">
      <c r="L461" s="1395"/>
      <c r="M461" s="1395"/>
      <c r="N461" s="1395"/>
      <c r="V461" s="1335"/>
      <c r="W461" s="1335"/>
    </row>
    <row r="462" spans="12:23" s="1248" customFormat="1" x14ac:dyDescent="0.2">
      <c r="L462" s="1395"/>
      <c r="M462" s="1395"/>
      <c r="N462" s="1395"/>
      <c r="V462" s="1335"/>
      <c r="W462" s="1335"/>
    </row>
    <row r="463" spans="12:23" s="1248" customFormat="1" x14ac:dyDescent="0.2">
      <c r="L463" s="1395"/>
      <c r="M463" s="1395"/>
      <c r="N463" s="1395"/>
      <c r="V463" s="1335"/>
      <c r="W463" s="1335"/>
    </row>
    <row r="464" spans="12:23" s="1248" customFormat="1" x14ac:dyDescent="0.2">
      <c r="L464" s="1395"/>
      <c r="M464" s="1395"/>
      <c r="N464" s="1395"/>
      <c r="V464" s="1335"/>
      <c r="W464" s="1335"/>
    </row>
    <row r="465" spans="12:23" s="1248" customFormat="1" x14ac:dyDescent="0.2">
      <c r="L465" s="1395"/>
      <c r="M465" s="1395"/>
      <c r="N465" s="1395"/>
      <c r="V465" s="1335"/>
      <c r="W465" s="1335"/>
    </row>
    <row r="466" spans="12:23" s="1248" customFormat="1" x14ac:dyDescent="0.2">
      <c r="L466" s="1395"/>
      <c r="M466" s="1395"/>
      <c r="N466" s="1395"/>
      <c r="V466" s="1335"/>
      <c r="W466" s="1335"/>
    </row>
    <row r="467" spans="12:23" s="1248" customFormat="1" x14ac:dyDescent="0.2">
      <c r="L467" s="1395"/>
      <c r="M467" s="1395"/>
      <c r="N467" s="1395"/>
      <c r="V467" s="1335"/>
      <c r="W467" s="1335"/>
    </row>
    <row r="468" spans="12:23" s="1248" customFormat="1" x14ac:dyDescent="0.2">
      <c r="L468" s="1395"/>
      <c r="M468" s="1395"/>
      <c r="N468" s="1395"/>
      <c r="V468" s="1335"/>
      <c r="W468" s="1335"/>
    </row>
    <row r="469" spans="12:23" s="1248" customFormat="1" x14ac:dyDescent="0.2">
      <c r="L469" s="1395"/>
      <c r="M469" s="1395"/>
      <c r="N469" s="1395"/>
      <c r="V469" s="1335"/>
      <c r="W469" s="1335"/>
    </row>
    <row r="470" spans="12:23" s="1248" customFormat="1" x14ac:dyDescent="0.2">
      <c r="L470" s="1395"/>
      <c r="M470" s="1395"/>
      <c r="N470" s="1395"/>
      <c r="V470" s="1335"/>
      <c r="W470" s="1335"/>
    </row>
    <row r="471" spans="12:23" s="1248" customFormat="1" x14ac:dyDescent="0.2">
      <c r="L471" s="1395"/>
      <c r="M471" s="1395"/>
      <c r="N471" s="1395"/>
      <c r="V471" s="1335"/>
      <c r="W471" s="1335"/>
    </row>
    <row r="472" spans="12:23" s="1248" customFormat="1" x14ac:dyDescent="0.2">
      <c r="L472" s="1395"/>
      <c r="M472" s="1395"/>
      <c r="N472" s="1395"/>
      <c r="V472" s="1335"/>
      <c r="W472" s="1335"/>
    </row>
    <row r="473" spans="12:23" s="1248" customFormat="1" x14ac:dyDescent="0.2">
      <c r="L473" s="1395"/>
      <c r="M473" s="1395"/>
      <c r="N473" s="1395"/>
      <c r="V473" s="1335"/>
      <c r="W473" s="1335"/>
    </row>
    <row r="474" spans="12:23" s="1248" customFormat="1" x14ac:dyDescent="0.2">
      <c r="L474" s="1395"/>
      <c r="M474" s="1395"/>
      <c r="N474" s="1395"/>
      <c r="V474" s="1335"/>
      <c r="W474" s="1335"/>
    </row>
    <row r="475" spans="12:23" s="1248" customFormat="1" x14ac:dyDescent="0.2">
      <c r="L475" s="1395"/>
      <c r="M475" s="1395"/>
      <c r="N475" s="1395"/>
      <c r="V475" s="1335"/>
      <c r="W475" s="1335"/>
    </row>
    <row r="476" spans="12:23" s="1248" customFormat="1" x14ac:dyDescent="0.2">
      <c r="L476" s="1395"/>
      <c r="M476" s="1395"/>
      <c r="N476" s="1395"/>
      <c r="V476" s="1335"/>
      <c r="W476" s="1335"/>
    </row>
    <row r="477" spans="12:23" s="1248" customFormat="1" x14ac:dyDescent="0.2">
      <c r="L477" s="1395"/>
      <c r="M477" s="1395"/>
      <c r="N477" s="1395"/>
      <c r="V477" s="1335"/>
      <c r="W477" s="1335"/>
    </row>
    <row r="478" spans="12:23" s="1248" customFormat="1" x14ac:dyDescent="0.2">
      <c r="L478" s="1395"/>
      <c r="M478" s="1395"/>
      <c r="N478" s="1395"/>
      <c r="V478" s="1335"/>
      <c r="W478" s="1335"/>
    </row>
    <row r="479" spans="12:23" s="1248" customFormat="1" x14ac:dyDescent="0.2">
      <c r="L479" s="1395"/>
      <c r="M479" s="1395"/>
      <c r="N479" s="1395"/>
      <c r="V479" s="1335"/>
      <c r="W479" s="1335"/>
    </row>
    <row r="480" spans="12:23" s="1248" customFormat="1" x14ac:dyDescent="0.2">
      <c r="L480" s="1395"/>
      <c r="M480" s="1395"/>
      <c r="N480" s="1395"/>
      <c r="V480" s="1335"/>
      <c r="W480" s="1335"/>
    </row>
    <row r="481" spans="12:23" s="1248" customFormat="1" x14ac:dyDescent="0.2">
      <c r="L481" s="1395"/>
      <c r="M481" s="1395"/>
      <c r="N481" s="1395"/>
      <c r="V481" s="1335"/>
      <c r="W481" s="1335"/>
    </row>
    <row r="482" spans="12:23" s="1248" customFormat="1" x14ac:dyDescent="0.2">
      <c r="L482" s="1395"/>
      <c r="M482" s="1395"/>
      <c r="N482" s="1395"/>
      <c r="V482" s="1335"/>
      <c r="W482" s="1335"/>
    </row>
    <row r="483" spans="12:23" s="1248" customFormat="1" x14ac:dyDescent="0.2">
      <c r="L483" s="1395"/>
      <c r="M483" s="1395"/>
      <c r="N483" s="1395"/>
      <c r="V483" s="1335"/>
      <c r="W483" s="1335"/>
    </row>
    <row r="484" spans="12:23" s="1248" customFormat="1" x14ac:dyDescent="0.2">
      <c r="L484" s="1395"/>
      <c r="M484" s="1395"/>
      <c r="N484" s="1395"/>
      <c r="V484" s="1335"/>
      <c r="W484" s="1335"/>
    </row>
    <row r="485" spans="12:23" s="1248" customFormat="1" x14ac:dyDescent="0.2">
      <c r="L485" s="1395"/>
      <c r="M485" s="1395"/>
      <c r="N485" s="1395"/>
      <c r="V485" s="1335"/>
      <c r="W485" s="1335"/>
    </row>
    <row r="486" spans="12:23" s="1248" customFormat="1" x14ac:dyDescent="0.2">
      <c r="L486" s="1395"/>
      <c r="M486" s="1395"/>
      <c r="N486" s="1395"/>
      <c r="V486" s="1335"/>
      <c r="W486" s="1335"/>
    </row>
    <row r="487" spans="12:23" s="1248" customFormat="1" x14ac:dyDescent="0.2">
      <c r="L487" s="1395"/>
      <c r="M487" s="1395"/>
      <c r="N487" s="1395"/>
      <c r="V487" s="1335"/>
      <c r="W487" s="1335"/>
    </row>
    <row r="488" spans="12:23" s="1248" customFormat="1" x14ac:dyDescent="0.2">
      <c r="L488" s="1395"/>
      <c r="M488" s="1395"/>
      <c r="N488" s="1395"/>
      <c r="V488" s="1335"/>
      <c r="W488" s="1335"/>
    </row>
    <row r="489" spans="12:23" x14ac:dyDescent="0.25">
      <c r="L489" s="1397"/>
      <c r="M489" s="1397"/>
      <c r="N489" s="1397"/>
    </row>
    <row r="490" spans="12:23" x14ac:dyDescent="0.25">
      <c r="L490" s="1397"/>
      <c r="M490" s="1397"/>
      <c r="N490" s="1397"/>
    </row>
    <row r="491" spans="12:23" x14ac:dyDescent="0.25">
      <c r="L491" s="1397"/>
      <c r="M491" s="1397"/>
      <c r="N491" s="1397"/>
    </row>
    <row r="492" spans="12:23" x14ac:dyDescent="0.25">
      <c r="L492" s="1397"/>
      <c r="M492" s="1397"/>
      <c r="N492" s="1397"/>
    </row>
    <row r="493" spans="12:23" x14ac:dyDescent="0.25">
      <c r="L493" s="1397"/>
      <c r="M493" s="1397"/>
      <c r="N493" s="1397"/>
    </row>
  </sheetData>
  <mergeCells count="30">
    <mergeCell ref="A1:W1"/>
    <mergeCell ref="A3:A7"/>
    <mergeCell ref="C3:C7"/>
    <mergeCell ref="E3:G4"/>
    <mergeCell ref="H3:N4"/>
    <mergeCell ref="O3:P3"/>
    <mergeCell ref="Q3:U3"/>
    <mergeCell ref="V3:V7"/>
    <mergeCell ref="W3:W7"/>
    <mergeCell ref="O4:O7"/>
    <mergeCell ref="R6:R7"/>
    <mergeCell ref="S6:S7"/>
    <mergeCell ref="T6:T7"/>
    <mergeCell ref="U6:U7"/>
    <mergeCell ref="P4:P7"/>
    <mergeCell ref="Q4:Q7"/>
    <mergeCell ref="R4:S5"/>
    <mergeCell ref="T4:U5"/>
    <mergeCell ref="F6:F7"/>
    <mergeCell ref="G6:G7"/>
    <mergeCell ref="H6:H7"/>
    <mergeCell ref="I6:I7"/>
    <mergeCell ref="J6:J7"/>
    <mergeCell ref="M5:M7"/>
    <mergeCell ref="N5:N7"/>
    <mergeCell ref="F5:G5"/>
    <mergeCell ref="H5:I5"/>
    <mergeCell ref="J5:K5"/>
    <mergeCell ref="L5:L7"/>
    <mergeCell ref="K6:K7"/>
  </mergeCells>
  <printOptions horizontalCentered="1"/>
  <pageMargins left="0.39370078740157483" right="0.39370078740157483" top="0.70866141732283472" bottom="0.34531250000000002" header="0.31496062992125984" footer="0.15748031496062992"/>
  <pageSetup paperSize="9" scale="45" fitToHeight="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  <pageSetUpPr fitToPage="1"/>
  </sheetPr>
  <dimension ref="A1:Z108"/>
  <sheetViews>
    <sheetView view="pageBreakPreview" zoomScale="86" zoomScaleNormal="85" zoomScaleSheetLayoutView="86" zoomScalePageLayoutView="80" workbookViewId="0">
      <pane xSplit="1" ySplit="7" topLeftCell="I38" activePane="bottomRight" state="frozen"/>
      <selection pane="topRight" activeCell="B1" sqref="B1"/>
      <selection pane="bottomLeft" activeCell="A10" sqref="A10"/>
      <selection pane="bottomRight" activeCell="Q32" sqref="Q32"/>
    </sheetView>
  </sheetViews>
  <sheetFormatPr defaultRowHeight="18.75" x14ac:dyDescent="0.3"/>
  <cols>
    <col min="1" max="1" width="10" style="5" customWidth="1"/>
    <col min="2" max="4" width="9.5" style="5" customWidth="1"/>
    <col min="5" max="5" width="9.75" style="5" customWidth="1"/>
    <col min="6" max="6" width="9" style="5" customWidth="1"/>
    <col min="7" max="8" width="9.375" style="5" customWidth="1"/>
    <col min="9" max="9" width="11.875" style="5" customWidth="1"/>
    <col min="10" max="11" width="9.375" style="5" customWidth="1"/>
    <col min="12" max="12" width="9.25" style="5" customWidth="1"/>
    <col min="13" max="13" width="12.875" style="5" customWidth="1"/>
    <col min="14" max="14" width="13" style="5" customWidth="1"/>
    <col min="15" max="15" width="12" style="5" bestFit="1" customWidth="1"/>
    <col min="16" max="16" width="9.375" style="5" customWidth="1"/>
    <col min="17" max="17" width="10.375" style="5" customWidth="1"/>
    <col min="18" max="18" width="56.5" style="5" customWidth="1"/>
    <col min="19" max="19" width="11.875" style="161" bestFit="1" customWidth="1"/>
    <col min="20" max="20" width="26" style="5" customWidth="1"/>
    <col min="21" max="21" width="17" style="161" customWidth="1"/>
    <col min="22" max="22" width="31.125" style="5" customWidth="1"/>
    <col min="23" max="23" width="19.25" style="5" customWidth="1"/>
    <col min="24" max="16384" width="9" style="5"/>
  </cols>
  <sheetData>
    <row r="1" spans="1:26" s="2" customFormat="1" ht="20.25" x14ac:dyDescent="0.3">
      <c r="A1" s="1769" t="s">
        <v>80</v>
      </c>
      <c r="B1" s="1769"/>
      <c r="C1" s="1769"/>
      <c r="D1" s="1769"/>
      <c r="E1" s="1769"/>
      <c r="F1" s="1769"/>
      <c r="G1" s="1769"/>
      <c r="H1" s="1769"/>
      <c r="I1" s="1769"/>
      <c r="J1" s="1769"/>
      <c r="K1" s="1769"/>
      <c r="L1" s="1769"/>
      <c r="M1" s="1769"/>
      <c r="N1" s="1769"/>
      <c r="O1" s="1769"/>
      <c r="P1" s="1769"/>
      <c r="Q1" s="1769"/>
      <c r="R1" s="1769"/>
      <c r="S1" s="1769"/>
      <c r="T1" s="1769"/>
      <c r="U1" s="1769"/>
      <c r="V1" s="1769"/>
      <c r="W1" s="1769"/>
      <c r="X1" s="1"/>
      <c r="Y1" s="1"/>
    </row>
    <row r="2" spans="1:26" s="2" customFormat="1" x14ac:dyDescent="0.3">
      <c r="A2" s="3" t="s">
        <v>439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18"/>
      <c r="T2" s="3"/>
      <c r="U2" s="318"/>
      <c r="V2" s="3"/>
      <c r="W2" s="3"/>
    </row>
    <row r="3" spans="1:26" s="2" customFormat="1" ht="18.75" customHeight="1" x14ac:dyDescent="0.3">
      <c r="A3" s="1770" t="s">
        <v>0</v>
      </c>
      <c r="B3" s="220" t="s">
        <v>1</v>
      </c>
      <c r="C3" s="1766" t="s">
        <v>45</v>
      </c>
      <c r="D3" s="220" t="s">
        <v>2</v>
      </c>
      <c r="E3" s="1773" t="s">
        <v>3</v>
      </c>
      <c r="F3" s="1774"/>
      <c r="G3" s="1775"/>
      <c r="H3" s="1779" t="s">
        <v>4</v>
      </c>
      <c r="I3" s="1780"/>
      <c r="J3" s="1780"/>
      <c r="K3" s="1780"/>
      <c r="L3" s="1780"/>
      <c r="M3" s="1780"/>
      <c r="N3" s="1781"/>
      <c r="O3" s="1785" t="s">
        <v>5</v>
      </c>
      <c r="P3" s="1786"/>
      <c r="Q3" s="1785" t="s">
        <v>6</v>
      </c>
      <c r="R3" s="1787"/>
      <c r="S3" s="1787"/>
      <c r="T3" s="1787"/>
      <c r="U3" s="1786"/>
      <c r="V3" s="1763" t="s">
        <v>7</v>
      </c>
      <c r="W3" s="1763" t="s">
        <v>8</v>
      </c>
    </row>
    <row r="4" spans="1:26" s="8" customFormat="1" ht="21" customHeight="1" x14ac:dyDescent="0.2">
      <c r="A4" s="1771"/>
      <c r="B4" s="7" t="s">
        <v>9</v>
      </c>
      <c r="C4" s="1767"/>
      <c r="D4" s="7" t="s">
        <v>10</v>
      </c>
      <c r="E4" s="1776"/>
      <c r="F4" s="1777"/>
      <c r="G4" s="1778"/>
      <c r="H4" s="1782"/>
      <c r="I4" s="1783"/>
      <c r="J4" s="1783"/>
      <c r="K4" s="1783"/>
      <c r="L4" s="1783"/>
      <c r="M4" s="1783"/>
      <c r="N4" s="1784"/>
      <c r="O4" s="1763" t="s">
        <v>11</v>
      </c>
      <c r="P4" s="1763" t="s">
        <v>12</v>
      </c>
      <c r="Q4" s="1763" t="s">
        <v>13</v>
      </c>
      <c r="R4" s="1779" t="s">
        <v>14</v>
      </c>
      <c r="S4" s="1781"/>
      <c r="T4" s="1779" t="s">
        <v>15</v>
      </c>
      <c r="U4" s="1781"/>
      <c r="V4" s="1764"/>
      <c r="W4" s="1764"/>
    </row>
    <row r="5" spans="1:26" s="8" customFormat="1" ht="18.75" customHeight="1" x14ac:dyDescent="0.2">
      <c r="A5" s="1771"/>
      <c r="B5" s="7" t="s">
        <v>16</v>
      </c>
      <c r="C5" s="1767"/>
      <c r="D5" s="7" t="s">
        <v>17</v>
      </c>
      <c r="E5" s="9" t="s">
        <v>18</v>
      </c>
      <c r="F5" s="1789" t="s">
        <v>19</v>
      </c>
      <c r="G5" s="1790"/>
      <c r="H5" s="1789" t="s">
        <v>70</v>
      </c>
      <c r="I5" s="1790"/>
      <c r="J5" s="1789" t="s">
        <v>71</v>
      </c>
      <c r="K5" s="1790"/>
      <c r="L5" s="1763" t="s">
        <v>20</v>
      </c>
      <c r="M5" s="1766" t="s">
        <v>21</v>
      </c>
      <c r="N5" s="1766" t="s">
        <v>22</v>
      </c>
      <c r="O5" s="1764"/>
      <c r="P5" s="1764"/>
      <c r="Q5" s="1764"/>
      <c r="R5" s="1782"/>
      <c r="S5" s="1784"/>
      <c r="T5" s="1782"/>
      <c r="U5" s="1784"/>
      <c r="V5" s="1764"/>
      <c r="W5" s="1764"/>
    </row>
    <row r="6" spans="1:26" s="317" customFormat="1" ht="18.75" customHeight="1" x14ac:dyDescent="0.2">
      <c r="A6" s="1771"/>
      <c r="B6" s="218" t="s">
        <v>23</v>
      </c>
      <c r="C6" s="1767"/>
      <c r="D6" s="218" t="s">
        <v>24</v>
      </c>
      <c r="E6" s="9" t="s">
        <v>69</v>
      </c>
      <c r="F6" s="1766" t="s">
        <v>25</v>
      </c>
      <c r="G6" s="1766" t="s">
        <v>68</v>
      </c>
      <c r="H6" s="1766" t="s">
        <v>68</v>
      </c>
      <c r="I6" s="1766" t="s">
        <v>75</v>
      </c>
      <c r="J6" s="1766" t="s">
        <v>68</v>
      </c>
      <c r="K6" s="1766" t="s">
        <v>75</v>
      </c>
      <c r="L6" s="1764"/>
      <c r="M6" s="1767"/>
      <c r="N6" s="1767"/>
      <c r="O6" s="1764"/>
      <c r="P6" s="1764"/>
      <c r="Q6" s="1764"/>
      <c r="R6" s="1766" t="s">
        <v>67</v>
      </c>
      <c r="S6" s="1766" t="s">
        <v>26</v>
      </c>
      <c r="T6" s="1766" t="s">
        <v>67</v>
      </c>
      <c r="U6" s="1766" t="s">
        <v>26</v>
      </c>
      <c r="V6" s="1764"/>
      <c r="W6" s="1764"/>
    </row>
    <row r="7" spans="1:26" s="317" customFormat="1" ht="55.5" customHeight="1" x14ac:dyDescent="0.2">
      <c r="A7" s="1772"/>
      <c r="B7" s="219" t="s">
        <v>27</v>
      </c>
      <c r="C7" s="1768"/>
      <c r="D7" s="219"/>
      <c r="E7" s="13"/>
      <c r="F7" s="1768"/>
      <c r="G7" s="1768"/>
      <c r="H7" s="1768"/>
      <c r="I7" s="1768"/>
      <c r="J7" s="1768"/>
      <c r="K7" s="1768"/>
      <c r="L7" s="1765"/>
      <c r="M7" s="1768"/>
      <c r="N7" s="1768"/>
      <c r="O7" s="1765"/>
      <c r="P7" s="1765"/>
      <c r="Q7" s="1765"/>
      <c r="R7" s="1768"/>
      <c r="S7" s="1768"/>
      <c r="T7" s="1768"/>
      <c r="U7" s="1768"/>
      <c r="V7" s="1765"/>
      <c r="W7" s="1765"/>
    </row>
    <row r="8" spans="1:26" s="302" customFormat="1" ht="20.25" customHeight="1" x14ac:dyDescent="0.2">
      <c r="A8" s="222" t="s">
        <v>46</v>
      </c>
      <c r="B8" s="222" t="s">
        <v>47</v>
      </c>
      <c r="C8" s="222" t="s">
        <v>48</v>
      </c>
      <c r="D8" s="222" t="s">
        <v>49</v>
      </c>
      <c r="E8" s="222" t="s">
        <v>50</v>
      </c>
      <c r="F8" s="222" t="s">
        <v>51</v>
      </c>
      <c r="G8" s="222" t="s">
        <v>52</v>
      </c>
      <c r="H8" s="222" t="s">
        <v>53</v>
      </c>
      <c r="I8" s="222" t="s">
        <v>54</v>
      </c>
      <c r="J8" s="222" t="s">
        <v>55</v>
      </c>
      <c r="K8" s="222" t="s">
        <v>56</v>
      </c>
      <c r="L8" s="222" t="s">
        <v>57</v>
      </c>
      <c r="M8" s="222" t="s">
        <v>58</v>
      </c>
      <c r="N8" s="222" t="s">
        <v>59</v>
      </c>
      <c r="O8" s="222" t="s">
        <v>60</v>
      </c>
      <c r="P8" s="222" t="s">
        <v>61</v>
      </c>
      <c r="Q8" s="222" t="s">
        <v>62</v>
      </c>
      <c r="R8" s="222" t="s">
        <v>63</v>
      </c>
      <c r="S8" s="222" t="s">
        <v>64</v>
      </c>
      <c r="T8" s="222" t="s">
        <v>65</v>
      </c>
      <c r="U8" s="222" t="s">
        <v>72</v>
      </c>
      <c r="V8" s="222" t="s">
        <v>73</v>
      </c>
      <c r="W8" s="222" t="s">
        <v>74</v>
      </c>
    </row>
    <row r="9" spans="1:26" s="302" customFormat="1" ht="24" customHeight="1" x14ac:dyDescent="0.3">
      <c r="A9" s="1399" t="s">
        <v>42</v>
      </c>
      <c r="B9" s="180">
        <v>300.87</v>
      </c>
      <c r="C9" s="1400">
        <v>300.87</v>
      </c>
      <c r="D9" s="1401" t="s">
        <v>191</v>
      </c>
      <c r="E9" s="180" t="s">
        <v>86</v>
      </c>
      <c r="F9" s="128" t="s">
        <v>100</v>
      </c>
      <c r="G9" s="1402">
        <v>152</v>
      </c>
      <c r="H9" s="128" t="s">
        <v>100</v>
      </c>
      <c r="I9" s="128" t="s">
        <v>100</v>
      </c>
      <c r="J9" s="128" t="s">
        <v>100</v>
      </c>
      <c r="K9" s="128" t="s">
        <v>100</v>
      </c>
      <c r="L9" s="128" t="s">
        <v>100</v>
      </c>
      <c r="M9" s="128" t="s">
        <v>100</v>
      </c>
      <c r="N9" s="128" t="s">
        <v>100</v>
      </c>
      <c r="O9" s="180">
        <v>123356.7</v>
      </c>
      <c r="P9" s="1403" t="s">
        <v>81</v>
      </c>
      <c r="Q9" s="1227">
        <v>223.35599999999999</v>
      </c>
      <c r="R9" s="183" t="s">
        <v>421</v>
      </c>
      <c r="S9" s="180">
        <v>123.35599999999999</v>
      </c>
      <c r="T9" s="1404" t="s">
        <v>86</v>
      </c>
      <c r="U9" s="332">
        <f>SUM(U10:U11)</f>
        <v>100</v>
      </c>
      <c r="V9" s="335" t="s">
        <v>387</v>
      </c>
      <c r="W9" s="1160" t="s">
        <v>389</v>
      </c>
    </row>
    <row r="10" spans="1:26" s="302" customFormat="1" x14ac:dyDescent="0.3">
      <c r="A10" s="1405" t="s">
        <v>43</v>
      </c>
      <c r="B10" s="1406">
        <v>16410</v>
      </c>
      <c r="C10" s="1407">
        <v>15292</v>
      </c>
      <c r="D10" s="1408" t="s">
        <v>88</v>
      </c>
      <c r="E10" s="1406">
        <v>2405</v>
      </c>
      <c r="F10" s="1409">
        <v>3</v>
      </c>
      <c r="G10" s="1409">
        <v>125</v>
      </c>
      <c r="H10" s="128" t="s">
        <v>100</v>
      </c>
      <c r="I10" s="128" t="s">
        <v>100</v>
      </c>
      <c r="J10" s="1148">
        <v>1</v>
      </c>
      <c r="K10" s="1148">
        <v>4</v>
      </c>
      <c r="L10" s="223" t="s">
        <v>89</v>
      </c>
      <c r="M10" s="180">
        <v>1</v>
      </c>
      <c r="N10" s="180">
        <v>20</v>
      </c>
      <c r="O10" s="180">
        <v>6871.5999999999995</v>
      </c>
      <c r="P10" s="1403" t="s">
        <v>81</v>
      </c>
      <c r="Q10" s="180">
        <v>6871.5999999999995</v>
      </c>
      <c r="R10" s="183" t="s">
        <v>781</v>
      </c>
      <c r="S10" s="180">
        <v>6871.5999999999995</v>
      </c>
      <c r="T10" s="1404" t="s">
        <v>86</v>
      </c>
      <c r="U10" s="312" t="s">
        <v>86</v>
      </c>
      <c r="V10" s="335" t="s">
        <v>430</v>
      </c>
      <c r="W10" s="312" t="s">
        <v>86</v>
      </c>
    </row>
    <row r="11" spans="1:26" s="302" customFormat="1" x14ac:dyDescent="0.3">
      <c r="A11" s="1399" t="s">
        <v>29</v>
      </c>
      <c r="B11" s="1148">
        <v>4906</v>
      </c>
      <c r="C11" s="1410">
        <v>4906</v>
      </c>
      <c r="D11" s="1148" t="s">
        <v>186</v>
      </c>
      <c r="E11" s="128">
        <v>1432</v>
      </c>
      <c r="F11" s="128" t="s">
        <v>100</v>
      </c>
      <c r="G11" s="128" t="s">
        <v>100</v>
      </c>
      <c r="H11" s="128" t="s">
        <v>100</v>
      </c>
      <c r="I11" s="128" t="s">
        <v>100</v>
      </c>
      <c r="J11" s="1148">
        <v>1432</v>
      </c>
      <c r="K11" s="1148">
        <v>1962</v>
      </c>
      <c r="L11" s="128" t="s">
        <v>100</v>
      </c>
      <c r="M11" s="128" t="s">
        <v>100</v>
      </c>
      <c r="N11" s="128" t="s">
        <v>100</v>
      </c>
      <c r="O11" s="180">
        <v>1962</v>
      </c>
      <c r="P11" s="1403" t="s">
        <v>81</v>
      </c>
      <c r="Q11" s="1227">
        <v>200</v>
      </c>
      <c r="R11" s="1459" t="s">
        <v>782</v>
      </c>
      <c r="S11" s="1227">
        <v>100</v>
      </c>
      <c r="T11" s="1460" t="s">
        <v>95</v>
      </c>
      <c r="U11" s="1461">
        <v>100</v>
      </c>
      <c r="V11" s="312" t="s">
        <v>86</v>
      </c>
      <c r="W11" s="312" t="s">
        <v>86</v>
      </c>
    </row>
    <row r="12" spans="1:26" s="302" customFormat="1" x14ac:dyDescent="0.3">
      <c r="A12" s="1411" t="s">
        <v>30</v>
      </c>
      <c r="B12" s="1412">
        <v>170</v>
      </c>
      <c r="C12" s="1413">
        <v>170</v>
      </c>
      <c r="D12" s="1414" t="s">
        <v>191</v>
      </c>
      <c r="E12" s="128">
        <v>48</v>
      </c>
      <c r="F12" s="128" t="s">
        <v>100</v>
      </c>
      <c r="G12" s="128" t="s">
        <v>100</v>
      </c>
      <c r="H12" s="128" t="s">
        <v>100</v>
      </c>
      <c r="I12" s="128" t="s">
        <v>100</v>
      </c>
      <c r="J12" s="180">
        <f t="shared" ref="J12:K12" si="0">SUM(J13:J14)</f>
        <v>498</v>
      </c>
      <c r="K12" s="180">
        <f t="shared" si="0"/>
        <v>1000</v>
      </c>
      <c r="L12" s="128" t="s">
        <v>100</v>
      </c>
      <c r="M12" s="128" t="s">
        <v>100</v>
      </c>
      <c r="N12" s="128" t="s">
        <v>100</v>
      </c>
      <c r="O12" s="191">
        <v>51000</v>
      </c>
      <c r="P12" s="1415" t="s">
        <v>81</v>
      </c>
      <c r="Q12" s="191" t="s">
        <v>86</v>
      </c>
      <c r="R12" s="1404" t="s">
        <v>86</v>
      </c>
      <c r="S12" s="1404" t="s">
        <v>86</v>
      </c>
      <c r="T12" s="1404" t="s">
        <v>86</v>
      </c>
      <c r="U12" s="312" t="s">
        <v>86</v>
      </c>
      <c r="V12" s="312" t="s">
        <v>86</v>
      </c>
      <c r="W12" s="312" t="s">
        <v>86</v>
      </c>
    </row>
    <row r="13" spans="1:26" s="302" customFormat="1" x14ac:dyDescent="0.3">
      <c r="A13" s="1416" t="s">
        <v>31</v>
      </c>
      <c r="B13" s="128">
        <v>2639</v>
      </c>
      <c r="C13" s="1022">
        <v>2639</v>
      </c>
      <c r="D13" s="128" t="s">
        <v>101</v>
      </c>
      <c r="E13" s="128">
        <v>498</v>
      </c>
      <c r="F13" s="128" t="s">
        <v>100</v>
      </c>
      <c r="G13" s="128" t="s">
        <v>100</v>
      </c>
      <c r="H13" s="128" t="s">
        <v>100</v>
      </c>
      <c r="I13" s="128" t="s">
        <v>100</v>
      </c>
      <c r="J13" s="128">
        <v>498</v>
      </c>
      <c r="K13" s="128">
        <v>1000</v>
      </c>
      <c r="L13" s="128" t="s">
        <v>100</v>
      </c>
      <c r="M13" s="128" t="s">
        <v>100</v>
      </c>
      <c r="N13" s="128" t="s">
        <v>100</v>
      </c>
      <c r="O13" s="191">
        <v>1000</v>
      </c>
      <c r="P13" s="1415" t="s">
        <v>81</v>
      </c>
      <c r="Q13" s="128">
        <v>1000</v>
      </c>
      <c r="R13" s="193" t="s">
        <v>783</v>
      </c>
      <c r="S13" s="191">
        <v>1000</v>
      </c>
      <c r="T13" s="1404" t="s">
        <v>86</v>
      </c>
      <c r="U13" s="312" t="s">
        <v>86</v>
      </c>
      <c r="V13" s="313" t="s">
        <v>431</v>
      </c>
      <c r="W13" s="1161" t="s">
        <v>371</v>
      </c>
    </row>
    <row r="14" spans="1:26" s="302" customFormat="1" x14ac:dyDescent="0.3">
      <c r="A14" s="1416"/>
      <c r="B14" s="128" t="s">
        <v>102</v>
      </c>
      <c r="C14" s="1022"/>
      <c r="D14" s="128"/>
      <c r="E14" s="128"/>
      <c r="F14" s="128"/>
      <c r="G14" s="128"/>
      <c r="H14" s="128"/>
      <c r="I14" s="128"/>
      <c r="J14" s="128"/>
      <c r="K14" s="128"/>
      <c r="L14" s="224"/>
      <c r="M14" s="191"/>
      <c r="N14" s="191"/>
      <c r="O14" s="191"/>
      <c r="P14" s="1415"/>
      <c r="Q14" s="128"/>
      <c r="R14" s="193"/>
      <c r="S14" s="191"/>
      <c r="T14" s="1404" t="s">
        <v>86</v>
      </c>
      <c r="U14" s="312" t="s">
        <v>86</v>
      </c>
      <c r="V14" s="313" t="s">
        <v>432</v>
      </c>
      <c r="W14" s="1161"/>
    </row>
    <row r="15" spans="1:26" s="302" customFormat="1" ht="56.25" x14ac:dyDescent="0.2">
      <c r="A15" s="1417" t="s">
        <v>32</v>
      </c>
      <c r="B15" s="1159">
        <v>1431</v>
      </c>
      <c r="C15" s="1418">
        <v>1431</v>
      </c>
      <c r="D15" s="1419" t="s">
        <v>117</v>
      </c>
      <c r="E15" s="1159">
        <v>328</v>
      </c>
      <c r="F15" s="1206" t="s">
        <v>100</v>
      </c>
      <c r="G15" s="1206" t="s">
        <v>100</v>
      </c>
      <c r="H15" s="1206" t="s">
        <v>100</v>
      </c>
      <c r="I15" s="1206" t="s">
        <v>100</v>
      </c>
      <c r="J15" s="1206" t="s">
        <v>100</v>
      </c>
      <c r="K15" s="1206" t="s">
        <v>100</v>
      </c>
      <c r="L15" s="1206" t="s">
        <v>100</v>
      </c>
      <c r="M15" s="1206" t="s">
        <v>100</v>
      </c>
      <c r="N15" s="1206" t="s">
        <v>100</v>
      </c>
      <c r="O15" s="1156">
        <v>500</v>
      </c>
      <c r="P15" s="1420" t="s">
        <v>81</v>
      </c>
      <c r="Q15" s="1159">
        <v>500</v>
      </c>
      <c r="R15" s="1421" t="s">
        <v>784</v>
      </c>
      <c r="S15" s="1156">
        <v>500</v>
      </c>
      <c r="T15" s="1422" t="s">
        <v>86</v>
      </c>
      <c r="U15" s="1225" t="s">
        <v>86</v>
      </c>
      <c r="V15" s="336" t="s">
        <v>118</v>
      </c>
      <c r="W15" s="45" t="s">
        <v>433</v>
      </c>
    </row>
    <row r="16" spans="1:26" s="303" customFormat="1" ht="18.75" customHeight="1" x14ac:dyDescent="0.3">
      <c r="A16" s="1423" t="s">
        <v>28</v>
      </c>
      <c r="B16" s="1424">
        <v>58494</v>
      </c>
      <c r="C16" s="1425">
        <v>58494</v>
      </c>
      <c r="D16" s="1426" t="s">
        <v>101</v>
      </c>
      <c r="E16" s="1424">
        <v>3956</v>
      </c>
      <c r="F16" s="128" t="s">
        <v>100</v>
      </c>
      <c r="G16" s="128" t="s">
        <v>100</v>
      </c>
      <c r="H16" s="128" t="s">
        <v>100</v>
      </c>
      <c r="I16" s="128" t="s">
        <v>100</v>
      </c>
      <c r="J16" s="128" t="s">
        <v>100</v>
      </c>
      <c r="K16" s="128" t="s">
        <v>100</v>
      </c>
      <c r="L16" s="128" t="s">
        <v>100</v>
      </c>
      <c r="M16" s="128" t="s">
        <v>100</v>
      </c>
      <c r="N16" s="128" t="s">
        <v>100</v>
      </c>
      <c r="O16" s="1157">
        <v>40946</v>
      </c>
      <c r="P16" s="1427" t="s">
        <v>81</v>
      </c>
      <c r="Q16" s="1717">
        <v>3120</v>
      </c>
      <c r="R16" s="1475" t="s">
        <v>786</v>
      </c>
      <c r="S16" s="1474">
        <v>3120</v>
      </c>
      <c r="T16" s="1428" t="s">
        <v>122</v>
      </c>
      <c r="U16" s="333">
        <v>42</v>
      </c>
      <c r="V16" s="315" t="s">
        <v>86</v>
      </c>
      <c r="W16" s="304"/>
      <c r="X16" s="302"/>
      <c r="Y16" s="302"/>
      <c r="Z16" s="302"/>
    </row>
    <row r="17" spans="1:26" s="303" customFormat="1" ht="18.75" customHeight="1" x14ac:dyDescent="0.3">
      <c r="A17" s="1423"/>
      <c r="B17" s="1424"/>
      <c r="C17" s="1425"/>
      <c r="D17" s="1426"/>
      <c r="E17" s="1424"/>
      <c r="F17" s="1429"/>
      <c r="G17" s="1429"/>
      <c r="H17" s="1429"/>
      <c r="I17" s="1429"/>
      <c r="J17" s="320"/>
      <c r="K17" s="320"/>
      <c r="L17" s="320"/>
      <c r="M17" s="1149"/>
      <c r="N17" s="1152"/>
      <c r="O17" s="1157"/>
      <c r="P17" s="1427"/>
      <c r="Q17" s="1718">
        <v>2184</v>
      </c>
      <c r="R17" s="1465" t="s">
        <v>785</v>
      </c>
      <c r="S17" s="1466">
        <v>2184</v>
      </c>
      <c r="T17" s="1422" t="s">
        <v>86</v>
      </c>
      <c r="U17" s="1225" t="s">
        <v>86</v>
      </c>
      <c r="V17" s="1225" t="s">
        <v>86</v>
      </c>
      <c r="W17" s="1225" t="s">
        <v>86</v>
      </c>
      <c r="X17" s="302"/>
      <c r="Y17" s="302"/>
      <c r="Z17" s="302"/>
    </row>
    <row r="18" spans="1:26" s="303" customFormat="1" ht="18.75" customHeight="1" x14ac:dyDescent="0.3">
      <c r="A18" s="1423"/>
      <c r="B18" s="1424"/>
      <c r="C18" s="1425"/>
      <c r="D18" s="1426"/>
      <c r="E18" s="1424"/>
      <c r="F18" s="1429"/>
      <c r="G18" s="1429"/>
      <c r="H18" s="1429"/>
      <c r="I18" s="1429"/>
      <c r="J18" s="320"/>
      <c r="K18" s="320"/>
      <c r="L18" s="320"/>
      <c r="M18" s="1149"/>
      <c r="N18" s="1152"/>
      <c r="O18" s="1157"/>
      <c r="P18" s="1427"/>
      <c r="Q18" s="1718">
        <v>15600</v>
      </c>
      <c r="R18" s="1468" t="s">
        <v>787</v>
      </c>
      <c r="S18" s="1466">
        <v>15600</v>
      </c>
      <c r="T18" s="1422" t="s">
        <v>86</v>
      </c>
      <c r="U18" s="1225" t="s">
        <v>86</v>
      </c>
      <c r="V18" s="315" t="s">
        <v>86</v>
      </c>
      <c r="W18" s="1225" t="s">
        <v>86</v>
      </c>
      <c r="X18" s="302"/>
      <c r="Y18" s="302"/>
      <c r="Z18" s="302"/>
    </row>
    <row r="19" spans="1:26" s="303" customFormat="1" ht="18.75" customHeight="1" x14ac:dyDescent="0.3">
      <c r="A19" s="1423"/>
      <c r="B19" s="1424"/>
      <c r="C19" s="1425"/>
      <c r="D19" s="1426"/>
      <c r="E19" s="1424"/>
      <c r="F19" s="1429"/>
      <c r="G19" s="1429"/>
      <c r="H19" s="1429"/>
      <c r="I19" s="1429"/>
      <c r="J19" s="320"/>
      <c r="K19" s="320"/>
      <c r="L19" s="320"/>
      <c r="M19" s="1149"/>
      <c r="N19" s="1152"/>
      <c r="O19" s="1157"/>
      <c r="P19" s="1427"/>
      <c r="Q19" s="180">
        <v>2808</v>
      </c>
      <c r="R19" s="1468" t="s">
        <v>788</v>
      </c>
      <c r="S19" s="1227">
        <v>2808</v>
      </c>
      <c r="T19" s="1422" t="s">
        <v>86</v>
      </c>
      <c r="U19" s="1225" t="s">
        <v>86</v>
      </c>
      <c r="V19" s="1225" t="s">
        <v>86</v>
      </c>
      <c r="W19" s="1225" t="s">
        <v>86</v>
      </c>
      <c r="X19" s="302"/>
      <c r="Y19" s="302"/>
      <c r="Z19" s="302"/>
    </row>
    <row r="20" spans="1:26" s="303" customFormat="1" ht="18.75" customHeight="1" x14ac:dyDescent="0.3">
      <c r="A20" s="1423"/>
      <c r="B20" s="1424"/>
      <c r="C20" s="1425"/>
      <c r="D20" s="1426"/>
      <c r="E20" s="1424"/>
      <c r="F20" s="1429"/>
      <c r="G20" s="1429"/>
      <c r="H20" s="1429"/>
      <c r="I20" s="1429"/>
      <c r="J20" s="320"/>
      <c r="K20" s="320"/>
      <c r="L20" s="320"/>
      <c r="M20" s="1149"/>
      <c r="N20" s="1152"/>
      <c r="O20" s="1157"/>
      <c r="P20" s="1427"/>
      <c r="Q20" s="1206">
        <v>2496</v>
      </c>
      <c r="R20" s="1462" t="s">
        <v>789</v>
      </c>
      <c r="S20" s="1464">
        <v>2496</v>
      </c>
      <c r="T20" s="1422" t="s">
        <v>86</v>
      </c>
      <c r="U20" s="1225" t="s">
        <v>86</v>
      </c>
      <c r="V20" s="315" t="s">
        <v>86</v>
      </c>
      <c r="W20" s="1225" t="s">
        <v>86</v>
      </c>
      <c r="X20" s="302"/>
      <c r="Y20" s="302"/>
      <c r="Z20" s="302"/>
    </row>
    <row r="21" spans="1:26" s="303" customFormat="1" ht="18.75" customHeight="1" x14ac:dyDescent="0.3">
      <c r="A21" s="1423"/>
      <c r="B21" s="1424"/>
      <c r="C21" s="1425"/>
      <c r="D21" s="1426"/>
      <c r="E21" s="1424"/>
      <c r="F21" s="1429"/>
      <c r="G21" s="1429"/>
      <c r="H21" s="1429"/>
      <c r="I21" s="1429"/>
      <c r="J21" s="320"/>
      <c r="K21" s="320"/>
      <c r="L21" s="320"/>
      <c r="M21" s="1149"/>
      <c r="N21" s="1152"/>
      <c r="O21" s="1157"/>
      <c r="P21" s="1427"/>
      <c r="Q21" s="1206">
        <v>12480</v>
      </c>
      <c r="R21" s="1462" t="s">
        <v>422</v>
      </c>
      <c r="S21" s="1464">
        <v>12480</v>
      </c>
      <c r="T21" s="1422" t="s">
        <v>86</v>
      </c>
      <c r="U21" s="1225" t="s">
        <v>86</v>
      </c>
      <c r="V21" s="315" t="s">
        <v>86</v>
      </c>
      <c r="W21" s="1225" t="s">
        <v>86</v>
      </c>
      <c r="X21" s="302"/>
      <c r="Y21" s="302"/>
      <c r="Z21" s="302"/>
    </row>
    <row r="22" spans="1:26" s="303" customFormat="1" ht="18.75" customHeight="1" x14ac:dyDescent="0.3">
      <c r="A22" s="1423"/>
      <c r="B22" s="1424"/>
      <c r="C22" s="1425"/>
      <c r="D22" s="1426"/>
      <c r="E22" s="1424"/>
      <c r="F22" s="1429"/>
      <c r="G22" s="1429"/>
      <c r="H22" s="1429"/>
      <c r="I22" s="1429"/>
      <c r="J22" s="320"/>
      <c r="K22" s="320"/>
      <c r="L22" s="320"/>
      <c r="M22" s="1149"/>
      <c r="N22" s="1152"/>
      <c r="O22" s="1157"/>
      <c r="P22" s="1427"/>
      <c r="Q22" s="1206">
        <v>24960</v>
      </c>
      <c r="R22" s="1467" t="s">
        <v>423</v>
      </c>
      <c r="S22" s="1464">
        <v>24960</v>
      </c>
      <c r="T22" s="1422" t="s">
        <v>86</v>
      </c>
      <c r="U22" s="1225" t="s">
        <v>86</v>
      </c>
      <c r="V22" s="1225" t="s">
        <v>86</v>
      </c>
      <c r="W22" s="1225" t="s">
        <v>86</v>
      </c>
      <c r="X22" s="302"/>
      <c r="Y22" s="302"/>
      <c r="Z22" s="302"/>
    </row>
    <row r="23" spans="1:26" s="303" customFormat="1" ht="18.75" customHeight="1" x14ac:dyDescent="0.3">
      <c r="A23" s="1423"/>
      <c r="B23" s="1424"/>
      <c r="C23" s="1425"/>
      <c r="D23" s="1426"/>
      <c r="E23" s="1424"/>
      <c r="F23" s="1429"/>
      <c r="G23" s="1429"/>
      <c r="H23" s="1429"/>
      <c r="I23" s="1429"/>
      <c r="J23" s="320"/>
      <c r="K23" s="320"/>
      <c r="L23" s="320"/>
      <c r="M23" s="1149"/>
      <c r="N23" s="1152"/>
      <c r="O23" s="1157"/>
      <c r="P23" s="1427"/>
      <c r="Q23" s="1463">
        <v>15600</v>
      </c>
      <c r="R23" s="1462" t="s">
        <v>424</v>
      </c>
      <c r="S23" s="1463">
        <v>15600</v>
      </c>
      <c r="T23" s="1422" t="s">
        <v>86</v>
      </c>
      <c r="U23" s="1225" t="s">
        <v>86</v>
      </c>
      <c r="V23" s="315" t="s">
        <v>86</v>
      </c>
      <c r="W23" s="1225" t="s">
        <v>86</v>
      </c>
      <c r="X23" s="302"/>
      <c r="Y23" s="302"/>
      <c r="Z23" s="302"/>
    </row>
    <row r="24" spans="1:26" s="303" customFormat="1" ht="18.75" customHeight="1" x14ac:dyDescent="0.3">
      <c r="A24" s="1423"/>
      <c r="B24" s="1424"/>
      <c r="C24" s="1430"/>
      <c r="D24" s="1426"/>
      <c r="E24" s="1424"/>
      <c r="F24" s="1429"/>
      <c r="G24" s="1429"/>
      <c r="H24" s="1429"/>
      <c r="I24" s="1429"/>
      <c r="J24" s="320"/>
      <c r="K24" s="320"/>
      <c r="L24" s="320"/>
      <c r="M24" s="1149"/>
      <c r="N24" s="1152"/>
      <c r="O24" s="1157"/>
      <c r="P24" s="1427"/>
      <c r="Q24" s="1464">
        <v>24960</v>
      </c>
      <c r="R24" s="1467" t="s">
        <v>425</v>
      </c>
      <c r="S24" s="1464">
        <v>24960</v>
      </c>
      <c r="T24" s="1422" t="s">
        <v>86</v>
      </c>
      <c r="U24" s="1225" t="s">
        <v>86</v>
      </c>
      <c r="V24" s="1225" t="s">
        <v>86</v>
      </c>
      <c r="W24" s="1225" t="s">
        <v>86</v>
      </c>
      <c r="X24" s="302"/>
      <c r="Y24" s="302"/>
      <c r="Z24" s="302"/>
    </row>
    <row r="25" spans="1:26" s="303" customFormat="1" ht="18.75" customHeight="1" x14ac:dyDescent="0.3">
      <c r="A25" s="1423"/>
      <c r="B25" s="1424"/>
      <c r="C25" s="1430"/>
      <c r="D25" s="1426"/>
      <c r="E25" s="1424"/>
      <c r="F25" s="1429"/>
      <c r="G25" s="1429"/>
      <c r="H25" s="1429"/>
      <c r="I25" s="1429"/>
      <c r="J25" s="320"/>
      <c r="K25" s="320"/>
      <c r="L25" s="320"/>
      <c r="M25" s="1149"/>
      <c r="N25" s="1152"/>
      <c r="O25" s="1157"/>
      <c r="P25" s="1427"/>
      <c r="Q25" s="1463">
        <v>4680</v>
      </c>
      <c r="R25" s="1462" t="s">
        <v>426</v>
      </c>
      <c r="S25" s="1464">
        <v>4680</v>
      </c>
      <c r="T25" s="1422" t="s">
        <v>86</v>
      </c>
      <c r="U25" s="1225" t="s">
        <v>86</v>
      </c>
      <c r="V25" s="1225" t="s">
        <v>86</v>
      </c>
      <c r="W25" s="1225" t="s">
        <v>86</v>
      </c>
      <c r="X25" s="302"/>
      <c r="Y25" s="302"/>
      <c r="Z25" s="302"/>
    </row>
    <row r="26" spans="1:26" s="303" customFormat="1" ht="18.75" customHeight="1" x14ac:dyDescent="0.3">
      <c r="A26" s="1423"/>
      <c r="B26" s="1424"/>
      <c r="C26" s="1430"/>
      <c r="D26" s="1426"/>
      <c r="E26" s="1424"/>
      <c r="F26" s="1429"/>
      <c r="G26" s="1429"/>
      <c r="H26" s="1429"/>
      <c r="I26" s="1429"/>
      <c r="J26" s="320"/>
      <c r="K26" s="320"/>
      <c r="L26" s="320"/>
      <c r="M26" s="1149"/>
      <c r="N26" s="1152"/>
      <c r="O26" s="1157"/>
      <c r="P26" s="1427"/>
      <c r="Q26" s="1463">
        <v>168480</v>
      </c>
      <c r="R26" s="1462" t="s">
        <v>427</v>
      </c>
      <c r="S26" s="1463">
        <v>168480</v>
      </c>
      <c r="T26" s="1422" t="s">
        <v>86</v>
      </c>
      <c r="U26" s="1225" t="s">
        <v>86</v>
      </c>
      <c r="V26" s="1225" t="s">
        <v>86</v>
      </c>
      <c r="W26" s="1225" t="s">
        <v>86</v>
      </c>
      <c r="X26" s="302"/>
      <c r="Y26" s="302"/>
      <c r="Z26" s="302"/>
    </row>
    <row r="27" spans="1:26" s="303" customFormat="1" ht="18.75" customHeight="1" x14ac:dyDescent="0.3">
      <c r="A27" s="1423"/>
      <c r="B27" s="1424"/>
      <c r="C27" s="1430"/>
      <c r="D27" s="1426"/>
      <c r="E27" s="1424"/>
      <c r="F27" s="1429"/>
      <c r="G27" s="1429"/>
      <c r="H27" s="1429"/>
      <c r="I27" s="1429"/>
      <c r="J27" s="320"/>
      <c r="K27" s="320"/>
      <c r="L27" s="320"/>
      <c r="M27" s="1149"/>
      <c r="N27" s="1152"/>
      <c r="O27" s="1157"/>
      <c r="P27" s="1427"/>
      <c r="Q27" s="1464">
        <v>15600</v>
      </c>
      <c r="R27" s="1462" t="s">
        <v>814</v>
      </c>
      <c r="S27" s="1464">
        <v>15600</v>
      </c>
      <c r="T27" s="1422" t="s">
        <v>86</v>
      </c>
      <c r="U27" s="1225" t="s">
        <v>86</v>
      </c>
      <c r="V27" s="1225" t="s">
        <v>86</v>
      </c>
      <c r="W27" s="1225" t="s">
        <v>86</v>
      </c>
      <c r="X27" s="302"/>
      <c r="Y27" s="302"/>
      <c r="Z27" s="302"/>
    </row>
    <row r="28" spans="1:26" s="303" customFormat="1" ht="18.75" customHeight="1" x14ac:dyDescent="0.3">
      <c r="A28" s="1423"/>
      <c r="B28" s="1424"/>
      <c r="C28" s="1430"/>
      <c r="D28" s="1426"/>
      <c r="E28" s="1424"/>
      <c r="F28" s="1429"/>
      <c r="G28" s="1429"/>
      <c r="H28" s="1429"/>
      <c r="I28" s="1429"/>
      <c r="J28" s="320"/>
      <c r="K28" s="320"/>
      <c r="L28" s="320"/>
      <c r="M28" s="1149"/>
      <c r="N28" s="1152"/>
      <c r="O28" s="1157"/>
      <c r="P28" s="1427"/>
      <c r="Q28" s="1463">
        <v>15600</v>
      </c>
      <c r="R28" s="1462" t="s">
        <v>815</v>
      </c>
      <c r="S28" s="1464">
        <v>15600</v>
      </c>
      <c r="T28" s="1422"/>
      <c r="U28" s="1225"/>
      <c r="V28" s="1225"/>
      <c r="W28" s="1225"/>
      <c r="X28" s="302"/>
      <c r="Y28" s="302"/>
      <c r="Z28" s="302"/>
    </row>
    <row r="29" spans="1:26" s="303" customFormat="1" ht="18.75" customHeight="1" x14ac:dyDescent="0.3">
      <c r="A29" s="1423"/>
      <c r="B29" s="1424"/>
      <c r="C29" s="1430"/>
      <c r="D29" s="1426"/>
      <c r="E29" s="1424"/>
      <c r="F29" s="1429"/>
      <c r="G29" s="1429"/>
      <c r="H29" s="1429"/>
      <c r="I29" s="1429"/>
      <c r="J29" s="320"/>
      <c r="K29" s="320"/>
      <c r="L29" s="320"/>
      <c r="M29" s="1149"/>
      <c r="N29" s="1152"/>
      <c r="O29" s="1157"/>
      <c r="P29" s="1427"/>
      <c r="Q29" s="1464">
        <v>12480</v>
      </c>
      <c r="R29" s="1462" t="s">
        <v>428</v>
      </c>
      <c r="S29" s="1464">
        <v>12480</v>
      </c>
      <c r="T29" s="1422" t="s">
        <v>86</v>
      </c>
      <c r="U29" s="1225" t="s">
        <v>86</v>
      </c>
      <c r="V29" s="1225" t="s">
        <v>86</v>
      </c>
      <c r="W29" s="1225" t="s">
        <v>86</v>
      </c>
      <c r="X29" s="302"/>
      <c r="Y29" s="302"/>
      <c r="Z29" s="302"/>
    </row>
    <row r="30" spans="1:26" s="303" customFormat="1" ht="18.75" customHeight="1" x14ac:dyDescent="0.3">
      <c r="A30" s="1423"/>
      <c r="B30" s="1424"/>
      <c r="C30" s="1430"/>
      <c r="D30" s="1426"/>
      <c r="E30" s="1424"/>
      <c r="F30" s="1429"/>
      <c r="G30" s="1429"/>
      <c r="H30" s="1429"/>
      <c r="I30" s="1429"/>
      <c r="J30" s="320"/>
      <c r="K30" s="320"/>
      <c r="L30" s="320"/>
      <c r="M30" s="1149"/>
      <c r="N30" s="1152"/>
      <c r="O30" s="1157"/>
      <c r="P30" s="1427"/>
      <c r="Q30" s="1464">
        <v>12480</v>
      </c>
      <c r="R30" s="1462" t="s">
        <v>429</v>
      </c>
      <c r="S30" s="1464">
        <v>12480</v>
      </c>
      <c r="T30" s="1422" t="s">
        <v>86</v>
      </c>
      <c r="U30" s="1225" t="s">
        <v>86</v>
      </c>
      <c r="V30" s="1225" t="s">
        <v>86</v>
      </c>
      <c r="W30" s="1225" t="s">
        <v>86</v>
      </c>
      <c r="X30" s="302"/>
      <c r="Y30" s="302"/>
      <c r="Z30" s="302"/>
    </row>
    <row r="31" spans="1:26" s="303" customFormat="1" ht="18.75" customHeight="1" x14ac:dyDescent="0.3">
      <c r="A31" s="1423"/>
      <c r="B31" s="1424"/>
      <c r="C31" s="1430"/>
      <c r="D31" s="1426"/>
      <c r="E31" s="1424"/>
      <c r="F31" s="1429"/>
      <c r="G31" s="1429"/>
      <c r="H31" s="1429"/>
      <c r="I31" s="1429"/>
      <c r="J31" s="320"/>
      <c r="K31" s="320"/>
      <c r="L31" s="320"/>
      <c r="M31" s="1149"/>
      <c r="N31" s="1152"/>
      <c r="O31" s="1157"/>
      <c r="P31" s="1427"/>
      <c r="Q31" s="1463">
        <v>18720</v>
      </c>
      <c r="R31" s="1462" t="s">
        <v>790</v>
      </c>
      <c r="S31" s="1463">
        <v>18720</v>
      </c>
      <c r="T31" s="128"/>
      <c r="U31" s="334"/>
      <c r="V31" s="337"/>
      <c r="W31" s="305"/>
      <c r="X31" s="302"/>
      <c r="Y31" s="302"/>
      <c r="Z31" s="302"/>
    </row>
    <row r="32" spans="1:26" s="303" customFormat="1" ht="18.75" customHeight="1" x14ac:dyDescent="0.3">
      <c r="A32" s="1423"/>
      <c r="B32" s="1424"/>
      <c r="C32" s="1430"/>
      <c r="D32" s="1426"/>
      <c r="E32" s="1424"/>
      <c r="F32" s="1429"/>
      <c r="G32" s="1429"/>
      <c r="H32" s="1429"/>
      <c r="I32" s="1429"/>
      <c r="J32" s="320"/>
      <c r="K32" s="320"/>
      <c r="L32" s="320"/>
      <c r="M32" s="1149"/>
      <c r="N32" s="1152"/>
      <c r="O32" s="1157"/>
      <c r="P32" s="1427"/>
      <c r="Q32" s="1463">
        <v>24960</v>
      </c>
      <c r="R32" s="1462" t="s">
        <v>791</v>
      </c>
      <c r="S32" s="1463">
        <v>24960</v>
      </c>
      <c r="T32" s="1422" t="s">
        <v>86</v>
      </c>
      <c r="U32" s="1225" t="s">
        <v>86</v>
      </c>
      <c r="V32" s="1225" t="s">
        <v>86</v>
      </c>
      <c r="W32" s="1225" t="s">
        <v>86</v>
      </c>
      <c r="X32" s="302"/>
      <c r="Y32" s="302"/>
      <c r="Z32" s="302"/>
    </row>
    <row r="33" spans="1:26" s="303" customFormat="1" ht="18.75" customHeight="1" x14ac:dyDescent="0.3">
      <c r="A33" s="1423"/>
      <c r="B33" s="1424"/>
      <c r="C33" s="1430"/>
      <c r="D33" s="1426"/>
      <c r="E33" s="1424"/>
      <c r="F33" s="1429"/>
      <c r="G33" s="1429"/>
      <c r="H33" s="1429"/>
      <c r="I33" s="1429"/>
      <c r="J33" s="320"/>
      <c r="K33" s="320"/>
      <c r="L33" s="320"/>
      <c r="M33" s="1149"/>
      <c r="N33" s="1152"/>
      <c r="O33" s="1157"/>
      <c r="P33" s="1427"/>
      <c r="Q33" s="1463">
        <v>80</v>
      </c>
      <c r="R33" s="1462" t="s">
        <v>792</v>
      </c>
      <c r="S33" s="1464">
        <v>80</v>
      </c>
      <c r="T33" s="1422" t="s">
        <v>86</v>
      </c>
      <c r="U33" s="1225" t="s">
        <v>86</v>
      </c>
      <c r="V33" s="1225" t="s">
        <v>86</v>
      </c>
      <c r="W33" s="1225" t="s">
        <v>86</v>
      </c>
      <c r="X33" s="302"/>
      <c r="Y33" s="302"/>
      <c r="Z33" s="302"/>
    </row>
    <row r="34" spans="1:26" s="303" customFormat="1" ht="18.75" customHeight="1" x14ac:dyDescent="0.3">
      <c r="A34" s="1423"/>
      <c r="B34" s="1424"/>
      <c r="C34" s="1430"/>
      <c r="D34" s="1426"/>
      <c r="E34" s="1424"/>
      <c r="F34" s="1429"/>
      <c r="G34" s="1429"/>
      <c r="H34" s="1429"/>
      <c r="I34" s="1429"/>
      <c r="J34" s="320"/>
      <c r="K34" s="320"/>
      <c r="L34" s="320"/>
      <c r="M34" s="1149"/>
      <c r="N34" s="1152"/>
      <c r="O34" s="1157"/>
      <c r="P34" s="1427"/>
      <c r="Q34" s="1463">
        <v>15600</v>
      </c>
      <c r="R34" s="1462" t="s">
        <v>793</v>
      </c>
      <c r="S34" s="1463">
        <v>15600</v>
      </c>
      <c r="T34" s="1422" t="s">
        <v>86</v>
      </c>
      <c r="U34" s="1225" t="s">
        <v>86</v>
      </c>
      <c r="V34" s="1225" t="s">
        <v>86</v>
      </c>
      <c r="W34" s="1225" t="s">
        <v>86</v>
      </c>
      <c r="X34" s="302"/>
      <c r="Y34" s="302"/>
      <c r="Z34" s="302"/>
    </row>
    <row r="35" spans="1:26" s="303" customFormat="1" ht="18.75" customHeight="1" x14ac:dyDescent="0.3">
      <c r="A35" s="1423"/>
      <c r="B35" s="1424"/>
      <c r="C35" s="1430"/>
      <c r="D35" s="1426"/>
      <c r="E35" s="1424"/>
      <c r="F35" s="1429"/>
      <c r="G35" s="1429"/>
      <c r="H35" s="1429"/>
      <c r="I35" s="1429"/>
      <c r="J35" s="320"/>
      <c r="K35" s="320"/>
      <c r="L35" s="320"/>
      <c r="M35" s="1149"/>
      <c r="N35" s="1152"/>
      <c r="O35" s="1157"/>
      <c r="P35" s="1427"/>
      <c r="Q35" s="1463">
        <v>18720</v>
      </c>
      <c r="R35" s="1462" t="s">
        <v>794</v>
      </c>
      <c r="S35" s="1463">
        <v>18720</v>
      </c>
      <c r="T35" s="1422" t="s">
        <v>86</v>
      </c>
      <c r="U35" s="1225" t="s">
        <v>86</v>
      </c>
      <c r="V35" s="1225" t="s">
        <v>86</v>
      </c>
      <c r="W35" s="1225" t="s">
        <v>86</v>
      </c>
      <c r="X35" s="302"/>
      <c r="Y35" s="302"/>
      <c r="Z35" s="302"/>
    </row>
    <row r="36" spans="1:26" s="303" customFormat="1" ht="18.75" customHeight="1" x14ac:dyDescent="0.3">
      <c r="A36" s="1423"/>
      <c r="B36" s="1424"/>
      <c r="C36" s="1430"/>
      <c r="D36" s="1426"/>
      <c r="E36" s="1424"/>
      <c r="F36" s="1429"/>
      <c r="G36" s="1429"/>
      <c r="H36" s="1429"/>
      <c r="I36" s="1429"/>
      <c r="J36" s="320"/>
      <c r="K36" s="320"/>
      <c r="L36" s="320"/>
      <c r="M36" s="1149"/>
      <c r="N36" s="1152"/>
      <c r="O36" s="1157"/>
      <c r="P36" s="1427"/>
      <c r="Q36" s="1463">
        <v>24600</v>
      </c>
      <c r="R36" s="1462" t="s">
        <v>795</v>
      </c>
      <c r="S36" s="1464">
        <v>24600</v>
      </c>
      <c r="T36" s="1422" t="s">
        <v>86</v>
      </c>
      <c r="U36" s="1225" t="s">
        <v>86</v>
      </c>
      <c r="V36" s="1225" t="s">
        <v>86</v>
      </c>
      <c r="W36" s="1225" t="s">
        <v>86</v>
      </c>
      <c r="X36" s="302"/>
      <c r="Y36" s="302"/>
      <c r="Z36" s="302"/>
    </row>
    <row r="37" spans="1:26" s="303" customFormat="1" ht="18.75" customHeight="1" x14ac:dyDescent="0.3">
      <c r="A37" s="1423"/>
      <c r="B37" s="1424"/>
      <c r="C37" s="1430"/>
      <c r="D37" s="1426"/>
      <c r="E37" s="1424"/>
      <c r="F37" s="1429"/>
      <c r="G37" s="1429"/>
      <c r="H37" s="1429"/>
      <c r="I37" s="1429"/>
      <c r="J37" s="320"/>
      <c r="K37" s="320"/>
      <c r="L37" s="320"/>
      <c r="M37" s="1149"/>
      <c r="N37" s="1152"/>
      <c r="O37" s="1157"/>
      <c r="P37" s="1427"/>
      <c r="Q37" s="1463">
        <v>7200</v>
      </c>
      <c r="R37" s="1467" t="s">
        <v>796</v>
      </c>
      <c r="S37" s="1464">
        <v>7200</v>
      </c>
      <c r="T37" s="1422" t="s">
        <v>86</v>
      </c>
      <c r="U37" s="1225" t="s">
        <v>86</v>
      </c>
      <c r="V37" s="1225" t="s">
        <v>86</v>
      </c>
      <c r="W37" s="1225" t="s">
        <v>86</v>
      </c>
      <c r="X37" s="302"/>
      <c r="Y37" s="302"/>
      <c r="Z37" s="302"/>
    </row>
    <row r="38" spans="1:26" s="303" customFormat="1" ht="18.75" customHeight="1" x14ac:dyDescent="0.3">
      <c r="A38" s="1423"/>
      <c r="B38" s="1424"/>
      <c r="C38" s="1430"/>
      <c r="D38" s="1426"/>
      <c r="E38" s="1424"/>
      <c r="F38" s="1429"/>
      <c r="G38" s="1429"/>
      <c r="H38" s="1429"/>
      <c r="I38" s="1429"/>
      <c r="J38" s="320"/>
      <c r="K38" s="320"/>
      <c r="L38" s="320"/>
      <c r="M38" s="1149"/>
      <c r="N38" s="1152"/>
      <c r="O38" s="1157"/>
      <c r="P38" s="1427"/>
      <c r="Q38" s="1463">
        <v>3120</v>
      </c>
      <c r="R38" s="1467" t="s">
        <v>797</v>
      </c>
      <c r="S38" s="1463">
        <v>3120</v>
      </c>
      <c r="T38" s="1422" t="s">
        <v>86</v>
      </c>
      <c r="U38" s="1225" t="s">
        <v>86</v>
      </c>
      <c r="V38" s="1225" t="s">
        <v>86</v>
      </c>
      <c r="W38" s="1225" t="s">
        <v>86</v>
      </c>
      <c r="X38" s="302"/>
      <c r="Y38" s="302"/>
      <c r="Z38" s="302"/>
    </row>
    <row r="39" spans="1:26" s="303" customFormat="1" ht="18.75" customHeight="1" x14ac:dyDescent="0.3">
      <c r="A39" s="1423"/>
      <c r="B39" s="1424"/>
      <c r="C39" s="1430"/>
      <c r="D39" s="1426"/>
      <c r="E39" s="1424"/>
      <c r="F39" s="1429"/>
      <c r="G39" s="1429"/>
      <c r="H39" s="1429"/>
      <c r="I39" s="1429"/>
      <c r="J39" s="320"/>
      <c r="K39" s="320"/>
      <c r="L39" s="320"/>
      <c r="M39" s="1149"/>
      <c r="N39" s="1152"/>
      <c r="O39" s="1157"/>
      <c r="P39" s="1427"/>
      <c r="Q39" s="1463">
        <v>2808</v>
      </c>
      <c r="R39" s="1467" t="s">
        <v>798</v>
      </c>
      <c r="S39" s="1463">
        <v>2808</v>
      </c>
      <c r="T39" s="1422" t="s">
        <v>86</v>
      </c>
      <c r="U39" s="1225" t="s">
        <v>86</v>
      </c>
      <c r="V39" s="1225" t="s">
        <v>86</v>
      </c>
      <c r="W39" s="1225" t="s">
        <v>86</v>
      </c>
      <c r="X39" s="302"/>
      <c r="Y39" s="302"/>
      <c r="Z39" s="302"/>
    </row>
    <row r="40" spans="1:26" s="303" customFormat="1" ht="18.75" customHeight="1" x14ac:dyDescent="0.3">
      <c r="A40" s="1423"/>
      <c r="B40" s="1424"/>
      <c r="C40" s="1430"/>
      <c r="D40" s="1426"/>
      <c r="E40" s="1424"/>
      <c r="F40" s="1429"/>
      <c r="G40" s="1429"/>
      <c r="H40" s="1429"/>
      <c r="I40" s="1429"/>
      <c r="J40" s="320"/>
      <c r="K40" s="320"/>
      <c r="L40" s="320"/>
      <c r="M40" s="1149"/>
      <c r="N40" s="1152"/>
      <c r="O40" s="1157"/>
      <c r="P40" s="1427"/>
      <c r="Q40" s="1464">
        <v>18720</v>
      </c>
      <c r="R40" s="1467" t="s">
        <v>799</v>
      </c>
      <c r="S40" s="1464">
        <v>18720</v>
      </c>
      <c r="T40" s="1422" t="s">
        <v>86</v>
      </c>
      <c r="U40" s="1225" t="s">
        <v>86</v>
      </c>
      <c r="V40" s="1225" t="s">
        <v>86</v>
      </c>
      <c r="W40" s="1225" t="s">
        <v>86</v>
      </c>
      <c r="X40" s="302"/>
      <c r="Y40" s="302"/>
      <c r="Z40" s="302"/>
    </row>
    <row r="41" spans="1:26" s="303" customFormat="1" ht="18.75" customHeight="1" x14ac:dyDescent="0.3">
      <c r="A41" s="1423"/>
      <c r="B41" s="1424"/>
      <c r="C41" s="1430"/>
      <c r="D41" s="1426"/>
      <c r="E41" s="1424"/>
      <c r="F41" s="1429"/>
      <c r="G41" s="1429"/>
      <c r="H41" s="1429"/>
      <c r="I41" s="1429"/>
      <c r="J41" s="320"/>
      <c r="K41" s="320"/>
      <c r="L41" s="320"/>
      <c r="M41" s="1149"/>
      <c r="N41" s="1152"/>
      <c r="O41" s="1157"/>
      <c r="P41" s="1427"/>
      <c r="Q41" s="1463">
        <v>12480</v>
      </c>
      <c r="R41" s="1473" t="s">
        <v>800</v>
      </c>
      <c r="S41" s="1463">
        <v>12480</v>
      </c>
      <c r="T41" s="1422" t="s">
        <v>86</v>
      </c>
      <c r="U41" s="1225" t="s">
        <v>86</v>
      </c>
      <c r="V41" s="1225" t="s">
        <v>86</v>
      </c>
      <c r="W41" s="1225" t="s">
        <v>86</v>
      </c>
      <c r="X41" s="302"/>
      <c r="Y41" s="302"/>
      <c r="Z41" s="302"/>
    </row>
    <row r="42" spans="1:26" s="303" customFormat="1" ht="18.75" customHeight="1" x14ac:dyDescent="0.3">
      <c r="A42" s="1423"/>
      <c r="B42" s="1424"/>
      <c r="C42" s="1430"/>
      <c r="D42" s="1426"/>
      <c r="E42" s="1424"/>
      <c r="F42" s="1429"/>
      <c r="G42" s="1429"/>
      <c r="H42" s="1429"/>
      <c r="I42" s="1429"/>
      <c r="J42" s="320"/>
      <c r="K42" s="320"/>
      <c r="L42" s="320"/>
      <c r="M42" s="1149"/>
      <c r="N42" s="1152"/>
      <c r="O42" s="1157"/>
      <c r="P42" s="1427"/>
      <c r="Q42" s="1474">
        <v>18720</v>
      </c>
      <c r="R42" s="1475" t="s">
        <v>801</v>
      </c>
      <c r="S42" s="1476">
        <v>18720</v>
      </c>
      <c r="T42" s="1422" t="s">
        <v>86</v>
      </c>
      <c r="U42" s="1225" t="s">
        <v>86</v>
      </c>
      <c r="V42" s="1225" t="s">
        <v>86</v>
      </c>
      <c r="W42" s="1225" t="s">
        <v>86</v>
      </c>
      <c r="X42" s="302"/>
      <c r="Y42" s="302"/>
      <c r="Z42" s="302"/>
    </row>
    <row r="43" spans="1:26" s="303" customFormat="1" ht="18.75" customHeight="1" x14ac:dyDescent="0.3">
      <c r="A43" s="1423"/>
      <c r="B43" s="1424"/>
      <c r="C43" s="1430"/>
      <c r="D43" s="1426"/>
      <c r="E43" s="1424"/>
      <c r="F43" s="1429"/>
      <c r="G43" s="1429"/>
      <c r="H43" s="1429"/>
      <c r="I43" s="1429"/>
      <c r="J43" s="320"/>
      <c r="K43" s="320"/>
      <c r="L43" s="320"/>
      <c r="M43" s="1149"/>
      <c r="N43" s="1152"/>
      <c r="O43" s="1157"/>
      <c r="P43" s="1427"/>
      <c r="Q43" s="1477">
        <v>18720</v>
      </c>
      <c r="R43" s="1478" t="s">
        <v>802</v>
      </c>
      <c r="S43" s="1479">
        <v>18720</v>
      </c>
      <c r="T43" s="1422" t="s">
        <v>86</v>
      </c>
      <c r="U43" s="1225" t="s">
        <v>86</v>
      </c>
      <c r="V43" s="1225" t="s">
        <v>86</v>
      </c>
      <c r="W43" s="1225" t="s">
        <v>86</v>
      </c>
      <c r="X43" s="302"/>
      <c r="Y43" s="302"/>
      <c r="Z43" s="302"/>
    </row>
    <row r="44" spans="1:26" s="306" customFormat="1" x14ac:dyDescent="0.3">
      <c r="A44" s="1431" t="s">
        <v>33</v>
      </c>
      <c r="B44" s="1432">
        <v>10450</v>
      </c>
      <c r="C44" s="1433">
        <v>10450</v>
      </c>
      <c r="D44" s="1434" t="s">
        <v>126</v>
      </c>
      <c r="E44" s="28">
        <v>904</v>
      </c>
      <c r="F44" s="28">
        <v>2</v>
      </c>
      <c r="G44" s="28">
        <v>81</v>
      </c>
      <c r="H44" s="28">
        <v>0</v>
      </c>
      <c r="I44" s="28">
        <v>0</v>
      </c>
      <c r="J44" s="28">
        <v>965</v>
      </c>
      <c r="K44" s="28">
        <v>5745</v>
      </c>
      <c r="L44" s="224" t="s">
        <v>89</v>
      </c>
      <c r="M44" s="191">
        <v>20</v>
      </c>
      <c r="N44" s="191">
        <v>155</v>
      </c>
      <c r="O44" s="60">
        <v>5745</v>
      </c>
      <c r="P44" s="321" t="s">
        <v>81</v>
      </c>
      <c r="Q44" s="60">
        <v>800</v>
      </c>
      <c r="R44" s="1435" t="s">
        <v>803</v>
      </c>
      <c r="S44" s="28">
        <v>800</v>
      </c>
      <c r="T44" s="1422" t="s">
        <v>86</v>
      </c>
      <c r="U44" s="1225" t="s">
        <v>86</v>
      </c>
      <c r="V44" s="1225" t="s">
        <v>86</v>
      </c>
      <c r="W44" s="1162" t="s">
        <v>127</v>
      </c>
    </row>
    <row r="45" spans="1:26" s="303" customFormat="1" ht="39.75" customHeight="1" x14ac:dyDescent="0.3">
      <c r="A45" s="1436" t="s">
        <v>34</v>
      </c>
      <c r="B45" s="1150">
        <v>6494</v>
      </c>
      <c r="C45" s="1437">
        <v>6494</v>
      </c>
      <c r="D45" s="1438" t="s">
        <v>133</v>
      </c>
      <c r="E45" s="1150">
        <v>1288</v>
      </c>
      <c r="F45" s="1439">
        <v>0</v>
      </c>
      <c r="G45" s="1439">
        <v>0</v>
      </c>
      <c r="H45" s="1439">
        <v>0</v>
      </c>
      <c r="I45" s="1439">
        <v>0</v>
      </c>
      <c r="J45" s="1150">
        <v>0</v>
      </c>
      <c r="K45" s="1150">
        <v>0</v>
      </c>
      <c r="L45" s="324" t="s">
        <v>134</v>
      </c>
      <c r="M45" s="1153">
        <v>209</v>
      </c>
      <c r="N45" s="1155">
        <v>700</v>
      </c>
      <c r="O45" s="1155">
        <v>2598</v>
      </c>
      <c r="P45" s="1440" t="s">
        <v>81</v>
      </c>
      <c r="Q45" s="1471">
        <v>4680</v>
      </c>
      <c r="R45" s="1472" t="s">
        <v>804</v>
      </c>
      <c r="S45" s="1471">
        <v>4680</v>
      </c>
      <c r="T45" s="1441" t="s">
        <v>86</v>
      </c>
      <c r="U45" s="1225" t="s">
        <v>86</v>
      </c>
      <c r="V45" s="1163" t="s">
        <v>118</v>
      </c>
      <c r="W45" s="1226" t="s">
        <v>135</v>
      </c>
      <c r="X45" s="302"/>
      <c r="Y45" s="302"/>
    </row>
    <row r="46" spans="1:26" s="308" customFormat="1" ht="18.75" customHeight="1" x14ac:dyDescent="0.3">
      <c r="A46" s="1442" t="s">
        <v>35</v>
      </c>
      <c r="B46" s="1151">
        <v>117</v>
      </c>
      <c r="C46" s="1443">
        <v>117</v>
      </c>
      <c r="D46" s="1444" t="s">
        <v>138</v>
      </c>
      <c r="E46" s="1445">
        <v>29</v>
      </c>
      <c r="F46" s="1446">
        <v>0</v>
      </c>
      <c r="G46" s="1446">
        <v>0</v>
      </c>
      <c r="H46" s="1446" t="s">
        <v>100</v>
      </c>
      <c r="I46" s="1446" t="s">
        <v>100</v>
      </c>
      <c r="J46" s="1151">
        <v>29</v>
      </c>
      <c r="K46" s="1151">
        <v>48.6</v>
      </c>
      <c r="L46" s="322">
        <v>0</v>
      </c>
      <c r="M46" s="1154" t="s">
        <v>100</v>
      </c>
      <c r="N46" s="197" t="s">
        <v>100</v>
      </c>
      <c r="O46" s="1158">
        <v>48.6</v>
      </c>
      <c r="P46" s="1447" t="s">
        <v>81</v>
      </c>
      <c r="Q46" s="1151">
        <v>49</v>
      </c>
      <c r="R46" s="1448" t="s">
        <v>805</v>
      </c>
      <c r="S46" s="1449">
        <v>49</v>
      </c>
      <c r="T46" s="1441" t="s">
        <v>86</v>
      </c>
      <c r="U46" s="1225" t="s">
        <v>86</v>
      </c>
      <c r="V46" s="1164" t="s">
        <v>139</v>
      </c>
      <c r="W46" s="1164"/>
      <c r="X46" s="307"/>
      <c r="Y46" s="307"/>
      <c r="Z46" s="307"/>
    </row>
    <row r="47" spans="1:26" s="310" customFormat="1" ht="39" customHeight="1" x14ac:dyDescent="0.3">
      <c r="A47" s="1486" t="s">
        <v>36</v>
      </c>
      <c r="B47" s="1487">
        <v>1535</v>
      </c>
      <c r="C47" s="1488">
        <v>1535</v>
      </c>
      <c r="D47" s="1489" t="s">
        <v>146</v>
      </c>
      <c r="E47" s="1490">
        <v>427</v>
      </c>
      <c r="F47" s="1452">
        <v>0</v>
      </c>
      <c r="G47" s="1452">
        <v>0</v>
      </c>
      <c r="H47" s="1491">
        <v>54</v>
      </c>
      <c r="I47" s="1491">
        <v>52</v>
      </c>
      <c r="J47" s="1490">
        <v>373</v>
      </c>
      <c r="K47" s="1490">
        <v>593</v>
      </c>
      <c r="L47" s="1492" t="s">
        <v>150</v>
      </c>
      <c r="M47" s="1490">
        <v>54</v>
      </c>
      <c r="N47" s="1490">
        <v>104</v>
      </c>
      <c r="O47" s="1490">
        <v>645</v>
      </c>
      <c r="P47" s="1493" t="s">
        <v>81</v>
      </c>
      <c r="Q47" s="1490">
        <v>645</v>
      </c>
      <c r="R47" s="1486" t="s">
        <v>806</v>
      </c>
      <c r="S47" s="1490">
        <v>645</v>
      </c>
      <c r="T47" s="1441" t="s">
        <v>86</v>
      </c>
      <c r="U47" s="1225" t="s">
        <v>86</v>
      </c>
      <c r="V47" s="1494" t="s">
        <v>438</v>
      </c>
      <c r="W47" s="1494" t="s">
        <v>87</v>
      </c>
      <c r="X47" s="309"/>
      <c r="Y47" s="309"/>
    </row>
    <row r="48" spans="1:26" s="311" customFormat="1" ht="24.75" customHeight="1" x14ac:dyDescent="0.3">
      <c r="A48" s="1187" t="s">
        <v>37</v>
      </c>
      <c r="B48" s="1206">
        <v>26.3</v>
      </c>
      <c r="C48" s="1450">
        <v>26.3</v>
      </c>
      <c r="D48" s="1451" t="s">
        <v>180</v>
      </c>
      <c r="E48" s="1452">
        <v>0</v>
      </c>
      <c r="F48" s="1452">
        <v>0</v>
      </c>
      <c r="G48" s="1452">
        <v>0</v>
      </c>
      <c r="H48" s="1452">
        <v>0</v>
      </c>
      <c r="I48" s="1452">
        <v>0</v>
      </c>
      <c r="J48" s="1188">
        <v>12</v>
      </c>
      <c r="K48" s="1188">
        <v>12</v>
      </c>
      <c r="L48" s="1452">
        <v>0</v>
      </c>
      <c r="M48" s="1452">
        <v>0</v>
      </c>
      <c r="N48" s="1452">
        <v>0</v>
      </c>
      <c r="O48" s="1188">
        <v>12</v>
      </c>
      <c r="P48" s="1453" t="s">
        <v>81</v>
      </c>
      <c r="Q48" s="1188">
        <v>20</v>
      </c>
      <c r="R48" s="1180" t="s">
        <v>807</v>
      </c>
      <c r="S48" s="1454">
        <v>20</v>
      </c>
      <c r="T48" s="1404" t="s">
        <v>86</v>
      </c>
      <c r="U48" s="1225" t="s">
        <v>86</v>
      </c>
      <c r="V48" s="1165" t="s">
        <v>181</v>
      </c>
      <c r="W48" s="1166" t="s">
        <v>87</v>
      </c>
    </row>
    <row r="49" spans="1:25" s="306" customFormat="1" x14ac:dyDescent="0.3">
      <c r="A49" s="1431" t="s">
        <v>38</v>
      </c>
      <c r="B49" s="1432">
        <v>3905</v>
      </c>
      <c r="C49" s="1433">
        <v>3905</v>
      </c>
      <c r="D49" s="1455" t="s">
        <v>132</v>
      </c>
      <c r="E49" s="28">
        <v>642</v>
      </c>
      <c r="F49" s="28" t="s">
        <v>86</v>
      </c>
      <c r="G49" s="28" t="s">
        <v>86</v>
      </c>
      <c r="H49" s="28" t="s">
        <v>86</v>
      </c>
      <c r="I49" s="28" t="s">
        <v>86</v>
      </c>
      <c r="J49" s="28" t="s">
        <v>86</v>
      </c>
      <c r="K49" s="28" t="s">
        <v>86</v>
      </c>
      <c r="L49" s="323" t="s">
        <v>86</v>
      </c>
      <c r="M49" s="60" t="s">
        <v>86</v>
      </c>
      <c r="N49" s="60" t="s">
        <v>86</v>
      </c>
      <c r="O49" s="60">
        <v>1640</v>
      </c>
      <c r="P49" s="321" t="s">
        <v>81</v>
      </c>
      <c r="Q49" s="1463">
        <v>1640.1</v>
      </c>
      <c r="R49" s="1469" t="s">
        <v>808</v>
      </c>
      <c r="S49" s="1463">
        <v>1640.1</v>
      </c>
      <c r="T49" s="1404" t="s">
        <v>86</v>
      </c>
      <c r="U49" s="1225" t="s">
        <v>86</v>
      </c>
      <c r="V49" s="245" t="s">
        <v>151</v>
      </c>
      <c r="W49" s="1166"/>
    </row>
    <row r="50" spans="1:25" s="306" customFormat="1" x14ac:dyDescent="0.3">
      <c r="A50" s="1431"/>
      <c r="B50" s="1432"/>
      <c r="C50" s="1433"/>
      <c r="D50" s="1455"/>
      <c r="E50" s="28"/>
      <c r="F50" s="28"/>
      <c r="G50" s="28"/>
      <c r="H50" s="28"/>
      <c r="I50" s="28"/>
      <c r="J50" s="28"/>
      <c r="K50" s="28"/>
      <c r="L50" s="323"/>
      <c r="M50" s="60"/>
      <c r="N50" s="60"/>
      <c r="O50" s="60"/>
      <c r="P50" s="321"/>
      <c r="Q50" s="1463">
        <v>0</v>
      </c>
      <c r="R50" s="1467" t="s">
        <v>809</v>
      </c>
      <c r="S50" s="1463">
        <v>0</v>
      </c>
      <c r="T50" s="1404"/>
      <c r="U50" s="1225"/>
      <c r="V50" s="1470"/>
      <c r="W50" s="1166"/>
    </row>
    <row r="51" spans="1:25" s="314" customFormat="1" ht="37.5" x14ac:dyDescent="0.3">
      <c r="A51" s="193" t="s">
        <v>39</v>
      </c>
      <c r="B51" s="128">
        <v>1003</v>
      </c>
      <c r="C51" s="1456">
        <v>1003</v>
      </c>
      <c r="D51" s="1457" t="s">
        <v>160</v>
      </c>
      <c r="E51" s="128">
        <v>261</v>
      </c>
      <c r="F51" s="28" t="s">
        <v>86</v>
      </c>
      <c r="G51" s="28" t="s">
        <v>86</v>
      </c>
      <c r="H51" s="128"/>
      <c r="I51" s="128"/>
      <c r="J51" s="128">
        <v>261</v>
      </c>
      <c r="K51" s="128">
        <v>470</v>
      </c>
      <c r="L51" s="323" t="s">
        <v>86</v>
      </c>
      <c r="M51" s="191"/>
      <c r="N51" s="191"/>
      <c r="O51" s="191">
        <v>470</v>
      </c>
      <c r="P51" s="1415" t="s">
        <v>81</v>
      </c>
      <c r="Q51" s="128">
        <v>500</v>
      </c>
      <c r="R51" s="1458" t="s">
        <v>810</v>
      </c>
      <c r="S51" s="128">
        <v>500</v>
      </c>
      <c r="T51" s="1404" t="s">
        <v>86</v>
      </c>
      <c r="U51" s="1225" t="s">
        <v>86</v>
      </c>
      <c r="V51" s="1167" t="s">
        <v>161</v>
      </c>
      <c r="W51" s="1168" t="s">
        <v>371</v>
      </c>
    </row>
    <row r="52" spans="1:25" s="303" customFormat="1" ht="42" customHeight="1" x14ac:dyDescent="0.3">
      <c r="A52" s="1480" t="s">
        <v>44</v>
      </c>
      <c r="B52" s="134">
        <v>15700</v>
      </c>
      <c r="C52" s="1481">
        <v>15700</v>
      </c>
      <c r="D52" s="140" t="s">
        <v>166</v>
      </c>
      <c r="E52" s="1482">
        <v>1980</v>
      </c>
      <c r="F52" s="1627" t="s">
        <v>86</v>
      </c>
      <c r="G52" s="1627" t="s">
        <v>86</v>
      </c>
      <c r="H52" s="142">
        <v>15</v>
      </c>
      <c r="I52" s="142">
        <v>24</v>
      </c>
      <c r="J52" s="1482">
        <v>1970</v>
      </c>
      <c r="K52" s="1482">
        <v>8602</v>
      </c>
      <c r="L52" s="1628" t="s">
        <v>167</v>
      </c>
      <c r="M52" s="1482">
        <v>20</v>
      </c>
      <c r="N52" s="1482">
        <v>60</v>
      </c>
      <c r="O52" s="1482">
        <v>8626</v>
      </c>
      <c r="P52" s="1483" t="s">
        <v>81</v>
      </c>
      <c r="Q52" s="1484">
        <v>2496</v>
      </c>
      <c r="R52" s="1629" t="s">
        <v>811</v>
      </c>
      <c r="S52" s="1484">
        <v>2496</v>
      </c>
      <c r="T52" s="1485" t="s">
        <v>86</v>
      </c>
      <c r="U52" s="1630" t="s">
        <v>86</v>
      </c>
      <c r="V52" s="1224" t="s">
        <v>434</v>
      </c>
      <c r="W52" s="273" t="s">
        <v>436</v>
      </c>
      <c r="X52" s="302"/>
      <c r="Y52" s="302"/>
    </row>
    <row r="53" spans="1:25" s="303" customFormat="1" ht="42" customHeight="1" x14ac:dyDescent="0.3">
      <c r="A53" s="1642"/>
      <c r="B53" s="1643"/>
      <c r="C53" s="1644"/>
      <c r="D53" s="1645"/>
      <c r="E53" s="1646"/>
      <c r="F53" s="1647"/>
      <c r="G53" s="1647"/>
      <c r="H53" s="1648"/>
      <c r="I53" s="1648"/>
      <c r="J53" s="1646"/>
      <c r="K53" s="1646"/>
      <c r="L53" s="1649"/>
      <c r="M53" s="1646"/>
      <c r="N53" s="1646"/>
      <c r="O53" s="1646"/>
      <c r="P53" s="1650"/>
      <c r="Q53" s="1651">
        <v>21840</v>
      </c>
      <c r="R53" s="1652" t="s">
        <v>812</v>
      </c>
      <c r="S53" s="1651">
        <v>21840</v>
      </c>
      <c r="T53" s="1653"/>
      <c r="U53" s="1654"/>
      <c r="V53" s="1655"/>
      <c r="W53" s="1656"/>
      <c r="X53" s="302"/>
      <c r="Y53" s="302"/>
    </row>
    <row r="54" spans="1:25" s="316" customFormat="1" ht="37.5" x14ac:dyDescent="0.2">
      <c r="A54" s="1631" t="s">
        <v>40</v>
      </c>
      <c r="B54" s="1632">
        <v>773.37</v>
      </c>
      <c r="C54" s="1633">
        <v>750</v>
      </c>
      <c r="D54" s="1634" t="s">
        <v>160</v>
      </c>
      <c r="E54" s="1632">
        <v>221</v>
      </c>
      <c r="F54" s="1635" t="s">
        <v>86</v>
      </c>
      <c r="G54" s="1635" t="s">
        <v>86</v>
      </c>
      <c r="H54" s="1635" t="s">
        <v>86</v>
      </c>
      <c r="I54" s="1635" t="s">
        <v>86</v>
      </c>
      <c r="J54" s="1632">
        <v>221</v>
      </c>
      <c r="K54" s="1632">
        <f>(500*C54)/1000</f>
        <v>375</v>
      </c>
      <c r="L54" s="879" t="s">
        <v>86</v>
      </c>
      <c r="M54" s="1632">
        <v>0</v>
      </c>
      <c r="N54" s="1636">
        <v>0</v>
      </c>
      <c r="O54" s="1632">
        <v>375</v>
      </c>
      <c r="P54" s="1637" t="s">
        <v>81</v>
      </c>
      <c r="Q54" s="1636">
        <v>375</v>
      </c>
      <c r="R54" s="1638" t="s">
        <v>813</v>
      </c>
      <c r="S54" s="1636">
        <v>375</v>
      </c>
      <c r="T54" s="1639" t="s">
        <v>86</v>
      </c>
      <c r="U54" s="1640" t="s">
        <v>86</v>
      </c>
      <c r="V54" s="1641" t="s">
        <v>435</v>
      </c>
      <c r="W54" s="1641" t="s">
        <v>437</v>
      </c>
      <c r="X54" s="314"/>
      <c r="Y54" s="314"/>
    </row>
    <row r="55" spans="1:25" s="317" customFormat="1" ht="26.25" customHeight="1" x14ac:dyDescent="0.2">
      <c r="A55" s="1657" t="s">
        <v>41</v>
      </c>
      <c r="B55" s="1658">
        <f>SUM(B9:B54)</f>
        <v>124354.54</v>
      </c>
      <c r="C55" s="1659">
        <f>SUM(C9:C54)</f>
        <v>123213.17</v>
      </c>
      <c r="D55" s="1660" t="s">
        <v>160</v>
      </c>
      <c r="E55" s="1661">
        <f t="shared" ref="E55:K55" si="1">SUM(E9:E54)</f>
        <v>14419</v>
      </c>
      <c r="F55" s="1662">
        <f t="shared" si="1"/>
        <v>5</v>
      </c>
      <c r="G55" s="1662">
        <f t="shared" si="1"/>
        <v>358</v>
      </c>
      <c r="H55" s="1662">
        <f t="shared" si="1"/>
        <v>69</v>
      </c>
      <c r="I55" s="1662">
        <f t="shared" si="1"/>
        <v>76</v>
      </c>
      <c r="J55" s="1661">
        <f t="shared" si="1"/>
        <v>6260</v>
      </c>
      <c r="K55" s="1661">
        <f t="shared" si="1"/>
        <v>19811.599999999999</v>
      </c>
      <c r="L55" s="1663"/>
      <c r="M55" s="1661">
        <f>SUM(M9:M54)</f>
        <v>304</v>
      </c>
      <c r="N55" s="1661">
        <f>SUM(N9:N54)</f>
        <v>1039</v>
      </c>
      <c r="O55" s="1661">
        <f>SUM(O9:O54)</f>
        <v>245795.9</v>
      </c>
      <c r="P55" s="1664" t="s">
        <v>81</v>
      </c>
      <c r="Q55" s="1661">
        <f>SUM(Q9:Q54)</f>
        <v>559816.05599999998</v>
      </c>
      <c r="R55" s="1662"/>
      <c r="S55" s="1665">
        <f>SUM(S9:S54)</f>
        <v>559616.05599999998</v>
      </c>
      <c r="T55" s="1662"/>
      <c r="U55" s="1657">
        <f>SUM(U9:U54)</f>
        <v>242</v>
      </c>
      <c r="V55" s="1662"/>
      <c r="W55" s="1662"/>
    </row>
    <row r="56" spans="1:25" s="24" customFormat="1" ht="20.25" x14ac:dyDescent="0.3">
      <c r="A56" s="42" t="s">
        <v>66</v>
      </c>
      <c r="B56" s="29"/>
      <c r="C56" s="29"/>
      <c r="D56" s="29"/>
      <c r="E56" s="30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0"/>
      <c r="Q56" s="31"/>
      <c r="R56" s="32"/>
      <c r="S56" s="159"/>
      <c r="T56" s="34"/>
      <c r="U56" s="35"/>
      <c r="V56" s="36"/>
      <c r="W56" s="37"/>
    </row>
    <row r="57" spans="1:25" s="11" customFormat="1" ht="20.25" x14ac:dyDescent="0.3">
      <c r="A57" s="43" t="s">
        <v>77</v>
      </c>
      <c r="B57" s="29"/>
      <c r="C57" s="29"/>
      <c r="D57" s="29"/>
      <c r="E57" s="30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0"/>
      <c r="Q57" s="31"/>
      <c r="R57" s="32"/>
      <c r="S57" s="159"/>
      <c r="T57" s="34"/>
      <c r="U57" s="35"/>
      <c r="V57" s="36"/>
      <c r="W57" s="37"/>
    </row>
    <row r="58" spans="1:25" s="11" customFormat="1" ht="20.25" x14ac:dyDescent="0.3">
      <c r="A58" s="1788" t="s">
        <v>78</v>
      </c>
      <c r="B58" s="1788"/>
      <c r="C58" s="1788"/>
      <c r="D58" s="1788"/>
      <c r="E58" s="1788"/>
      <c r="F58" s="1788"/>
      <c r="G58" s="1788"/>
      <c r="H58" s="1788"/>
      <c r="I58" s="1788"/>
      <c r="J58" s="1788"/>
      <c r="K58" s="1788"/>
      <c r="L58" s="1788"/>
      <c r="M58" s="1788"/>
      <c r="N58" s="1788"/>
      <c r="O58" s="1788"/>
      <c r="P58" s="1788"/>
      <c r="Q58" s="1788"/>
      <c r="R58" s="1788"/>
      <c r="S58" s="1788"/>
      <c r="T58" s="1788"/>
      <c r="U58" s="1788"/>
      <c r="V58" s="1788"/>
      <c r="W58" s="1788"/>
    </row>
    <row r="59" spans="1:25" s="11" customFormat="1" ht="20.25" x14ac:dyDescent="0.3">
      <c r="A59" s="1788" t="s">
        <v>76</v>
      </c>
      <c r="B59" s="1788"/>
      <c r="C59" s="1788"/>
      <c r="D59" s="1788"/>
      <c r="E59" s="1788"/>
      <c r="F59" s="1788"/>
      <c r="G59" s="1788"/>
      <c r="H59" s="1788"/>
      <c r="I59" s="1788"/>
      <c r="J59" s="1788"/>
      <c r="K59" s="1788"/>
      <c r="L59" s="1788"/>
      <c r="M59" s="1788"/>
      <c r="N59" s="1788"/>
      <c r="O59" s="1788"/>
      <c r="P59" s="1788"/>
      <c r="Q59" s="1788"/>
      <c r="R59" s="1788"/>
      <c r="S59" s="1788"/>
      <c r="T59" s="1788"/>
      <c r="U59" s="1788"/>
      <c r="V59" s="1788"/>
      <c r="W59" s="1788"/>
    </row>
    <row r="60" spans="1:25" s="11" customFormat="1" x14ac:dyDescent="0.2">
      <c r="E60" s="38"/>
      <c r="F60" s="38"/>
      <c r="G60" s="38"/>
      <c r="H60" s="38"/>
      <c r="I60" s="38"/>
      <c r="J60" s="38"/>
      <c r="K60" s="38"/>
      <c r="L60" s="39"/>
      <c r="M60" s="39"/>
      <c r="N60" s="39"/>
      <c r="S60" s="160"/>
      <c r="U60" s="160"/>
    </row>
    <row r="61" spans="1:25" s="11" customFormat="1" x14ac:dyDescent="0.2">
      <c r="E61" s="38"/>
      <c r="F61" s="38"/>
      <c r="G61" s="38"/>
      <c r="H61" s="38"/>
      <c r="I61" s="38"/>
      <c r="J61" s="38"/>
      <c r="K61" s="38"/>
      <c r="L61" s="39"/>
      <c r="M61" s="39"/>
      <c r="N61" s="39"/>
      <c r="S61" s="160"/>
      <c r="U61" s="160"/>
    </row>
    <row r="62" spans="1:25" s="11" customFormat="1" x14ac:dyDescent="0.2">
      <c r="E62" s="38"/>
      <c r="F62" s="38"/>
      <c r="G62" s="38"/>
      <c r="H62" s="38"/>
      <c r="I62" s="38"/>
      <c r="J62" s="38"/>
      <c r="K62" s="38"/>
      <c r="L62" s="39"/>
      <c r="M62" s="39"/>
      <c r="N62" s="39"/>
      <c r="S62" s="160"/>
      <c r="U62" s="160"/>
    </row>
    <row r="63" spans="1:25" s="11" customFormat="1" x14ac:dyDescent="0.2">
      <c r="L63" s="39"/>
      <c r="M63" s="39"/>
      <c r="N63" s="39"/>
      <c r="S63" s="160"/>
      <c r="U63" s="160"/>
      <c r="W63" s="40"/>
    </row>
    <row r="64" spans="1:25" s="11" customFormat="1" x14ac:dyDescent="0.2">
      <c r="L64" s="39"/>
      <c r="M64" s="39"/>
      <c r="N64" s="39"/>
      <c r="S64" s="160"/>
      <c r="U64" s="160"/>
      <c r="W64" s="40"/>
    </row>
    <row r="65" spans="12:23" s="11" customFormat="1" x14ac:dyDescent="0.2">
      <c r="L65" s="39"/>
      <c r="M65" s="39"/>
      <c r="N65" s="39"/>
      <c r="S65" s="160"/>
      <c r="U65" s="160"/>
      <c r="W65" s="40"/>
    </row>
    <row r="66" spans="12:23" s="11" customFormat="1" x14ac:dyDescent="0.2">
      <c r="L66" s="39"/>
      <c r="M66" s="39"/>
      <c r="N66" s="39"/>
      <c r="S66" s="160"/>
      <c r="U66" s="160"/>
    </row>
    <row r="67" spans="12:23" s="11" customFormat="1" x14ac:dyDescent="0.2">
      <c r="L67" s="39"/>
      <c r="M67" s="39"/>
      <c r="N67" s="39"/>
      <c r="S67" s="160"/>
      <c r="U67" s="160"/>
    </row>
    <row r="68" spans="12:23" s="11" customFormat="1" x14ac:dyDescent="0.2">
      <c r="L68" s="39"/>
      <c r="M68" s="39"/>
      <c r="N68" s="39"/>
      <c r="S68" s="160"/>
      <c r="U68" s="160"/>
    </row>
    <row r="69" spans="12:23" s="11" customFormat="1" x14ac:dyDescent="0.2">
      <c r="L69" s="39"/>
      <c r="M69" s="39"/>
      <c r="N69" s="39"/>
      <c r="S69" s="160"/>
      <c r="U69" s="160"/>
    </row>
    <row r="70" spans="12:23" s="11" customFormat="1" x14ac:dyDescent="0.2">
      <c r="L70" s="39"/>
      <c r="M70" s="39"/>
      <c r="N70" s="39"/>
      <c r="S70" s="160"/>
      <c r="U70" s="160"/>
    </row>
    <row r="71" spans="12:23" s="11" customFormat="1" x14ac:dyDescent="0.2">
      <c r="L71" s="39"/>
      <c r="M71" s="39"/>
      <c r="N71" s="39"/>
      <c r="S71" s="160"/>
      <c r="U71" s="160"/>
    </row>
    <row r="72" spans="12:23" s="11" customFormat="1" x14ac:dyDescent="0.2">
      <c r="L72" s="39"/>
      <c r="M72" s="39"/>
      <c r="N72" s="39"/>
      <c r="S72" s="160"/>
      <c r="U72" s="160"/>
    </row>
    <row r="73" spans="12:23" s="11" customFormat="1" x14ac:dyDescent="0.2">
      <c r="L73" s="39"/>
      <c r="M73" s="39"/>
      <c r="N73" s="39"/>
      <c r="S73" s="160"/>
      <c r="U73" s="160"/>
    </row>
    <row r="74" spans="12:23" s="11" customFormat="1" x14ac:dyDescent="0.2">
      <c r="L74" s="39"/>
      <c r="M74" s="39"/>
      <c r="N74" s="39"/>
      <c r="S74" s="160"/>
      <c r="U74" s="160"/>
    </row>
    <row r="75" spans="12:23" s="11" customFormat="1" x14ac:dyDescent="0.2">
      <c r="L75" s="39"/>
      <c r="M75" s="39"/>
      <c r="N75" s="39"/>
      <c r="S75" s="160"/>
      <c r="U75" s="160"/>
    </row>
    <row r="76" spans="12:23" s="11" customFormat="1" x14ac:dyDescent="0.2">
      <c r="L76" s="39"/>
      <c r="M76" s="39"/>
      <c r="N76" s="39"/>
      <c r="S76" s="160"/>
      <c r="U76" s="160"/>
    </row>
    <row r="77" spans="12:23" s="11" customFormat="1" x14ac:dyDescent="0.2">
      <c r="L77" s="39"/>
      <c r="M77" s="39"/>
      <c r="N77" s="39"/>
      <c r="S77" s="160"/>
      <c r="U77" s="160"/>
    </row>
    <row r="78" spans="12:23" s="11" customFormat="1" x14ac:dyDescent="0.2">
      <c r="L78" s="39"/>
      <c r="M78" s="39"/>
      <c r="N78" s="39"/>
      <c r="S78" s="160"/>
      <c r="U78" s="160"/>
    </row>
    <row r="79" spans="12:23" s="11" customFormat="1" x14ac:dyDescent="0.2">
      <c r="L79" s="39"/>
      <c r="M79" s="39"/>
      <c r="N79" s="39"/>
      <c r="S79" s="160"/>
      <c r="U79" s="160"/>
    </row>
    <row r="80" spans="12:23" s="11" customFormat="1" x14ac:dyDescent="0.2">
      <c r="L80" s="39"/>
      <c r="M80" s="39"/>
      <c r="N80" s="39"/>
      <c r="S80" s="160"/>
      <c r="U80" s="160"/>
    </row>
    <row r="81" spans="12:21" s="11" customFormat="1" x14ac:dyDescent="0.2">
      <c r="L81" s="39"/>
      <c r="M81" s="39"/>
      <c r="N81" s="39"/>
      <c r="S81" s="160"/>
      <c r="U81" s="160"/>
    </row>
    <row r="82" spans="12:21" s="11" customFormat="1" x14ac:dyDescent="0.2">
      <c r="L82" s="39"/>
      <c r="M82" s="39"/>
      <c r="N82" s="39"/>
      <c r="S82" s="160"/>
      <c r="U82" s="160"/>
    </row>
    <row r="83" spans="12:21" s="11" customFormat="1" x14ac:dyDescent="0.2">
      <c r="L83" s="39"/>
      <c r="M83" s="39"/>
      <c r="N83" s="39"/>
      <c r="S83" s="160"/>
      <c r="U83" s="160"/>
    </row>
    <row r="84" spans="12:21" s="11" customFormat="1" x14ac:dyDescent="0.2">
      <c r="L84" s="39"/>
      <c r="M84" s="39"/>
      <c r="N84" s="39"/>
      <c r="S84" s="160"/>
      <c r="U84" s="160"/>
    </row>
    <row r="85" spans="12:21" s="11" customFormat="1" x14ac:dyDescent="0.2">
      <c r="L85" s="39"/>
      <c r="M85" s="39"/>
      <c r="N85" s="39"/>
      <c r="S85" s="160"/>
      <c r="U85" s="160"/>
    </row>
    <row r="86" spans="12:21" s="11" customFormat="1" x14ac:dyDescent="0.2">
      <c r="L86" s="39"/>
      <c r="M86" s="39"/>
      <c r="N86" s="39"/>
      <c r="S86" s="160"/>
      <c r="U86" s="160"/>
    </row>
    <row r="87" spans="12:21" s="11" customFormat="1" x14ac:dyDescent="0.2">
      <c r="L87" s="39"/>
      <c r="M87" s="39"/>
      <c r="N87" s="39"/>
      <c r="S87" s="160"/>
      <c r="U87" s="160"/>
    </row>
    <row r="88" spans="12:21" s="11" customFormat="1" x14ac:dyDescent="0.2">
      <c r="L88" s="39"/>
      <c r="M88" s="39"/>
      <c r="N88" s="39"/>
      <c r="S88" s="160"/>
      <c r="U88" s="160"/>
    </row>
    <row r="89" spans="12:21" s="11" customFormat="1" x14ac:dyDescent="0.2">
      <c r="L89" s="39"/>
      <c r="M89" s="39"/>
      <c r="N89" s="39"/>
      <c r="S89" s="160"/>
      <c r="U89" s="160"/>
    </row>
    <row r="90" spans="12:21" s="11" customFormat="1" x14ac:dyDescent="0.2">
      <c r="L90" s="39"/>
      <c r="M90" s="39"/>
      <c r="N90" s="39"/>
      <c r="S90" s="160"/>
      <c r="U90" s="160"/>
    </row>
    <row r="91" spans="12:21" s="11" customFormat="1" x14ac:dyDescent="0.2">
      <c r="L91" s="39"/>
      <c r="M91" s="39"/>
      <c r="N91" s="39"/>
      <c r="S91" s="160"/>
      <c r="U91" s="160"/>
    </row>
    <row r="92" spans="12:21" s="11" customFormat="1" x14ac:dyDescent="0.2">
      <c r="L92" s="39"/>
      <c r="M92" s="39"/>
      <c r="N92" s="39"/>
      <c r="S92" s="160"/>
      <c r="U92" s="160"/>
    </row>
    <row r="93" spans="12:21" s="11" customFormat="1" x14ac:dyDescent="0.2">
      <c r="L93" s="39"/>
      <c r="M93" s="39"/>
      <c r="N93" s="39"/>
      <c r="S93" s="160"/>
      <c r="U93" s="160"/>
    </row>
    <row r="94" spans="12:21" s="11" customFormat="1" x14ac:dyDescent="0.2">
      <c r="L94" s="39"/>
      <c r="M94" s="39"/>
      <c r="N94" s="39"/>
      <c r="S94" s="160"/>
      <c r="U94" s="160"/>
    </row>
    <row r="95" spans="12:21" s="11" customFormat="1" x14ac:dyDescent="0.2">
      <c r="L95" s="39"/>
      <c r="M95" s="39"/>
      <c r="N95" s="39"/>
      <c r="S95" s="160"/>
      <c r="U95" s="160"/>
    </row>
    <row r="96" spans="12:21" s="11" customFormat="1" x14ac:dyDescent="0.2">
      <c r="L96" s="39"/>
      <c r="M96" s="39"/>
      <c r="N96" s="39"/>
      <c r="S96" s="160"/>
      <c r="U96" s="160"/>
    </row>
    <row r="97" spans="1:23" s="11" customFormat="1" x14ac:dyDescent="0.2">
      <c r="L97" s="39"/>
      <c r="M97" s="39"/>
      <c r="N97" s="39"/>
      <c r="S97" s="160"/>
      <c r="U97" s="160"/>
    </row>
    <row r="98" spans="1:23" s="11" customFormat="1" x14ac:dyDescent="0.2">
      <c r="L98" s="39"/>
      <c r="M98" s="39"/>
      <c r="N98" s="39"/>
      <c r="S98" s="160"/>
      <c r="U98" s="160"/>
    </row>
    <row r="99" spans="1:23" s="11" customFormat="1" x14ac:dyDescent="0.2">
      <c r="L99" s="39"/>
      <c r="M99" s="39"/>
      <c r="N99" s="39"/>
      <c r="S99" s="160"/>
      <c r="U99" s="160"/>
    </row>
    <row r="100" spans="1:23" s="11" customFormat="1" x14ac:dyDescent="0.2">
      <c r="L100" s="39"/>
      <c r="M100" s="39"/>
      <c r="N100" s="39"/>
      <c r="S100" s="160"/>
      <c r="U100" s="160"/>
    </row>
    <row r="101" spans="1:23" s="11" customFormat="1" x14ac:dyDescent="0.2">
      <c r="L101" s="39"/>
      <c r="M101" s="39"/>
      <c r="N101" s="39"/>
      <c r="S101" s="160"/>
      <c r="U101" s="160"/>
    </row>
    <row r="102" spans="1:23" x14ac:dyDescent="0.3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39"/>
      <c r="M102" s="39"/>
      <c r="N102" s="39"/>
      <c r="O102" s="11"/>
      <c r="P102" s="11"/>
      <c r="Q102" s="11"/>
      <c r="R102" s="11"/>
      <c r="S102" s="160"/>
      <c r="T102" s="11"/>
      <c r="U102" s="160"/>
      <c r="V102" s="11"/>
      <c r="W102" s="11"/>
    </row>
    <row r="103" spans="1:23" x14ac:dyDescent="0.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39"/>
      <c r="M103" s="39"/>
      <c r="N103" s="39"/>
      <c r="O103" s="11"/>
      <c r="P103" s="11"/>
      <c r="Q103" s="11"/>
      <c r="R103" s="11"/>
      <c r="S103" s="160"/>
      <c r="T103" s="11"/>
      <c r="U103" s="160"/>
      <c r="V103" s="11"/>
      <c r="W103" s="11"/>
    </row>
    <row r="104" spans="1:23" x14ac:dyDescent="0.3">
      <c r="L104" s="41"/>
      <c r="M104" s="41"/>
      <c r="N104" s="41"/>
    </row>
    <row r="105" spans="1:23" x14ac:dyDescent="0.3">
      <c r="L105" s="41"/>
      <c r="M105" s="41"/>
      <c r="N105" s="41"/>
    </row>
    <row r="106" spans="1:23" x14ac:dyDescent="0.3">
      <c r="L106" s="41"/>
      <c r="M106" s="41"/>
      <c r="N106" s="41"/>
    </row>
    <row r="107" spans="1:23" x14ac:dyDescent="0.3">
      <c r="L107" s="41"/>
      <c r="M107" s="41"/>
      <c r="N107" s="41"/>
    </row>
    <row r="108" spans="1:23" x14ac:dyDescent="0.3">
      <c r="L108" s="41"/>
      <c r="M108" s="41"/>
      <c r="N108" s="41"/>
    </row>
  </sheetData>
  <mergeCells count="32">
    <mergeCell ref="A58:W58"/>
    <mergeCell ref="N5:N7"/>
    <mergeCell ref="A59:W59"/>
    <mergeCell ref="F6:F7"/>
    <mergeCell ref="G6:G7"/>
    <mergeCell ref="H6:H7"/>
    <mergeCell ref="I6:I7"/>
    <mergeCell ref="J6:J7"/>
    <mergeCell ref="K6:K7"/>
    <mergeCell ref="P4:P7"/>
    <mergeCell ref="Q4:Q7"/>
    <mergeCell ref="R4:S5"/>
    <mergeCell ref="T4:U5"/>
    <mergeCell ref="F5:G5"/>
    <mergeCell ref="H5:I5"/>
    <mergeCell ref="J5:K5"/>
    <mergeCell ref="L5:L7"/>
    <mergeCell ref="M5:M7"/>
    <mergeCell ref="A1:W1"/>
    <mergeCell ref="A3:A7"/>
    <mergeCell ref="C3:C7"/>
    <mergeCell ref="E3:G4"/>
    <mergeCell ref="H3:N4"/>
    <mergeCell ref="O3:P3"/>
    <mergeCell ref="Q3:U3"/>
    <mergeCell ref="V3:V7"/>
    <mergeCell ref="W3:W7"/>
    <mergeCell ref="O4:O7"/>
    <mergeCell ref="R6:R7"/>
    <mergeCell ref="S6:S7"/>
    <mergeCell ref="T6:T7"/>
    <mergeCell ref="U6:U7"/>
  </mergeCells>
  <printOptions horizontalCentered="1"/>
  <pageMargins left="0.39370078740157483" right="0.39370078740157483" top="0.70866141732283472" bottom="0.34531250000000002" header="0.31496062992125984" footer="0.15748031496062992"/>
  <pageSetup paperSize="9" scale="36" fitToHeight="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  <pageSetUpPr fitToPage="1"/>
  </sheetPr>
  <dimension ref="A1:Y129"/>
  <sheetViews>
    <sheetView view="pageBreakPreview" zoomScale="80" zoomScaleNormal="85" zoomScaleSheetLayoutView="80" zoomScalePageLayoutView="80" workbookViewId="0">
      <pane xSplit="1" ySplit="7" topLeftCell="B32" activePane="bottomRight" state="frozen"/>
      <selection pane="topRight" activeCell="B1" sqref="B1"/>
      <selection pane="bottomLeft" activeCell="A10" sqref="A10"/>
      <selection pane="bottomRight" activeCell="S9" sqref="S9"/>
    </sheetView>
  </sheetViews>
  <sheetFormatPr defaultRowHeight="18.75" x14ac:dyDescent="0.3"/>
  <cols>
    <col min="1" max="1" width="10" style="5" customWidth="1"/>
    <col min="2" max="4" width="9.5" style="5" customWidth="1"/>
    <col min="5" max="5" width="9.75" style="5" customWidth="1"/>
    <col min="6" max="6" width="9" style="5" customWidth="1"/>
    <col min="7" max="11" width="9.375" style="5" customWidth="1"/>
    <col min="12" max="12" width="9.25" style="5" customWidth="1"/>
    <col min="13" max="13" width="12.875" style="5" customWidth="1"/>
    <col min="14" max="14" width="13" style="5" customWidth="1"/>
    <col min="15" max="15" width="10.25" style="5" bestFit="1" customWidth="1"/>
    <col min="16" max="16" width="9.375" style="5" customWidth="1"/>
    <col min="17" max="17" width="10.375" style="5" customWidth="1"/>
    <col min="18" max="18" width="45.875" style="5" customWidth="1"/>
    <col min="19" max="19" width="12" style="5" customWidth="1"/>
    <col min="20" max="20" width="26" style="5" customWidth="1"/>
    <col min="21" max="21" width="11.25" style="5" bestFit="1" customWidth="1"/>
    <col min="22" max="22" width="15.25" style="5" customWidth="1"/>
    <col min="23" max="23" width="17.25" style="5" customWidth="1"/>
    <col min="24" max="16384" width="9" style="5"/>
  </cols>
  <sheetData>
    <row r="1" spans="1:25" s="167" customFormat="1" x14ac:dyDescent="0.3">
      <c r="A1" s="1803" t="s">
        <v>80</v>
      </c>
      <c r="B1" s="1803"/>
      <c r="C1" s="1803"/>
      <c r="D1" s="1803"/>
      <c r="E1" s="1803"/>
      <c r="F1" s="1803"/>
      <c r="G1" s="1803"/>
      <c r="H1" s="1803"/>
      <c r="I1" s="1803"/>
      <c r="J1" s="1803"/>
      <c r="K1" s="1803"/>
      <c r="L1" s="1803"/>
      <c r="M1" s="1803"/>
      <c r="N1" s="1803"/>
      <c r="O1" s="1803"/>
      <c r="P1" s="1803"/>
      <c r="Q1" s="1803"/>
      <c r="R1" s="1803"/>
      <c r="S1" s="1803"/>
      <c r="T1" s="1803"/>
      <c r="U1" s="1803"/>
      <c r="V1" s="1803"/>
      <c r="W1" s="1803"/>
      <c r="X1" s="233"/>
      <c r="Y1" s="233"/>
    </row>
    <row r="2" spans="1:25" s="167" customFormat="1" x14ac:dyDescent="0.3">
      <c r="A2" s="162" t="s">
        <v>440</v>
      </c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2"/>
      <c r="T2" s="162"/>
      <c r="U2" s="162"/>
      <c r="V2" s="162"/>
      <c r="W2" s="162"/>
    </row>
    <row r="3" spans="1:25" s="167" customFormat="1" ht="18.75" customHeight="1" x14ac:dyDescent="0.3">
      <c r="A3" s="1804" t="s">
        <v>0</v>
      </c>
      <c r="B3" s="1002" t="s">
        <v>1</v>
      </c>
      <c r="C3" s="1800" t="s">
        <v>45</v>
      </c>
      <c r="D3" s="1002" t="s">
        <v>2</v>
      </c>
      <c r="E3" s="1807" t="s">
        <v>3</v>
      </c>
      <c r="F3" s="1808"/>
      <c r="G3" s="1809"/>
      <c r="H3" s="1791" t="s">
        <v>4</v>
      </c>
      <c r="I3" s="1813"/>
      <c r="J3" s="1813"/>
      <c r="K3" s="1813"/>
      <c r="L3" s="1813"/>
      <c r="M3" s="1813"/>
      <c r="N3" s="1792"/>
      <c r="O3" s="1815" t="s">
        <v>5</v>
      </c>
      <c r="P3" s="1816"/>
      <c r="Q3" s="1815" t="s">
        <v>6</v>
      </c>
      <c r="R3" s="1817"/>
      <c r="S3" s="1817"/>
      <c r="T3" s="1817"/>
      <c r="U3" s="1816"/>
      <c r="V3" s="1797" t="s">
        <v>7</v>
      </c>
      <c r="W3" s="1797" t="s">
        <v>8</v>
      </c>
    </row>
    <row r="4" spans="1:25" s="235" customFormat="1" ht="21" customHeight="1" x14ac:dyDescent="0.2">
      <c r="A4" s="1805"/>
      <c r="B4" s="234" t="s">
        <v>9</v>
      </c>
      <c r="C4" s="1801"/>
      <c r="D4" s="234" t="s">
        <v>10</v>
      </c>
      <c r="E4" s="1810"/>
      <c r="F4" s="1811"/>
      <c r="G4" s="1812"/>
      <c r="H4" s="1793"/>
      <c r="I4" s="1814"/>
      <c r="J4" s="1814"/>
      <c r="K4" s="1814"/>
      <c r="L4" s="1814"/>
      <c r="M4" s="1814"/>
      <c r="N4" s="1794"/>
      <c r="O4" s="1797" t="s">
        <v>11</v>
      </c>
      <c r="P4" s="1797" t="s">
        <v>12</v>
      </c>
      <c r="Q4" s="1797" t="s">
        <v>13</v>
      </c>
      <c r="R4" s="1791" t="s">
        <v>14</v>
      </c>
      <c r="S4" s="1792"/>
      <c r="T4" s="1791" t="s">
        <v>15</v>
      </c>
      <c r="U4" s="1792"/>
      <c r="V4" s="1798"/>
      <c r="W4" s="1798"/>
    </row>
    <row r="5" spans="1:25" s="235" customFormat="1" ht="18.75" customHeight="1" x14ac:dyDescent="0.2">
      <c r="A5" s="1805"/>
      <c r="B5" s="234" t="s">
        <v>16</v>
      </c>
      <c r="C5" s="1801"/>
      <c r="D5" s="234" t="s">
        <v>17</v>
      </c>
      <c r="E5" s="236" t="s">
        <v>18</v>
      </c>
      <c r="F5" s="1795" t="s">
        <v>19</v>
      </c>
      <c r="G5" s="1796"/>
      <c r="H5" s="1795" t="s">
        <v>70</v>
      </c>
      <c r="I5" s="1796"/>
      <c r="J5" s="1795" t="s">
        <v>71</v>
      </c>
      <c r="K5" s="1796"/>
      <c r="L5" s="1797" t="s">
        <v>20</v>
      </c>
      <c r="M5" s="1800" t="s">
        <v>21</v>
      </c>
      <c r="N5" s="1800" t="s">
        <v>22</v>
      </c>
      <c r="O5" s="1798"/>
      <c r="P5" s="1798"/>
      <c r="Q5" s="1798"/>
      <c r="R5" s="1793"/>
      <c r="S5" s="1794"/>
      <c r="T5" s="1793"/>
      <c r="U5" s="1794"/>
      <c r="V5" s="1798"/>
      <c r="W5" s="1798"/>
    </row>
    <row r="6" spans="1:25" s="166" customFormat="1" ht="18.75" customHeight="1" x14ac:dyDescent="0.2">
      <c r="A6" s="1805"/>
      <c r="B6" s="1000" t="s">
        <v>23</v>
      </c>
      <c r="C6" s="1801"/>
      <c r="D6" s="1000" t="s">
        <v>24</v>
      </c>
      <c r="E6" s="236" t="s">
        <v>69</v>
      </c>
      <c r="F6" s="1800" t="s">
        <v>25</v>
      </c>
      <c r="G6" s="1800" t="s">
        <v>68</v>
      </c>
      <c r="H6" s="1800" t="s">
        <v>68</v>
      </c>
      <c r="I6" s="1800" t="s">
        <v>75</v>
      </c>
      <c r="J6" s="1800" t="s">
        <v>68</v>
      </c>
      <c r="K6" s="1800" t="s">
        <v>75</v>
      </c>
      <c r="L6" s="1798"/>
      <c r="M6" s="1801"/>
      <c r="N6" s="1801"/>
      <c r="O6" s="1798"/>
      <c r="P6" s="1798"/>
      <c r="Q6" s="1798"/>
      <c r="R6" s="1800" t="s">
        <v>67</v>
      </c>
      <c r="S6" s="1800" t="s">
        <v>26</v>
      </c>
      <c r="T6" s="1800" t="s">
        <v>67</v>
      </c>
      <c r="U6" s="1800" t="s">
        <v>26</v>
      </c>
      <c r="V6" s="1798"/>
      <c r="W6" s="1798"/>
    </row>
    <row r="7" spans="1:25" s="166" customFormat="1" ht="55.5" customHeight="1" x14ac:dyDescent="0.2">
      <c r="A7" s="1806"/>
      <c r="B7" s="1001" t="s">
        <v>27</v>
      </c>
      <c r="C7" s="1802"/>
      <c r="D7" s="1001"/>
      <c r="E7" s="237"/>
      <c r="F7" s="1802"/>
      <c r="G7" s="1802"/>
      <c r="H7" s="1802"/>
      <c r="I7" s="1802"/>
      <c r="J7" s="1802"/>
      <c r="K7" s="1802"/>
      <c r="L7" s="1799"/>
      <c r="M7" s="1802"/>
      <c r="N7" s="1802"/>
      <c r="O7" s="1799"/>
      <c r="P7" s="1799"/>
      <c r="Q7" s="1799"/>
      <c r="R7" s="1802"/>
      <c r="S7" s="1802"/>
      <c r="T7" s="1802"/>
      <c r="U7" s="1802"/>
      <c r="V7" s="1799"/>
      <c r="W7" s="1799"/>
    </row>
    <row r="8" spans="1:25" s="166" customFormat="1" ht="20.25" customHeight="1" x14ac:dyDescent="0.2">
      <c r="A8" s="238" t="s">
        <v>46</v>
      </c>
      <c r="B8" s="238" t="s">
        <v>47</v>
      </c>
      <c r="C8" s="238" t="s">
        <v>48</v>
      </c>
      <c r="D8" s="238" t="s">
        <v>49</v>
      </c>
      <c r="E8" s="238" t="s">
        <v>50</v>
      </c>
      <c r="F8" s="238" t="s">
        <v>51</v>
      </c>
      <c r="G8" s="238" t="s">
        <v>52</v>
      </c>
      <c r="H8" s="238" t="s">
        <v>53</v>
      </c>
      <c r="I8" s="238" t="s">
        <v>54</v>
      </c>
      <c r="J8" s="238" t="s">
        <v>55</v>
      </c>
      <c r="K8" s="238" t="s">
        <v>56</v>
      </c>
      <c r="L8" s="238" t="s">
        <v>57</v>
      </c>
      <c r="M8" s="238" t="s">
        <v>58</v>
      </c>
      <c r="N8" s="238" t="s">
        <v>59</v>
      </c>
      <c r="O8" s="238" t="s">
        <v>60</v>
      </c>
      <c r="P8" s="238" t="s">
        <v>61</v>
      </c>
      <c r="Q8" s="238" t="s">
        <v>62</v>
      </c>
      <c r="R8" s="238" t="s">
        <v>63</v>
      </c>
      <c r="S8" s="238" t="s">
        <v>64</v>
      </c>
      <c r="T8" s="238" t="s">
        <v>65</v>
      </c>
      <c r="U8" s="238" t="s">
        <v>72</v>
      </c>
      <c r="V8" s="238" t="s">
        <v>73</v>
      </c>
      <c r="W8" s="238" t="s">
        <v>74</v>
      </c>
    </row>
    <row r="9" spans="1:25" s="166" customFormat="1" ht="66" customHeight="1" x14ac:dyDescent="0.2">
      <c r="A9" s="1512" t="s">
        <v>42</v>
      </c>
      <c r="B9" s="1513">
        <v>154</v>
      </c>
      <c r="C9" s="1514">
        <v>154</v>
      </c>
      <c r="D9" s="1515" t="s">
        <v>83</v>
      </c>
      <c r="E9" s="1516" t="s">
        <v>86</v>
      </c>
      <c r="F9" s="1516" t="s">
        <v>86</v>
      </c>
      <c r="G9" s="1514">
        <v>38</v>
      </c>
      <c r="H9" s="1516" t="s">
        <v>86</v>
      </c>
      <c r="I9" s="1516" t="s">
        <v>86</v>
      </c>
      <c r="J9" s="1516" t="s">
        <v>86</v>
      </c>
      <c r="K9" s="1516" t="s">
        <v>86</v>
      </c>
      <c r="L9" s="1516" t="s">
        <v>86</v>
      </c>
      <c r="M9" s="1516" t="s">
        <v>86</v>
      </c>
      <c r="N9" s="1516" t="s">
        <v>86</v>
      </c>
      <c r="O9" s="1516">
        <v>308000</v>
      </c>
      <c r="P9" s="1515" t="s">
        <v>81</v>
      </c>
      <c r="Q9" s="1513">
        <v>308</v>
      </c>
      <c r="R9" s="1517" t="s">
        <v>416</v>
      </c>
      <c r="S9" s="1952">
        <v>308</v>
      </c>
      <c r="T9" s="225" t="s">
        <v>100</v>
      </c>
      <c r="U9" s="1145" t="s">
        <v>100</v>
      </c>
      <c r="V9" s="1518" t="s">
        <v>417</v>
      </c>
      <c r="W9" s="241" t="s">
        <v>84</v>
      </c>
    </row>
    <row r="10" spans="1:25" s="166" customFormat="1" x14ac:dyDescent="0.3">
      <c r="A10" s="1678" t="s">
        <v>43</v>
      </c>
      <c r="B10" s="1123">
        <v>2846</v>
      </c>
      <c r="C10" s="1123">
        <v>2487</v>
      </c>
      <c r="D10" s="277" t="s">
        <v>90</v>
      </c>
      <c r="E10" s="242">
        <v>339</v>
      </c>
      <c r="F10" s="242">
        <v>1</v>
      </c>
      <c r="G10" s="242">
        <v>44</v>
      </c>
      <c r="H10" s="239" t="s">
        <v>86</v>
      </c>
      <c r="I10" s="239" t="s">
        <v>86</v>
      </c>
      <c r="J10" s="239" t="s">
        <v>86</v>
      </c>
      <c r="K10" s="239" t="s">
        <v>86</v>
      </c>
      <c r="L10" s="239" t="s">
        <v>86</v>
      </c>
      <c r="M10" s="239" t="s">
        <v>86</v>
      </c>
      <c r="N10" s="239" t="s">
        <v>86</v>
      </c>
      <c r="O10" s="240">
        <v>4040</v>
      </c>
      <c r="P10" s="1532" t="s">
        <v>81</v>
      </c>
      <c r="Q10" s="239" t="s">
        <v>86</v>
      </c>
      <c r="R10" s="1666" t="s">
        <v>821</v>
      </c>
      <c r="S10" s="239" t="s">
        <v>86</v>
      </c>
      <c r="T10" s="225" t="s">
        <v>100</v>
      </c>
      <c r="U10" s="225" t="s">
        <v>100</v>
      </c>
      <c r="V10" s="225" t="s">
        <v>100</v>
      </c>
      <c r="W10" s="225" t="s">
        <v>100</v>
      </c>
    </row>
    <row r="11" spans="1:25" s="166" customFormat="1" ht="37.5" x14ac:dyDescent="0.2">
      <c r="A11" s="1512" t="s">
        <v>29</v>
      </c>
      <c r="B11" s="1521">
        <v>5320.35</v>
      </c>
      <c r="C11" s="1521">
        <v>5030</v>
      </c>
      <c r="D11" s="264" t="s">
        <v>96</v>
      </c>
      <c r="E11" s="1145">
        <v>660</v>
      </c>
      <c r="F11" s="1516" t="s">
        <v>86</v>
      </c>
      <c r="G11" s="1516" t="s">
        <v>86</v>
      </c>
      <c r="H11" s="1516" t="s">
        <v>86</v>
      </c>
      <c r="I11" s="1516" t="s">
        <v>86</v>
      </c>
      <c r="J11" s="1516" t="s">
        <v>86</v>
      </c>
      <c r="K11" s="1516" t="s">
        <v>86</v>
      </c>
      <c r="L11" s="1516" t="s">
        <v>86</v>
      </c>
      <c r="M11" s="1516" t="s">
        <v>86</v>
      </c>
      <c r="N11" s="1516" t="s">
        <v>86</v>
      </c>
      <c r="O11" s="1513">
        <v>11484</v>
      </c>
      <c r="P11" s="1545" t="s">
        <v>81</v>
      </c>
      <c r="Q11" s="1545">
        <v>11484</v>
      </c>
      <c r="R11" s="1667" t="s">
        <v>816</v>
      </c>
      <c r="S11" s="1546">
        <v>11484</v>
      </c>
      <c r="T11" s="1145" t="s">
        <v>100</v>
      </c>
      <c r="U11" s="1145" t="s">
        <v>100</v>
      </c>
      <c r="V11" s="1522" t="s">
        <v>373</v>
      </c>
      <c r="W11" s="1145" t="s">
        <v>100</v>
      </c>
    </row>
    <row r="12" spans="1:25" s="166" customFormat="1" x14ac:dyDescent="0.2">
      <c r="A12" s="1512"/>
      <c r="B12" s="1521"/>
      <c r="C12" s="1521"/>
      <c r="D12" s="264"/>
      <c r="E12" s="1145"/>
      <c r="F12" s="1516"/>
      <c r="G12" s="1516"/>
      <c r="H12" s="1516"/>
      <c r="I12" s="1516"/>
      <c r="J12" s="1516"/>
      <c r="K12" s="1516"/>
      <c r="L12" s="1516"/>
      <c r="M12" s="1516"/>
      <c r="N12" s="1516"/>
      <c r="O12" s="1513"/>
      <c r="P12" s="1545"/>
      <c r="Q12" s="1545"/>
      <c r="R12" s="1667" t="s">
        <v>820</v>
      </c>
      <c r="S12" s="1514"/>
      <c r="T12" s="1145"/>
      <c r="U12" s="1145"/>
      <c r="V12" s="1522"/>
      <c r="W12" s="1145"/>
    </row>
    <row r="13" spans="1:25" s="166" customFormat="1" x14ac:dyDescent="0.2">
      <c r="A13" s="1512"/>
      <c r="B13" s="1521"/>
      <c r="C13" s="1521"/>
      <c r="D13" s="264"/>
      <c r="E13" s="1145"/>
      <c r="F13" s="1516"/>
      <c r="G13" s="1516"/>
      <c r="H13" s="1516"/>
      <c r="I13" s="1516"/>
      <c r="J13" s="1516"/>
      <c r="K13" s="1516"/>
      <c r="L13" s="1516"/>
      <c r="M13" s="1516"/>
      <c r="N13" s="1516"/>
      <c r="O13" s="1513"/>
      <c r="P13" s="1545"/>
      <c r="Q13" s="1545"/>
      <c r="R13" s="1667" t="s">
        <v>819</v>
      </c>
      <c r="S13" s="1514"/>
      <c r="T13" s="1145"/>
      <c r="U13" s="1145"/>
      <c r="V13" s="1522"/>
      <c r="W13" s="1145"/>
    </row>
    <row r="14" spans="1:25" s="166" customFormat="1" x14ac:dyDescent="0.2">
      <c r="A14" s="1523"/>
      <c r="B14" s="1521"/>
      <c r="C14" s="1521"/>
      <c r="D14" s="264"/>
      <c r="E14" s="1145"/>
      <c r="F14" s="1516"/>
      <c r="G14" s="1516"/>
      <c r="H14" s="1516"/>
      <c r="I14" s="1516"/>
      <c r="J14" s="1516"/>
      <c r="K14" s="1516"/>
      <c r="L14" s="1516"/>
      <c r="M14" s="1516"/>
      <c r="N14" s="1516"/>
      <c r="O14" s="1513"/>
      <c r="P14" s="1545"/>
      <c r="Q14" s="1545"/>
      <c r="R14" s="1667" t="s">
        <v>818</v>
      </c>
      <c r="S14" s="1514"/>
      <c r="T14" s="1145"/>
      <c r="U14" s="1145"/>
      <c r="V14" s="1522"/>
      <c r="W14" s="1145"/>
    </row>
    <row r="15" spans="1:25" s="166" customFormat="1" x14ac:dyDescent="0.3">
      <c r="A15" s="1544" t="s">
        <v>30</v>
      </c>
      <c r="B15" s="1124">
        <v>2238</v>
      </c>
      <c r="C15" s="1124">
        <v>1749</v>
      </c>
      <c r="D15" s="247" t="s">
        <v>96</v>
      </c>
      <c r="E15" s="225">
        <v>224</v>
      </c>
      <c r="F15" s="239" t="s">
        <v>86</v>
      </c>
      <c r="G15" s="239" t="s">
        <v>86</v>
      </c>
      <c r="H15" s="239" t="s">
        <v>86</v>
      </c>
      <c r="I15" s="239" t="s">
        <v>86</v>
      </c>
      <c r="J15" s="239" t="s">
        <v>86</v>
      </c>
      <c r="K15" s="239" t="s">
        <v>86</v>
      </c>
      <c r="L15" s="239" t="s">
        <v>86</v>
      </c>
      <c r="M15" s="239" t="s">
        <v>86</v>
      </c>
      <c r="N15" s="239" t="s">
        <v>86</v>
      </c>
      <c r="O15" s="227">
        <v>4373</v>
      </c>
      <c r="P15" s="620" t="s">
        <v>81</v>
      </c>
      <c r="Q15" s="1950">
        <v>4373</v>
      </c>
      <c r="R15" s="1668" t="s">
        <v>817</v>
      </c>
      <c r="S15" s="1951">
        <v>4373</v>
      </c>
      <c r="T15" s="225" t="s">
        <v>100</v>
      </c>
      <c r="U15" s="225" t="s">
        <v>100</v>
      </c>
      <c r="V15" s="225" t="s">
        <v>100</v>
      </c>
      <c r="W15" s="225" t="s">
        <v>100</v>
      </c>
    </row>
    <row r="16" spans="1:25" s="166" customFormat="1" x14ac:dyDescent="0.3">
      <c r="A16" s="245"/>
      <c r="B16" s="1124"/>
      <c r="C16" s="1124"/>
      <c r="D16" s="247"/>
      <c r="E16" s="225"/>
      <c r="F16" s="239"/>
      <c r="G16" s="239"/>
      <c r="H16" s="239"/>
      <c r="I16" s="239"/>
      <c r="J16" s="239"/>
      <c r="K16" s="239"/>
      <c r="L16" s="239"/>
      <c r="M16" s="239"/>
      <c r="N16" s="239"/>
      <c r="O16" s="227"/>
      <c r="P16" s="242"/>
      <c r="Q16" s="240"/>
      <c r="R16" s="1669" t="s">
        <v>823</v>
      </c>
      <c r="S16" s="225"/>
      <c r="T16" s="225"/>
      <c r="U16" s="225"/>
      <c r="V16" s="225"/>
      <c r="W16" s="225"/>
    </row>
    <row r="17" spans="1:25" s="166" customFormat="1" x14ac:dyDescent="0.3">
      <c r="A17" s="245"/>
      <c r="B17" s="1124"/>
      <c r="C17" s="1124"/>
      <c r="D17" s="247"/>
      <c r="E17" s="225"/>
      <c r="F17" s="239"/>
      <c r="G17" s="239"/>
      <c r="H17" s="239"/>
      <c r="I17" s="239"/>
      <c r="J17" s="239"/>
      <c r="K17" s="239"/>
      <c r="L17" s="239"/>
      <c r="M17" s="239"/>
      <c r="N17" s="239"/>
      <c r="O17" s="227"/>
      <c r="P17" s="225"/>
      <c r="Q17" s="227"/>
      <c r="R17" s="1131" t="s">
        <v>822</v>
      </c>
      <c r="S17" s="225"/>
      <c r="T17" s="225"/>
      <c r="U17" s="225"/>
      <c r="V17" s="225"/>
      <c r="W17" s="225"/>
    </row>
    <row r="18" spans="1:25" s="166" customFormat="1" x14ac:dyDescent="0.3">
      <c r="A18" s="226" t="s">
        <v>31</v>
      </c>
      <c r="B18" s="225">
        <v>8336</v>
      </c>
      <c r="C18" s="225">
        <v>6688</v>
      </c>
      <c r="D18" s="225" t="s">
        <v>103</v>
      </c>
      <c r="E18" s="225">
        <v>694</v>
      </c>
      <c r="F18" s="239" t="s">
        <v>86</v>
      </c>
      <c r="G18" s="239" t="s">
        <v>86</v>
      </c>
      <c r="H18" s="239" t="s">
        <v>86</v>
      </c>
      <c r="I18" s="239" t="s">
        <v>86</v>
      </c>
      <c r="J18" s="225">
        <v>694</v>
      </c>
      <c r="K18" s="225">
        <v>19260</v>
      </c>
      <c r="L18" s="239" t="s">
        <v>86</v>
      </c>
      <c r="M18" s="239" t="s">
        <v>86</v>
      </c>
      <c r="N18" s="239" t="s">
        <v>86</v>
      </c>
      <c r="O18" s="227">
        <v>19260</v>
      </c>
      <c r="P18" s="225" t="s">
        <v>81</v>
      </c>
      <c r="Q18" s="128">
        <v>19260</v>
      </c>
      <c r="R18" s="248" t="s">
        <v>824</v>
      </c>
      <c r="S18" s="225" t="s">
        <v>100</v>
      </c>
      <c r="T18" s="248" t="s">
        <v>104</v>
      </c>
      <c r="U18" s="1476">
        <v>19260</v>
      </c>
      <c r="V18" s="248" t="s">
        <v>418</v>
      </c>
      <c r="W18" s="225" t="s">
        <v>100</v>
      </c>
    </row>
    <row r="19" spans="1:25" s="166" customFormat="1" x14ac:dyDescent="0.3">
      <c r="A19" s="245"/>
      <c r="B19" s="1124"/>
      <c r="C19" s="1124"/>
      <c r="D19" s="247"/>
      <c r="E19" s="225"/>
      <c r="F19" s="225"/>
      <c r="G19" s="225"/>
      <c r="H19" s="225"/>
      <c r="I19" s="225"/>
      <c r="J19" s="225"/>
      <c r="K19" s="225"/>
      <c r="L19" s="227"/>
      <c r="M19" s="227"/>
      <c r="N19" s="246"/>
      <c r="O19" s="227"/>
      <c r="P19" s="225"/>
      <c r="Q19" s="227"/>
      <c r="R19" s="1131" t="s">
        <v>825</v>
      </c>
      <c r="S19" s="1134"/>
      <c r="T19" s="248" t="s">
        <v>105</v>
      </c>
      <c r="U19" s="227"/>
      <c r="V19" s="248" t="s">
        <v>106</v>
      </c>
      <c r="W19" s="225" t="s">
        <v>100</v>
      </c>
    </row>
    <row r="20" spans="1:25" s="166" customFormat="1" x14ac:dyDescent="0.3">
      <c r="A20" s="245"/>
      <c r="B20" s="1124"/>
      <c r="C20" s="1124"/>
      <c r="D20" s="247"/>
      <c r="E20" s="225"/>
      <c r="F20" s="225"/>
      <c r="G20" s="225"/>
      <c r="H20" s="225"/>
      <c r="I20" s="225"/>
      <c r="J20" s="225"/>
      <c r="K20" s="225"/>
      <c r="L20" s="227"/>
      <c r="M20" s="227"/>
      <c r="N20" s="246"/>
      <c r="O20" s="227"/>
      <c r="P20" s="225"/>
      <c r="Q20" s="227"/>
      <c r="R20" s="1131" t="s">
        <v>826</v>
      </c>
      <c r="S20" s="1134"/>
      <c r="T20" s="248"/>
      <c r="U20" s="227"/>
      <c r="V20" s="248"/>
      <c r="W20" s="225"/>
    </row>
    <row r="21" spans="1:25" s="166" customFormat="1" x14ac:dyDescent="0.3">
      <c r="A21" s="245"/>
      <c r="B21" s="1124"/>
      <c r="C21" s="1124"/>
      <c r="D21" s="247"/>
      <c r="E21" s="225"/>
      <c r="F21" s="225"/>
      <c r="G21" s="225"/>
      <c r="H21" s="225"/>
      <c r="I21" s="225"/>
      <c r="J21" s="225"/>
      <c r="K21" s="225"/>
      <c r="L21" s="227"/>
      <c r="M21" s="227"/>
      <c r="N21" s="246"/>
      <c r="O21" s="227"/>
      <c r="P21" s="225"/>
      <c r="Q21" s="227"/>
      <c r="R21" s="1131" t="s">
        <v>827</v>
      </c>
      <c r="S21" s="1134"/>
      <c r="T21" s="248"/>
      <c r="U21" s="227"/>
      <c r="V21" s="248"/>
      <c r="W21" s="225"/>
    </row>
    <row r="22" spans="1:25" s="166" customFormat="1" x14ac:dyDescent="0.3">
      <c r="A22" s="245"/>
      <c r="B22" s="1124"/>
      <c r="C22" s="1124"/>
      <c r="D22" s="247"/>
      <c r="E22" s="225"/>
      <c r="F22" s="225"/>
      <c r="G22" s="225"/>
      <c r="H22" s="225"/>
      <c r="I22" s="225"/>
      <c r="J22" s="225"/>
      <c r="K22" s="225"/>
      <c r="L22" s="227"/>
      <c r="M22" s="227"/>
      <c r="N22" s="246"/>
      <c r="O22" s="227"/>
      <c r="P22" s="225"/>
      <c r="Q22" s="227"/>
      <c r="R22" s="1131" t="s">
        <v>828</v>
      </c>
      <c r="S22" s="1134"/>
      <c r="T22" s="248"/>
      <c r="U22" s="227"/>
      <c r="V22" s="248"/>
      <c r="W22" s="225"/>
    </row>
    <row r="23" spans="1:25" s="166" customFormat="1" x14ac:dyDescent="0.3">
      <c r="A23" s="245"/>
      <c r="B23" s="1124"/>
      <c r="C23" s="1124"/>
      <c r="D23" s="247"/>
      <c r="E23" s="225"/>
      <c r="F23" s="225"/>
      <c r="G23" s="225"/>
      <c r="H23" s="225"/>
      <c r="I23" s="225"/>
      <c r="J23" s="225"/>
      <c r="K23" s="225"/>
      <c r="L23" s="227"/>
      <c r="M23" s="227"/>
      <c r="N23" s="246"/>
      <c r="O23" s="227"/>
      <c r="P23" s="225"/>
      <c r="Q23" s="227"/>
      <c r="R23" s="1131"/>
      <c r="S23" s="1134"/>
      <c r="T23" s="248"/>
      <c r="U23" s="227"/>
      <c r="V23" s="248"/>
      <c r="W23" s="225"/>
    </row>
    <row r="24" spans="1:25" s="166" customFormat="1" x14ac:dyDescent="0.3">
      <c r="A24" s="245"/>
      <c r="B24" s="1124"/>
      <c r="C24" s="1124"/>
      <c r="D24" s="247"/>
      <c r="E24" s="225"/>
      <c r="F24" s="225"/>
      <c r="G24" s="225"/>
      <c r="H24" s="225"/>
      <c r="I24" s="225"/>
      <c r="J24" s="225"/>
      <c r="K24" s="225"/>
      <c r="L24" s="227"/>
      <c r="M24" s="227"/>
      <c r="N24" s="246"/>
      <c r="O24" s="227"/>
      <c r="P24" s="225"/>
      <c r="Q24" s="227"/>
      <c r="R24" s="1131"/>
      <c r="S24" s="1134"/>
      <c r="T24" s="248"/>
      <c r="U24" s="227"/>
      <c r="V24" s="248" t="s">
        <v>419</v>
      </c>
      <c r="W24" s="225" t="s">
        <v>100</v>
      </c>
    </row>
    <row r="25" spans="1:25" s="166" customFormat="1" x14ac:dyDescent="0.3">
      <c r="A25" s="245"/>
      <c r="B25" s="1124"/>
      <c r="C25" s="1124"/>
      <c r="D25" s="247"/>
      <c r="E25" s="225"/>
      <c r="F25" s="225"/>
      <c r="G25" s="225"/>
      <c r="H25" s="225"/>
      <c r="I25" s="225"/>
      <c r="J25" s="225"/>
      <c r="K25" s="225"/>
      <c r="L25" s="227"/>
      <c r="M25" s="227"/>
      <c r="N25" s="246"/>
      <c r="O25" s="227"/>
      <c r="P25" s="225"/>
      <c r="Q25" s="227"/>
      <c r="R25" s="1131"/>
      <c r="S25" s="1134"/>
      <c r="T25" s="248"/>
      <c r="U25" s="227"/>
      <c r="V25" s="248" t="s">
        <v>107</v>
      </c>
      <c r="W25" s="225" t="s">
        <v>100</v>
      </c>
    </row>
    <row r="26" spans="1:25" s="166" customFormat="1" x14ac:dyDescent="0.3">
      <c r="A26" s="226"/>
      <c r="B26" s="225"/>
      <c r="C26" s="225"/>
      <c r="D26" s="225"/>
      <c r="E26" s="225"/>
      <c r="F26" s="225"/>
      <c r="G26" s="225"/>
      <c r="H26" s="225"/>
      <c r="I26" s="225"/>
      <c r="J26" s="225"/>
      <c r="K26" s="225"/>
      <c r="L26" s="227"/>
      <c r="M26" s="227"/>
      <c r="N26" s="246"/>
      <c r="O26" s="227"/>
      <c r="P26" s="225"/>
      <c r="Q26" s="225"/>
      <c r="R26" s="248"/>
      <c r="S26" s="1135"/>
      <c r="T26" s="248"/>
      <c r="U26" s="227"/>
      <c r="V26" s="248" t="s">
        <v>420</v>
      </c>
      <c r="W26" s="225" t="s">
        <v>100</v>
      </c>
    </row>
    <row r="27" spans="1:25" s="166" customFormat="1" ht="56.25" x14ac:dyDescent="0.2">
      <c r="A27" s="1144" t="s">
        <v>32</v>
      </c>
      <c r="B27" s="250">
        <v>3032</v>
      </c>
      <c r="C27" s="1130">
        <v>2162</v>
      </c>
      <c r="D27" s="251" t="s">
        <v>119</v>
      </c>
      <c r="E27" s="250">
        <v>250</v>
      </c>
      <c r="F27" s="257">
        <v>0</v>
      </c>
      <c r="G27" s="257">
        <v>0</v>
      </c>
      <c r="H27" s="257">
        <v>0</v>
      </c>
      <c r="I27" s="257">
        <v>0</v>
      </c>
      <c r="J27" s="257">
        <v>0</v>
      </c>
      <c r="K27" s="257">
        <v>0</v>
      </c>
      <c r="L27" s="257">
        <v>0</v>
      </c>
      <c r="M27" s="257">
        <v>0</v>
      </c>
      <c r="N27" s="257">
        <v>0</v>
      </c>
      <c r="O27" s="252">
        <v>4000</v>
      </c>
      <c r="P27" s="250" t="s">
        <v>81</v>
      </c>
      <c r="Q27" s="250">
        <v>4000</v>
      </c>
      <c r="R27" s="253" t="s">
        <v>829</v>
      </c>
      <c r="S27" s="1136">
        <v>4000</v>
      </c>
      <c r="T27" s="1145" t="s">
        <v>100</v>
      </c>
      <c r="U27" s="260" t="s">
        <v>100</v>
      </c>
      <c r="V27" s="1132" t="s">
        <v>120</v>
      </c>
      <c r="W27" s="225" t="s">
        <v>100</v>
      </c>
    </row>
    <row r="28" spans="1:25" s="167" customFormat="1" ht="22.5" customHeight="1" x14ac:dyDescent="0.3">
      <c r="A28" s="254" t="s">
        <v>28</v>
      </c>
      <c r="B28" s="1127">
        <v>22532</v>
      </c>
      <c r="C28" s="1124">
        <v>21266</v>
      </c>
      <c r="D28" s="255" t="s">
        <v>123</v>
      </c>
      <c r="E28" s="256">
        <v>1840</v>
      </c>
      <c r="F28" s="257">
        <v>0</v>
      </c>
      <c r="G28" s="257">
        <v>0</v>
      </c>
      <c r="H28" s="257">
        <v>0</v>
      </c>
      <c r="I28" s="257">
        <v>0</v>
      </c>
      <c r="J28" s="257">
        <v>0</v>
      </c>
      <c r="K28" s="257">
        <v>0</v>
      </c>
      <c r="L28" s="257">
        <v>0</v>
      </c>
      <c r="M28" s="257">
        <v>0</v>
      </c>
      <c r="N28" s="257">
        <v>0</v>
      </c>
      <c r="O28" s="258">
        <v>74431</v>
      </c>
      <c r="P28" s="259" t="s">
        <v>81</v>
      </c>
      <c r="Q28" s="1137" t="s">
        <v>100</v>
      </c>
      <c r="R28" s="1670" t="s">
        <v>830</v>
      </c>
      <c r="S28" s="1146"/>
      <c r="T28" s="260" t="s">
        <v>100</v>
      </c>
      <c r="U28" s="260" t="s">
        <v>100</v>
      </c>
      <c r="V28" s="260" t="s">
        <v>100</v>
      </c>
      <c r="W28" s="260" t="s">
        <v>100</v>
      </c>
      <c r="X28" s="166"/>
      <c r="Y28" s="166"/>
    </row>
    <row r="29" spans="1:25" s="167" customFormat="1" ht="22.5" customHeight="1" x14ac:dyDescent="0.3">
      <c r="A29" s="254"/>
      <c r="B29" s="1125"/>
      <c r="C29" s="1128"/>
      <c r="D29" s="259"/>
      <c r="E29" s="256"/>
      <c r="F29" s="261"/>
      <c r="G29" s="261"/>
      <c r="H29" s="261"/>
      <c r="I29" s="261"/>
      <c r="J29" s="261"/>
      <c r="K29" s="261"/>
      <c r="L29" s="261"/>
      <c r="M29" s="261"/>
      <c r="N29" s="261"/>
      <c r="O29" s="258"/>
      <c r="P29" s="259"/>
      <c r="Q29" s="1147">
        <v>2000</v>
      </c>
      <c r="R29" s="1670" t="s">
        <v>831</v>
      </c>
      <c r="S29" s="1147">
        <v>2000</v>
      </c>
      <c r="T29" s="260" t="s">
        <v>100</v>
      </c>
      <c r="U29" s="260" t="s">
        <v>100</v>
      </c>
      <c r="V29" s="260" t="s">
        <v>100</v>
      </c>
      <c r="W29" s="260" t="s">
        <v>100</v>
      </c>
      <c r="X29" s="166"/>
      <c r="Y29" s="166"/>
    </row>
    <row r="30" spans="1:25" s="167" customFormat="1" ht="22.5" customHeight="1" x14ac:dyDescent="0.3">
      <c r="A30" s="254"/>
      <c r="B30" s="1125"/>
      <c r="C30" s="1129"/>
      <c r="D30" s="259"/>
      <c r="E30" s="256"/>
      <c r="F30" s="261"/>
      <c r="G30" s="261"/>
      <c r="H30" s="261"/>
      <c r="I30" s="261"/>
      <c r="J30" s="261"/>
      <c r="K30" s="261"/>
      <c r="L30" s="261"/>
      <c r="M30" s="261"/>
      <c r="N30" s="261"/>
      <c r="O30" s="258"/>
      <c r="P30" s="259"/>
      <c r="Q30" s="1147">
        <v>2000</v>
      </c>
      <c r="R30" s="1670" t="s">
        <v>832</v>
      </c>
      <c r="S30" s="1147">
        <v>2000</v>
      </c>
      <c r="T30" s="260" t="s">
        <v>100</v>
      </c>
      <c r="U30" s="260" t="s">
        <v>100</v>
      </c>
      <c r="V30" s="260" t="s">
        <v>100</v>
      </c>
      <c r="W30" s="260" t="s">
        <v>100</v>
      </c>
      <c r="X30" s="166"/>
      <c r="Y30" s="166"/>
    </row>
    <row r="31" spans="1:25" s="167" customFormat="1" ht="22.5" customHeight="1" x14ac:dyDescent="0.3">
      <c r="A31" s="254"/>
      <c r="B31" s="1125"/>
      <c r="C31" s="1129"/>
      <c r="D31" s="259"/>
      <c r="E31" s="256"/>
      <c r="F31" s="261"/>
      <c r="G31" s="261"/>
      <c r="H31" s="261"/>
      <c r="I31" s="261"/>
      <c r="J31" s="261"/>
      <c r="K31" s="261"/>
      <c r="L31" s="261"/>
      <c r="M31" s="261"/>
      <c r="N31" s="261"/>
      <c r="O31" s="258"/>
      <c r="P31" s="259"/>
      <c r="Q31" s="1138"/>
      <c r="R31" s="1670" t="s">
        <v>833</v>
      </c>
      <c r="S31" s="1147"/>
      <c r="T31" s="260" t="s">
        <v>100</v>
      </c>
      <c r="U31" s="260" t="s">
        <v>100</v>
      </c>
      <c r="V31" s="260" t="s">
        <v>100</v>
      </c>
      <c r="W31" s="260" t="s">
        <v>100</v>
      </c>
      <c r="X31" s="166"/>
      <c r="Y31" s="166"/>
    </row>
    <row r="32" spans="1:25" s="166" customFormat="1" x14ac:dyDescent="0.3">
      <c r="A32" s="226" t="s">
        <v>33</v>
      </c>
      <c r="B32" s="1124">
        <v>5902</v>
      </c>
      <c r="C32" s="1124">
        <v>5382</v>
      </c>
      <c r="D32" s="244" t="s">
        <v>96</v>
      </c>
      <c r="E32" s="225">
        <v>810</v>
      </c>
      <c r="F32" s="225">
        <v>2</v>
      </c>
      <c r="G32" s="225">
        <v>64</v>
      </c>
      <c r="H32" s="225">
        <v>0</v>
      </c>
      <c r="I32" s="225">
        <v>0</v>
      </c>
      <c r="J32" s="225">
        <v>810</v>
      </c>
      <c r="K32" s="225">
        <v>13455</v>
      </c>
      <c r="L32" s="227" t="s">
        <v>89</v>
      </c>
      <c r="M32" s="227">
        <v>85</v>
      </c>
      <c r="N32" s="227">
        <v>922</v>
      </c>
      <c r="O32" s="227">
        <v>13455</v>
      </c>
      <c r="P32" s="225" t="s">
        <v>81</v>
      </c>
      <c r="Q32" s="1139">
        <v>13455</v>
      </c>
      <c r="R32" s="262" t="s">
        <v>834</v>
      </c>
      <c r="S32" s="1141">
        <v>13455</v>
      </c>
      <c r="T32" s="260" t="s">
        <v>100</v>
      </c>
      <c r="U32" s="260" t="s">
        <v>100</v>
      </c>
      <c r="V32" s="262" t="s">
        <v>373</v>
      </c>
      <c r="W32" s="260" t="s">
        <v>100</v>
      </c>
    </row>
    <row r="33" spans="1:25" s="166" customFormat="1" x14ac:dyDescent="0.3">
      <c r="A33" s="226"/>
      <c r="B33" s="1124"/>
      <c r="C33" s="1124"/>
      <c r="D33" s="247"/>
      <c r="E33" s="225"/>
      <c r="F33" s="225"/>
      <c r="G33" s="225"/>
      <c r="H33" s="225"/>
      <c r="I33" s="225"/>
      <c r="J33" s="225"/>
      <c r="K33" s="225"/>
      <c r="L33" s="227"/>
      <c r="M33" s="227"/>
      <c r="N33" s="227"/>
      <c r="O33" s="227"/>
      <c r="P33" s="225"/>
      <c r="Q33" s="1139"/>
      <c r="R33" s="262" t="s">
        <v>835</v>
      </c>
      <c r="S33" s="260" t="s">
        <v>100</v>
      </c>
      <c r="T33" s="260" t="s">
        <v>100</v>
      </c>
      <c r="U33" s="260" t="s">
        <v>100</v>
      </c>
      <c r="V33" s="262" t="s">
        <v>128</v>
      </c>
      <c r="W33" s="225"/>
    </row>
    <row r="34" spans="1:25" s="166" customFormat="1" x14ac:dyDescent="0.3">
      <c r="A34" s="226"/>
      <c r="B34" s="1124"/>
      <c r="C34" s="1124"/>
      <c r="D34" s="247"/>
      <c r="E34" s="225"/>
      <c r="F34" s="225"/>
      <c r="G34" s="225"/>
      <c r="H34" s="225"/>
      <c r="I34" s="225"/>
      <c r="J34" s="225"/>
      <c r="K34" s="225"/>
      <c r="L34" s="227"/>
      <c r="M34" s="227"/>
      <c r="N34" s="227"/>
      <c r="O34" s="227"/>
      <c r="P34" s="225"/>
      <c r="Q34" s="1139"/>
      <c r="R34" s="262" t="s">
        <v>836</v>
      </c>
      <c r="S34" s="260" t="s">
        <v>100</v>
      </c>
      <c r="T34" s="260" t="s">
        <v>100</v>
      </c>
      <c r="U34" s="260" t="s">
        <v>100</v>
      </c>
      <c r="V34" s="260" t="s">
        <v>100</v>
      </c>
      <c r="W34" s="260" t="s">
        <v>100</v>
      </c>
    </row>
    <row r="35" spans="1:25" s="166" customFormat="1" x14ac:dyDescent="0.3">
      <c r="A35" s="226"/>
      <c r="B35" s="1124"/>
      <c r="C35" s="1124"/>
      <c r="D35" s="247"/>
      <c r="E35" s="225"/>
      <c r="F35" s="225"/>
      <c r="G35" s="225"/>
      <c r="H35" s="225"/>
      <c r="I35" s="225"/>
      <c r="J35" s="225"/>
      <c r="K35" s="225"/>
      <c r="L35" s="227"/>
      <c r="M35" s="227"/>
      <c r="N35" s="227"/>
      <c r="O35" s="227"/>
      <c r="P35" s="225"/>
      <c r="Q35" s="1139"/>
      <c r="R35" s="262" t="s">
        <v>837</v>
      </c>
      <c r="S35" s="260" t="s">
        <v>100</v>
      </c>
      <c r="T35" s="260" t="s">
        <v>100</v>
      </c>
      <c r="U35" s="260" t="s">
        <v>100</v>
      </c>
      <c r="V35" s="260" t="s">
        <v>100</v>
      </c>
      <c r="W35" s="260" t="s">
        <v>100</v>
      </c>
    </row>
    <row r="36" spans="1:25" s="167" customFormat="1" ht="53.25" customHeight="1" x14ac:dyDescent="0.3">
      <c r="A36" s="263" t="s">
        <v>34</v>
      </c>
      <c r="B36" s="1126">
        <v>12000</v>
      </c>
      <c r="C36" s="1126">
        <v>10000</v>
      </c>
      <c r="D36" s="264" t="s">
        <v>119</v>
      </c>
      <c r="E36" s="265">
        <v>1690</v>
      </c>
      <c r="F36" s="266" t="s">
        <v>100</v>
      </c>
      <c r="G36" s="266" t="s">
        <v>100</v>
      </c>
      <c r="H36" s="266" t="s">
        <v>100</v>
      </c>
      <c r="I36" s="266" t="s">
        <v>100</v>
      </c>
      <c r="J36" s="266" t="s">
        <v>100</v>
      </c>
      <c r="K36" s="266" t="s">
        <v>100</v>
      </c>
      <c r="L36" s="266" t="s">
        <v>100</v>
      </c>
      <c r="M36" s="266" t="s">
        <v>100</v>
      </c>
      <c r="N36" s="266" t="s">
        <v>100</v>
      </c>
      <c r="O36" s="267">
        <v>29000</v>
      </c>
      <c r="P36" s="268" t="s">
        <v>81</v>
      </c>
      <c r="Q36" s="1140">
        <v>29000</v>
      </c>
      <c r="R36" s="1082" t="s">
        <v>945</v>
      </c>
      <c r="S36" s="1142">
        <v>29000</v>
      </c>
      <c r="T36" s="266" t="s">
        <v>100</v>
      </c>
      <c r="U36" s="266" t="s">
        <v>100</v>
      </c>
      <c r="V36" s="1133" t="s">
        <v>120</v>
      </c>
      <c r="W36" s="266" t="s">
        <v>100</v>
      </c>
      <c r="X36" s="166"/>
      <c r="Y36" s="166"/>
    </row>
    <row r="37" spans="1:25" s="167" customFormat="1" ht="24" customHeight="1" x14ac:dyDescent="0.3">
      <c r="A37" s="1519"/>
      <c r="B37" s="1536"/>
      <c r="C37" s="1536"/>
      <c r="D37" s="1537"/>
      <c r="E37" s="1538"/>
      <c r="F37" s="278"/>
      <c r="G37" s="278"/>
      <c r="H37" s="278"/>
      <c r="I37" s="278"/>
      <c r="J37" s="278"/>
      <c r="K37" s="278"/>
      <c r="L37" s="278"/>
      <c r="M37" s="278"/>
      <c r="N37" s="278"/>
      <c r="O37" s="1539"/>
      <c r="P37" s="1116"/>
      <c r="Q37" s="1540"/>
      <c r="R37" s="1541" t="s">
        <v>838</v>
      </c>
      <c r="S37" s="1542"/>
      <c r="T37" s="278"/>
      <c r="U37" s="278"/>
      <c r="V37" s="1543"/>
      <c r="W37" s="278"/>
      <c r="X37" s="166"/>
      <c r="Y37" s="166"/>
    </row>
    <row r="38" spans="1:25" s="167" customFormat="1" ht="28.5" customHeight="1" x14ac:dyDescent="0.3">
      <c r="A38" s="1519"/>
      <c r="B38" s="1536"/>
      <c r="C38" s="1536"/>
      <c r="D38" s="1537"/>
      <c r="E38" s="1538"/>
      <c r="F38" s="278"/>
      <c r="G38" s="278"/>
      <c r="H38" s="278"/>
      <c r="I38" s="278"/>
      <c r="J38" s="278"/>
      <c r="K38" s="278"/>
      <c r="L38" s="278"/>
      <c r="M38" s="278"/>
      <c r="N38" s="278"/>
      <c r="O38" s="1539"/>
      <c r="P38" s="1116"/>
      <c r="Q38" s="1540"/>
      <c r="R38" s="1541" t="s">
        <v>839</v>
      </c>
      <c r="S38" s="1542"/>
      <c r="T38" s="278"/>
      <c r="U38" s="278"/>
      <c r="V38" s="1543"/>
      <c r="W38" s="278"/>
      <c r="X38" s="166"/>
      <c r="Y38" s="166"/>
    </row>
    <row r="39" spans="1:25" s="167" customFormat="1" ht="18.75" customHeight="1" x14ac:dyDescent="0.3">
      <c r="A39" s="1519"/>
      <c r="B39" s="1536"/>
      <c r="C39" s="1536"/>
      <c r="D39" s="1537"/>
      <c r="E39" s="1538"/>
      <c r="F39" s="278"/>
      <c r="G39" s="278"/>
      <c r="H39" s="278"/>
      <c r="I39" s="278"/>
      <c r="J39" s="278"/>
      <c r="K39" s="278"/>
      <c r="L39" s="278"/>
      <c r="M39" s="278"/>
      <c r="N39" s="278"/>
      <c r="O39" s="1539"/>
      <c r="P39" s="1116"/>
      <c r="Q39" s="1540"/>
      <c r="R39" s="1541" t="s">
        <v>840</v>
      </c>
      <c r="S39" s="1542"/>
      <c r="T39" s="278"/>
      <c r="U39" s="278"/>
      <c r="V39" s="1543"/>
      <c r="W39" s="278"/>
      <c r="X39" s="166"/>
      <c r="Y39" s="166"/>
    </row>
    <row r="40" spans="1:25" s="167" customFormat="1" ht="18.75" customHeight="1" x14ac:dyDescent="0.3">
      <c r="A40" s="1519"/>
      <c r="B40" s="1536"/>
      <c r="C40" s="1536"/>
      <c r="D40" s="1537"/>
      <c r="E40" s="1538"/>
      <c r="F40" s="278"/>
      <c r="G40" s="278"/>
      <c r="H40" s="278"/>
      <c r="I40" s="278"/>
      <c r="J40" s="278"/>
      <c r="K40" s="278"/>
      <c r="L40" s="278"/>
      <c r="M40" s="278"/>
      <c r="N40" s="278"/>
      <c r="O40" s="1539"/>
      <c r="P40" s="1116"/>
      <c r="Q40" s="1540"/>
      <c r="R40" s="1541" t="s">
        <v>841</v>
      </c>
      <c r="S40" s="1542"/>
      <c r="T40" s="278"/>
      <c r="U40" s="278"/>
      <c r="V40" s="1543"/>
      <c r="W40" s="278"/>
      <c r="X40" s="166"/>
      <c r="Y40" s="166"/>
    </row>
    <row r="41" spans="1:25" s="167" customFormat="1" ht="18.75" customHeight="1" x14ac:dyDescent="0.3">
      <c r="A41" s="1519"/>
      <c r="B41" s="1536"/>
      <c r="C41" s="1536"/>
      <c r="D41" s="1537"/>
      <c r="E41" s="1538"/>
      <c r="F41" s="278"/>
      <c r="G41" s="278"/>
      <c r="H41" s="278"/>
      <c r="I41" s="278"/>
      <c r="J41" s="278"/>
      <c r="K41" s="278"/>
      <c r="L41" s="278"/>
      <c r="M41" s="278"/>
      <c r="N41" s="278"/>
      <c r="O41" s="1539"/>
      <c r="P41" s="1116"/>
      <c r="Q41" s="1540"/>
      <c r="R41" s="1541" t="s">
        <v>842</v>
      </c>
      <c r="S41" s="1542"/>
      <c r="T41" s="278"/>
      <c r="U41" s="278"/>
      <c r="V41" s="1543"/>
      <c r="W41" s="278"/>
      <c r="X41" s="166"/>
      <c r="Y41" s="166"/>
    </row>
    <row r="42" spans="1:25" s="167" customFormat="1" ht="18.75" customHeight="1" x14ac:dyDescent="0.3">
      <c r="A42" s="1519"/>
      <c r="B42" s="1536"/>
      <c r="C42" s="1536"/>
      <c r="D42" s="1537"/>
      <c r="E42" s="1538"/>
      <c r="F42" s="278"/>
      <c r="G42" s="278"/>
      <c r="H42" s="278"/>
      <c r="I42" s="278"/>
      <c r="J42" s="278"/>
      <c r="K42" s="278"/>
      <c r="L42" s="278"/>
      <c r="M42" s="278"/>
      <c r="N42" s="278"/>
      <c r="O42" s="1539"/>
      <c r="P42" s="1116"/>
      <c r="Q42" s="1540"/>
      <c r="R42" s="1541" t="s">
        <v>843</v>
      </c>
      <c r="S42" s="1542"/>
      <c r="T42" s="278"/>
      <c r="U42" s="278"/>
      <c r="V42" s="1543"/>
      <c r="W42" s="278"/>
      <c r="X42" s="166"/>
      <c r="Y42" s="166"/>
    </row>
    <row r="43" spans="1:25" s="167" customFormat="1" ht="18.75" customHeight="1" x14ac:dyDescent="0.3">
      <c r="A43" s="1519"/>
      <c r="B43" s="1536"/>
      <c r="C43" s="1536"/>
      <c r="D43" s="1537"/>
      <c r="E43" s="1538"/>
      <c r="F43" s="278"/>
      <c r="G43" s="278"/>
      <c r="H43" s="278"/>
      <c r="I43" s="278"/>
      <c r="J43" s="278"/>
      <c r="K43" s="278"/>
      <c r="L43" s="278"/>
      <c r="M43" s="278"/>
      <c r="N43" s="278"/>
      <c r="O43" s="1539"/>
      <c r="P43" s="1116"/>
      <c r="Q43" s="1540"/>
      <c r="R43" s="1541" t="s">
        <v>844</v>
      </c>
      <c r="S43" s="1542"/>
      <c r="T43" s="278"/>
      <c r="U43" s="278"/>
      <c r="V43" s="1543"/>
      <c r="W43" s="278"/>
      <c r="X43" s="166"/>
      <c r="Y43" s="166"/>
    </row>
    <row r="44" spans="1:25" s="167" customFormat="1" ht="18.75" customHeight="1" x14ac:dyDescent="0.3">
      <c r="A44" s="1519"/>
      <c r="B44" s="1536"/>
      <c r="C44" s="1536"/>
      <c r="D44" s="1537"/>
      <c r="E44" s="1538"/>
      <c r="F44" s="278"/>
      <c r="G44" s="278"/>
      <c r="H44" s="278"/>
      <c r="I44" s="278"/>
      <c r="J44" s="278"/>
      <c r="K44" s="278"/>
      <c r="L44" s="278"/>
      <c r="M44" s="278"/>
      <c r="N44" s="278"/>
      <c r="O44" s="1539"/>
      <c r="P44" s="1116"/>
      <c r="Q44" s="1540"/>
      <c r="R44" s="1541" t="s">
        <v>845</v>
      </c>
      <c r="S44" s="1542"/>
      <c r="T44" s="278"/>
      <c r="U44" s="278"/>
      <c r="V44" s="1543"/>
      <c r="W44" s="278"/>
      <c r="X44" s="166"/>
      <c r="Y44" s="166"/>
    </row>
    <row r="45" spans="1:25" s="167" customFormat="1" ht="18.75" customHeight="1" x14ac:dyDescent="0.3">
      <c r="A45" s="1519"/>
      <c r="B45" s="1536"/>
      <c r="C45" s="1536"/>
      <c r="D45" s="1537"/>
      <c r="E45" s="1538"/>
      <c r="F45" s="278"/>
      <c r="G45" s="278"/>
      <c r="H45" s="278"/>
      <c r="I45" s="278"/>
      <c r="J45" s="278"/>
      <c r="K45" s="278"/>
      <c r="L45" s="278"/>
      <c r="M45" s="278"/>
      <c r="N45" s="278"/>
      <c r="O45" s="1539"/>
      <c r="P45" s="1116"/>
      <c r="Q45" s="1540"/>
      <c r="R45" s="1541" t="s">
        <v>846</v>
      </c>
      <c r="S45" s="1542"/>
      <c r="T45" s="278"/>
      <c r="U45" s="278"/>
      <c r="V45" s="1543"/>
      <c r="W45" s="278"/>
      <c r="X45" s="166"/>
      <c r="Y45" s="166"/>
    </row>
    <row r="46" spans="1:25" s="167" customFormat="1" ht="18.75" customHeight="1" x14ac:dyDescent="0.3">
      <c r="A46" s="1519"/>
      <c r="B46" s="1536"/>
      <c r="C46" s="1536"/>
      <c r="D46" s="1537"/>
      <c r="E46" s="1538"/>
      <c r="F46" s="278"/>
      <c r="G46" s="278"/>
      <c r="H46" s="278"/>
      <c r="I46" s="278"/>
      <c r="J46" s="278"/>
      <c r="K46" s="278"/>
      <c r="L46" s="278"/>
      <c r="M46" s="278"/>
      <c r="N46" s="278"/>
      <c r="O46" s="1539"/>
      <c r="P46" s="1116"/>
      <c r="Q46" s="1540"/>
      <c r="R46" s="1541" t="s">
        <v>847</v>
      </c>
      <c r="S46" s="1542"/>
      <c r="T46" s="278"/>
      <c r="U46" s="278"/>
      <c r="V46" s="1543"/>
      <c r="W46" s="278"/>
      <c r="X46" s="166"/>
      <c r="Y46" s="166"/>
    </row>
    <row r="47" spans="1:25" s="167" customFormat="1" ht="18.75" customHeight="1" x14ac:dyDescent="0.3">
      <c r="A47" s="1519"/>
      <c r="B47" s="1536"/>
      <c r="C47" s="1536"/>
      <c r="D47" s="1537"/>
      <c r="E47" s="1538"/>
      <c r="F47" s="278"/>
      <c r="G47" s="278"/>
      <c r="H47" s="278"/>
      <c r="I47" s="278"/>
      <c r="J47" s="278"/>
      <c r="K47" s="278"/>
      <c r="L47" s="278"/>
      <c r="M47" s="278"/>
      <c r="N47" s="278"/>
      <c r="O47" s="1539"/>
      <c r="P47" s="1116"/>
      <c r="Q47" s="1540"/>
      <c r="R47" s="1541" t="s">
        <v>848</v>
      </c>
      <c r="S47" s="1542"/>
      <c r="T47" s="278"/>
      <c r="U47" s="278"/>
      <c r="V47" s="1543"/>
      <c r="W47" s="278"/>
      <c r="X47" s="166"/>
      <c r="Y47" s="166"/>
    </row>
    <row r="48" spans="1:25" s="167" customFormat="1" ht="18.75" customHeight="1" x14ac:dyDescent="0.3">
      <c r="A48" s="1519"/>
      <c r="B48" s="1536"/>
      <c r="C48" s="1536"/>
      <c r="D48" s="1537"/>
      <c r="E48" s="1538"/>
      <c r="F48" s="278"/>
      <c r="G48" s="278"/>
      <c r="H48" s="278"/>
      <c r="I48" s="278"/>
      <c r="J48" s="278"/>
      <c r="K48" s="278"/>
      <c r="L48" s="278"/>
      <c r="M48" s="278"/>
      <c r="N48" s="278"/>
      <c r="O48" s="1539"/>
      <c r="P48" s="1116"/>
      <c r="Q48" s="1540"/>
      <c r="R48" s="1541"/>
      <c r="S48" s="1542"/>
      <c r="T48" s="278"/>
      <c r="U48" s="278"/>
      <c r="V48" s="1543"/>
      <c r="W48" s="278"/>
      <c r="X48" s="166"/>
      <c r="Y48" s="166"/>
    </row>
    <row r="49" spans="1:25" s="270" customFormat="1" ht="39" customHeight="1" x14ac:dyDescent="0.3">
      <c r="A49" s="1680" t="s">
        <v>35</v>
      </c>
      <c r="B49" s="1495">
        <v>6417</v>
      </c>
      <c r="C49" s="1495">
        <v>6164</v>
      </c>
      <c r="D49" s="1496" t="s">
        <v>96</v>
      </c>
      <c r="E49" s="1497">
        <v>262</v>
      </c>
      <c r="F49" s="278" t="s">
        <v>100</v>
      </c>
      <c r="G49" s="278" t="s">
        <v>100</v>
      </c>
      <c r="H49" s="278" t="s">
        <v>100</v>
      </c>
      <c r="I49" s="278" t="s">
        <v>100</v>
      </c>
      <c r="J49" s="1497">
        <v>262</v>
      </c>
      <c r="K49" s="1497">
        <v>12316</v>
      </c>
      <c r="L49" s="278" t="s">
        <v>100</v>
      </c>
      <c r="M49" s="278" t="s">
        <v>100</v>
      </c>
      <c r="N49" s="278" t="s">
        <v>100</v>
      </c>
      <c r="O49" s="1497">
        <v>12316</v>
      </c>
      <c r="P49" s="278" t="s">
        <v>81</v>
      </c>
      <c r="Q49" s="1497">
        <v>12316</v>
      </c>
      <c r="R49" s="1671" t="s">
        <v>849</v>
      </c>
      <c r="S49" s="1498">
        <v>12316</v>
      </c>
      <c r="T49" s="278" t="s">
        <v>100</v>
      </c>
      <c r="U49" s="278" t="s">
        <v>100</v>
      </c>
      <c r="V49" s="1499" t="s">
        <v>140</v>
      </c>
      <c r="W49" s="278" t="s">
        <v>100</v>
      </c>
      <c r="X49" s="269"/>
      <c r="Y49" s="269"/>
    </row>
    <row r="50" spans="1:25" s="270" customFormat="1" ht="20.25" customHeight="1" x14ac:dyDescent="0.3">
      <c r="A50" s="1549"/>
      <c r="B50" s="1549"/>
      <c r="C50" s="1549"/>
      <c r="D50" s="1549"/>
      <c r="E50" s="1549"/>
      <c r="F50" s="1549"/>
      <c r="G50" s="1549"/>
      <c r="H50" s="1549"/>
      <c r="I50" s="1549"/>
      <c r="J50" s="1549"/>
      <c r="K50" s="1549"/>
      <c r="L50" s="1549"/>
      <c r="M50" s="1549"/>
      <c r="N50" s="1549"/>
      <c r="O50" s="1549"/>
      <c r="P50" s="1549"/>
      <c r="Q50" s="1549"/>
      <c r="R50" s="1548" t="s">
        <v>850</v>
      </c>
      <c r="S50" s="1549"/>
      <c r="T50" s="1549"/>
      <c r="U50" s="1549"/>
      <c r="V50" s="1549"/>
      <c r="W50" s="1549"/>
      <c r="X50" s="269"/>
      <c r="Y50" s="269"/>
    </row>
    <row r="51" spans="1:25" s="270" customFormat="1" ht="21.75" customHeight="1" x14ac:dyDescent="0.3">
      <c r="A51" s="1549"/>
      <c r="B51" s="1549"/>
      <c r="C51" s="1549"/>
      <c r="D51" s="1549"/>
      <c r="E51" s="1549"/>
      <c r="F51" s="1549"/>
      <c r="G51" s="1549"/>
      <c r="H51" s="1549"/>
      <c r="I51" s="1549"/>
      <c r="J51" s="1549"/>
      <c r="K51" s="1549"/>
      <c r="L51" s="1549"/>
      <c r="M51" s="1549"/>
      <c r="N51" s="1549"/>
      <c r="O51" s="1549"/>
      <c r="P51" s="1549"/>
      <c r="Q51" s="1549"/>
      <c r="R51" s="1548" t="s">
        <v>851</v>
      </c>
      <c r="S51" s="1549"/>
      <c r="T51" s="1549"/>
      <c r="U51" s="1549"/>
      <c r="V51" s="1549"/>
      <c r="W51" s="1549"/>
      <c r="X51" s="269"/>
      <c r="Y51" s="269"/>
    </row>
    <row r="52" spans="1:25" s="270" customFormat="1" ht="20.25" customHeight="1" x14ac:dyDescent="0.3">
      <c r="A52" s="1549"/>
      <c r="B52" s="1549"/>
      <c r="C52" s="1549"/>
      <c r="D52" s="1549"/>
      <c r="E52" s="1549"/>
      <c r="F52" s="1549"/>
      <c r="G52" s="1549"/>
      <c r="H52" s="1549"/>
      <c r="I52" s="1549"/>
      <c r="J52" s="1549"/>
      <c r="K52" s="1549"/>
      <c r="L52" s="1549"/>
      <c r="M52" s="1549"/>
      <c r="N52" s="1549"/>
      <c r="O52" s="1549"/>
      <c r="P52" s="1549"/>
      <c r="Q52" s="1549"/>
      <c r="R52" s="1548" t="s">
        <v>852</v>
      </c>
      <c r="S52" s="1549"/>
      <c r="T52" s="1549"/>
      <c r="U52" s="1549"/>
      <c r="V52" s="1549"/>
      <c r="W52" s="1549"/>
      <c r="X52" s="269"/>
      <c r="Y52" s="269"/>
    </row>
    <row r="53" spans="1:25" s="167" customFormat="1" ht="39.75" customHeight="1" x14ac:dyDescent="0.3">
      <c r="A53" s="754" t="s">
        <v>36</v>
      </c>
      <c r="B53" s="1569">
        <v>3591</v>
      </c>
      <c r="C53" s="1569">
        <v>3473</v>
      </c>
      <c r="D53" s="1570" t="s">
        <v>96</v>
      </c>
      <c r="E53" s="1727">
        <v>249</v>
      </c>
      <c r="F53" s="1527" t="s">
        <v>86</v>
      </c>
      <c r="G53" s="1527" t="s">
        <v>86</v>
      </c>
      <c r="H53" s="1527" t="s">
        <v>86</v>
      </c>
      <c r="I53" s="1527" t="s">
        <v>86</v>
      </c>
      <c r="J53" s="1527" t="s">
        <v>86</v>
      </c>
      <c r="K53" s="1527" t="s">
        <v>86</v>
      </c>
      <c r="L53" s="1527" t="s">
        <v>86</v>
      </c>
      <c r="M53" s="1527" t="s">
        <v>86</v>
      </c>
      <c r="N53" s="1527" t="s">
        <v>86</v>
      </c>
      <c r="O53" s="1727">
        <v>7641</v>
      </c>
      <c r="P53" s="1727" t="s">
        <v>81</v>
      </c>
      <c r="Q53" s="1727">
        <v>3600</v>
      </c>
      <c r="R53" s="1667" t="s">
        <v>853</v>
      </c>
      <c r="S53" s="1728">
        <v>3600</v>
      </c>
      <c r="T53" s="754"/>
      <c r="U53" s="1729"/>
      <c r="V53" s="1730" t="s">
        <v>152</v>
      </c>
      <c r="W53" s="1511" t="s">
        <v>100</v>
      </c>
      <c r="X53" s="166"/>
      <c r="Y53" s="166"/>
    </row>
    <row r="54" spans="1:25" s="167" customFormat="1" ht="18.75" customHeight="1" x14ac:dyDescent="0.3">
      <c r="A54" s="821"/>
      <c r="B54" s="1505"/>
      <c r="C54" s="1505"/>
      <c r="D54" s="1506"/>
      <c r="E54" s="1507"/>
      <c r="F54" s="1507"/>
      <c r="G54" s="1507"/>
      <c r="H54" s="1507"/>
      <c r="I54" s="1507"/>
      <c r="J54" s="1507"/>
      <c r="K54" s="1507"/>
      <c r="L54" s="1507"/>
      <c r="M54" s="1507"/>
      <c r="N54" s="1507"/>
      <c r="O54" s="1507"/>
      <c r="P54" s="1507"/>
      <c r="Q54" s="1731">
        <v>7200</v>
      </c>
      <c r="R54" s="1668" t="s">
        <v>854</v>
      </c>
      <c r="S54" s="1731">
        <v>7200</v>
      </c>
      <c r="T54" s="821"/>
      <c r="U54" s="1509"/>
      <c r="V54" s="1510"/>
      <c r="W54" s="1511"/>
      <c r="X54" s="166"/>
      <c r="Y54" s="166"/>
    </row>
    <row r="55" spans="1:25" s="167" customFormat="1" ht="18.75" customHeight="1" x14ac:dyDescent="0.3">
      <c r="A55" s="821"/>
      <c r="B55" s="1505"/>
      <c r="C55" s="1505"/>
      <c r="D55" s="1506"/>
      <c r="E55" s="1507"/>
      <c r="F55" s="1507"/>
      <c r="G55" s="1507"/>
      <c r="H55" s="1507"/>
      <c r="I55" s="1507"/>
      <c r="J55" s="1507"/>
      <c r="K55" s="1507"/>
      <c r="L55" s="1507"/>
      <c r="M55" s="1507"/>
      <c r="N55" s="1507"/>
      <c r="O55" s="1507"/>
      <c r="P55" s="1507"/>
      <c r="Q55" s="1508"/>
      <c r="R55" s="1668" t="s">
        <v>855</v>
      </c>
      <c r="S55" s="1508"/>
      <c r="T55" s="821"/>
      <c r="U55" s="1509"/>
      <c r="V55" s="1510"/>
      <c r="W55" s="1511"/>
      <c r="X55" s="166"/>
      <c r="Y55" s="166"/>
    </row>
    <row r="56" spans="1:25" s="271" customFormat="1" ht="37.5" customHeight="1" x14ac:dyDescent="0.2">
      <c r="A56" s="754" t="s">
        <v>37</v>
      </c>
      <c r="B56" s="1569">
        <v>182.24</v>
      </c>
      <c r="C56" s="1569">
        <v>182.24</v>
      </c>
      <c r="D56" s="1570" t="s">
        <v>182</v>
      </c>
      <c r="E56" s="1527">
        <v>18</v>
      </c>
      <c r="F56" s="1527" t="s">
        <v>86</v>
      </c>
      <c r="G56" s="1527" t="s">
        <v>86</v>
      </c>
      <c r="H56" s="1527" t="s">
        <v>86</v>
      </c>
      <c r="I56" s="1527" t="s">
        <v>86</v>
      </c>
      <c r="J56" s="1545">
        <v>18</v>
      </c>
      <c r="K56" s="1545">
        <v>329</v>
      </c>
      <c r="L56" s="1545" t="s">
        <v>100</v>
      </c>
      <c r="M56" s="1545" t="s">
        <v>100</v>
      </c>
      <c r="N56" s="1545" t="s">
        <v>100</v>
      </c>
      <c r="O56" s="1545">
        <v>329</v>
      </c>
      <c r="P56" s="1527" t="s">
        <v>81</v>
      </c>
      <c r="Q56" s="1545">
        <v>329</v>
      </c>
      <c r="R56" s="1571" t="s">
        <v>856</v>
      </c>
      <c r="S56" s="1572">
        <v>329</v>
      </c>
      <c r="T56" s="1511" t="s">
        <v>100</v>
      </c>
      <c r="U56" s="1511" t="s">
        <v>100</v>
      </c>
      <c r="V56" s="1530" t="s">
        <v>183</v>
      </c>
      <c r="W56" s="1511" t="s">
        <v>100</v>
      </c>
    </row>
    <row r="57" spans="1:25" s="166" customFormat="1" x14ac:dyDescent="0.3">
      <c r="A57" s="1679" t="s">
        <v>38</v>
      </c>
      <c r="B57" s="1123">
        <v>8045</v>
      </c>
      <c r="C57" s="1123">
        <v>7390</v>
      </c>
      <c r="D57" s="277" t="s">
        <v>83</v>
      </c>
      <c r="E57" s="242">
        <v>999</v>
      </c>
      <c r="F57" s="242" t="s">
        <v>86</v>
      </c>
      <c r="G57" s="242" t="s">
        <v>86</v>
      </c>
      <c r="H57" s="242" t="s">
        <v>86</v>
      </c>
      <c r="I57" s="242" t="s">
        <v>86</v>
      </c>
      <c r="J57" s="242" t="s">
        <v>86</v>
      </c>
      <c r="K57" s="242" t="s">
        <v>86</v>
      </c>
      <c r="L57" s="240" t="s">
        <v>86</v>
      </c>
      <c r="M57" s="240" t="s">
        <v>86</v>
      </c>
      <c r="N57" s="240" t="s">
        <v>86</v>
      </c>
      <c r="O57" s="240">
        <v>14780</v>
      </c>
      <c r="P57" s="242" t="s">
        <v>81</v>
      </c>
      <c r="Q57" s="1732">
        <v>1800</v>
      </c>
      <c r="R57" s="1500" t="s">
        <v>857</v>
      </c>
      <c r="S57" s="1732">
        <v>1800</v>
      </c>
      <c r="T57" s="1502" t="s">
        <v>156</v>
      </c>
      <c r="U57" s="1503"/>
      <c r="V57" s="1500" t="s">
        <v>86</v>
      </c>
      <c r="W57" s="1504" t="s">
        <v>86</v>
      </c>
    </row>
    <row r="58" spans="1:25" s="166" customFormat="1" x14ac:dyDescent="0.3">
      <c r="A58" s="1520"/>
      <c r="B58" s="1123"/>
      <c r="C58" s="1123"/>
      <c r="D58" s="277"/>
      <c r="E58" s="242"/>
      <c r="F58" s="242"/>
      <c r="G58" s="242"/>
      <c r="H58" s="242"/>
      <c r="I58" s="242"/>
      <c r="J58" s="242"/>
      <c r="K58" s="242"/>
      <c r="L58" s="240"/>
      <c r="M58" s="240"/>
      <c r="N58" s="240"/>
      <c r="O58" s="240"/>
      <c r="P58" s="242"/>
      <c r="Q58" s="242"/>
      <c r="R58" s="1500" t="s">
        <v>858</v>
      </c>
      <c r="S58" s="1501"/>
      <c r="T58" s="1502"/>
      <c r="U58" s="1503"/>
      <c r="V58" s="1500"/>
      <c r="W58" s="1504"/>
    </row>
    <row r="59" spans="1:25" s="166" customFormat="1" ht="37.5" x14ac:dyDescent="0.3">
      <c r="A59" s="1520"/>
      <c r="B59" s="1123"/>
      <c r="C59" s="1123"/>
      <c r="D59" s="277"/>
      <c r="E59" s="242"/>
      <c r="F59" s="242"/>
      <c r="G59" s="242"/>
      <c r="H59" s="242"/>
      <c r="I59" s="242"/>
      <c r="J59" s="242"/>
      <c r="K59" s="242"/>
      <c r="L59" s="240"/>
      <c r="M59" s="240"/>
      <c r="N59" s="240"/>
      <c r="O59" s="240"/>
      <c r="P59" s="242"/>
      <c r="Q59" s="242"/>
      <c r="R59" s="1672" t="s">
        <v>859</v>
      </c>
      <c r="S59" s="1501"/>
      <c r="T59" s="1502"/>
      <c r="U59" s="1503"/>
      <c r="V59" s="1500"/>
      <c r="W59" s="1504"/>
    </row>
    <row r="60" spans="1:25" s="166" customFormat="1" x14ac:dyDescent="0.3">
      <c r="A60" s="1520"/>
      <c r="B60" s="1123"/>
      <c r="C60" s="1123"/>
      <c r="D60" s="277"/>
      <c r="E60" s="242"/>
      <c r="F60" s="242"/>
      <c r="G60" s="242"/>
      <c r="H60" s="242"/>
      <c r="I60" s="242"/>
      <c r="J60" s="242"/>
      <c r="K60" s="242"/>
      <c r="L60" s="240"/>
      <c r="M60" s="240"/>
      <c r="N60" s="240"/>
      <c r="O60" s="240"/>
      <c r="P60" s="242"/>
      <c r="Q60" s="242"/>
      <c r="R60" s="1500" t="s">
        <v>860</v>
      </c>
      <c r="S60" s="1501"/>
      <c r="T60" s="1502"/>
      <c r="U60" s="1503"/>
      <c r="V60" s="1500"/>
      <c r="W60" s="1504"/>
    </row>
    <row r="61" spans="1:25" s="166" customFormat="1" x14ac:dyDescent="0.3">
      <c r="A61" s="1520"/>
      <c r="B61" s="1123"/>
      <c r="C61" s="1123"/>
      <c r="D61" s="277"/>
      <c r="E61" s="242"/>
      <c r="F61" s="242"/>
      <c r="G61" s="242"/>
      <c r="H61" s="242"/>
      <c r="I61" s="242"/>
      <c r="J61" s="242"/>
      <c r="K61" s="242"/>
      <c r="L61" s="240"/>
      <c r="M61" s="240"/>
      <c r="N61" s="240"/>
      <c r="O61" s="240"/>
      <c r="P61" s="242"/>
      <c r="Q61" s="242"/>
      <c r="R61" s="1500" t="s">
        <v>861</v>
      </c>
      <c r="S61" s="1501"/>
      <c r="T61" s="1502"/>
      <c r="U61" s="1503"/>
      <c r="V61" s="1500"/>
      <c r="W61" s="1504"/>
    </row>
    <row r="62" spans="1:25" s="166" customFormat="1" x14ac:dyDescent="0.3">
      <c r="A62" s="1520"/>
      <c r="B62" s="1123"/>
      <c r="C62" s="1123"/>
      <c r="D62" s="277"/>
      <c r="E62" s="242"/>
      <c r="F62" s="242"/>
      <c r="G62" s="242"/>
      <c r="H62" s="242"/>
      <c r="I62" s="242"/>
      <c r="J62" s="242"/>
      <c r="K62" s="242"/>
      <c r="L62" s="240"/>
      <c r="M62" s="240"/>
      <c r="N62" s="240"/>
      <c r="O62" s="240"/>
      <c r="P62" s="242"/>
      <c r="Q62" s="242"/>
      <c r="R62" s="1500" t="s">
        <v>862</v>
      </c>
      <c r="S62" s="1501"/>
      <c r="T62" s="1502"/>
      <c r="U62" s="1503"/>
      <c r="V62" s="1500"/>
      <c r="W62" s="1504"/>
    </row>
    <row r="63" spans="1:25" s="166" customFormat="1" x14ac:dyDescent="0.3">
      <c r="A63" s="1520"/>
      <c r="B63" s="1123"/>
      <c r="C63" s="1123"/>
      <c r="D63" s="277"/>
      <c r="E63" s="242"/>
      <c r="F63" s="242"/>
      <c r="G63" s="242"/>
      <c r="H63" s="242"/>
      <c r="I63" s="242"/>
      <c r="J63" s="242"/>
      <c r="K63" s="242"/>
      <c r="L63" s="240"/>
      <c r="M63" s="240"/>
      <c r="N63" s="240"/>
      <c r="O63" s="240"/>
      <c r="P63" s="242"/>
      <c r="Q63" s="242"/>
      <c r="R63" s="1500" t="s">
        <v>863</v>
      </c>
      <c r="S63" s="1501"/>
      <c r="T63" s="1502"/>
      <c r="U63" s="1503"/>
      <c r="V63" s="1500"/>
      <c r="W63" s="1504"/>
    </row>
    <row r="64" spans="1:25" s="271" customFormat="1" ht="75" x14ac:dyDescent="0.2">
      <c r="A64" s="754" t="s">
        <v>39</v>
      </c>
      <c r="B64" s="1524">
        <f>1232+170</f>
        <v>1402</v>
      </c>
      <c r="C64" s="1524">
        <f>B64-170+159</f>
        <v>1391</v>
      </c>
      <c r="D64" s="1525" t="s">
        <v>96</v>
      </c>
      <c r="E64" s="1526">
        <f>234+33</f>
        <v>267</v>
      </c>
      <c r="F64" s="1527" t="s">
        <v>86</v>
      </c>
      <c r="G64" s="1527" t="s">
        <v>86</v>
      </c>
      <c r="H64" s="1527" t="s">
        <v>86</v>
      </c>
      <c r="I64" s="1527" t="s">
        <v>86</v>
      </c>
      <c r="J64" s="1526">
        <v>267</v>
      </c>
      <c r="K64" s="1526">
        <v>3755</v>
      </c>
      <c r="L64" s="1528">
        <v>0</v>
      </c>
      <c r="M64" s="1528">
        <v>0</v>
      </c>
      <c r="N64" s="1528">
        <v>0</v>
      </c>
      <c r="O64" s="1529">
        <v>3755</v>
      </c>
      <c r="P64" s="1511" t="s">
        <v>81</v>
      </c>
      <c r="Q64" s="1529"/>
      <c r="R64" s="1530" t="s">
        <v>864</v>
      </c>
      <c r="S64" s="1531"/>
      <c r="T64" s="1511" t="s">
        <v>100</v>
      </c>
      <c r="U64" s="1511" t="s">
        <v>100</v>
      </c>
      <c r="V64" s="1530" t="s">
        <v>162</v>
      </c>
      <c r="W64" s="1535" t="s">
        <v>86</v>
      </c>
    </row>
    <row r="65" spans="1:25" s="167" customFormat="1" x14ac:dyDescent="0.3">
      <c r="A65" s="1676" t="s">
        <v>44</v>
      </c>
      <c r="B65" s="1550">
        <v>4767</v>
      </c>
      <c r="C65" s="1550">
        <v>3829</v>
      </c>
      <c r="D65" s="1551" t="s">
        <v>168</v>
      </c>
      <c r="E65" s="1552">
        <v>598</v>
      </c>
      <c r="F65" s="1552"/>
      <c r="G65" s="1552"/>
      <c r="H65" s="1552"/>
      <c r="I65" s="1552"/>
      <c r="J65" s="1552">
        <v>598</v>
      </c>
      <c r="K65" s="1552">
        <v>8423</v>
      </c>
      <c r="L65" s="1552" t="s">
        <v>86</v>
      </c>
      <c r="M65" s="1552" t="s">
        <v>86</v>
      </c>
      <c r="N65" s="1552" t="s">
        <v>86</v>
      </c>
      <c r="O65" s="1552">
        <v>8423</v>
      </c>
      <c r="P65" s="1552" t="s">
        <v>81</v>
      </c>
      <c r="Q65" s="1733">
        <v>4000</v>
      </c>
      <c r="R65" s="1673" t="s">
        <v>865</v>
      </c>
      <c r="S65" s="1733">
        <v>4000</v>
      </c>
      <c r="T65" s="1553" t="s">
        <v>100</v>
      </c>
      <c r="U65" s="1553" t="s">
        <v>100</v>
      </c>
      <c r="V65" s="1534" t="s">
        <v>173</v>
      </c>
      <c r="W65" s="1533" t="s">
        <v>86</v>
      </c>
      <c r="X65" s="166"/>
      <c r="Y65" s="166"/>
    </row>
    <row r="66" spans="1:25" s="167" customFormat="1" x14ac:dyDescent="0.3">
      <c r="A66" s="1561"/>
      <c r="B66" s="1562"/>
      <c r="C66" s="1562"/>
      <c r="D66" s="1563"/>
      <c r="E66" s="1564"/>
      <c r="F66" s="1564"/>
      <c r="G66" s="1564"/>
      <c r="H66" s="1564"/>
      <c r="I66" s="1564"/>
      <c r="J66" s="1564"/>
      <c r="K66" s="1564"/>
      <c r="L66" s="1564"/>
      <c r="M66" s="1564"/>
      <c r="N66" s="1564"/>
      <c r="O66" s="1564"/>
      <c r="P66" s="1564"/>
      <c r="Q66" s="1564"/>
      <c r="R66" s="1674" t="s">
        <v>866</v>
      </c>
      <c r="S66" s="1565"/>
      <c r="T66" s="1566"/>
      <c r="U66" s="1566"/>
      <c r="V66" s="1567"/>
      <c r="W66" s="1568"/>
      <c r="X66" s="166"/>
      <c r="Y66" s="166"/>
    </row>
    <row r="67" spans="1:25" s="167" customFormat="1" x14ac:dyDescent="0.3">
      <c r="A67" s="1561"/>
      <c r="B67" s="1562"/>
      <c r="C67" s="1562"/>
      <c r="D67" s="1563"/>
      <c r="E67" s="1564"/>
      <c r="F67" s="1564"/>
      <c r="G67" s="1564"/>
      <c r="H67" s="1564"/>
      <c r="I67" s="1564"/>
      <c r="J67" s="1564"/>
      <c r="K67" s="1564"/>
      <c r="L67" s="1564"/>
      <c r="M67" s="1564"/>
      <c r="N67" s="1564"/>
      <c r="O67" s="1564"/>
      <c r="P67" s="1564"/>
      <c r="Q67" s="1564"/>
      <c r="R67" s="1674" t="s">
        <v>867</v>
      </c>
      <c r="S67" s="1565"/>
      <c r="T67" s="1566"/>
      <c r="U67" s="1566"/>
      <c r="V67" s="1567"/>
      <c r="W67" s="1568"/>
      <c r="X67" s="166"/>
      <c r="Y67" s="166"/>
    </row>
    <row r="68" spans="1:25" s="167" customFormat="1" x14ac:dyDescent="0.3">
      <c r="A68" s="1561"/>
      <c r="B68" s="1562"/>
      <c r="C68" s="1562"/>
      <c r="D68" s="1563"/>
      <c r="E68" s="1564"/>
      <c r="F68" s="1564"/>
      <c r="G68" s="1564"/>
      <c r="H68" s="1564"/>
      <c r="I68" s="1564"/>
      <c r="J68" s="1564"/>
      <c r="K68" s="1564"/>
      <c r="L68" s="1564"/>
      <c r="M68" s="1564"/>
      <c r="N68" s="1564"/>
      <c r="O68" s="1564"/>
      <c r="P68" s="1564"/>
      <c r="Q68" s="1564"/>
      <c r="R68" s="1674" t="s">
        <v>868</v>
      </c>
      <c r="S68" s="1565"/>
      <c r="T68" s="1566"/>
      <c r="U68" s="1566"/>
      <c r="V68" s="1567"/>
      <c r="W68" s="1568"/>
      <c r="X68" s="166"/>
      <c r="Y68" s="166"/>
    </row>
    <row r="69" spans="1:25" s="167" customFormat="1" x14ac:dyDescent="0.3">
      <c r="A69" s="1561"/>
      <c r="B69" s="1562"/>
      <c r="C69" s="1562"/>
      <c r="D69" s="1563"/>
      <c r="E69" s="1564"/>
      <c r="F69" s="1564"/>
      <c r="G69" s="1564"/>
      <c r="H69" s="1564"/>
      <c r="I69" s="1564"/>
      <c r="J69" s="1564"/>
      <c r="K69" s="1564"/>
      <c r="L69" s="1564"/>
      <c r="M69" s="1564"/>
      <c r="N69" s="1564"/>
      <c r="O69" s="1564"/>
      <c r="P69" s="1564"/>
      <c r="Q69" s="1564"/>
      <c r="R69" s="1674" t="s">
        <v>869</v>
      </c>
      <c r="S69" s="1565"/>
      <c r="T69" s="1566"/>
      <c r="U69" s="1566"/>
      <c r="V69" s="1567"/>
      <c r="W69" s="1568"/>
      <c r="X69" s="166"/>
      <c r="Y69" s="166"/>
    </row>
    <row r="70" spans="1:25" s="167" customFormat="1" x14ac:dyDescent="0.3">
      <c r="A70" s="1561"/>
      <c r="B70" s="1562"/>
      <c r="C70" s="1562"/>
      <c r="D70" s="1563"/>
      <c r="E70" s="1564"/>
      <c r="F70" s="1564"/>
      <c r="G70" s="1564"/>
      <c r="H70" s="1564"/>
      <c r="I70" s="1564"/>
      <c r="J70" s="1564"/>
      <c r="K70" s="1564"/>
      <c r="L70" s="1564"/>
      <c r="M70" s="1564"/>
      <c r="N70" s="1564"/>
      <c r="O70" s="1564"/>
      <c r="P70" s="1564"/>
      <c r="Q70" s="1564"/>
      <c r="R70" s="1674" t="s">
        <v>870</v>
      </c>
      <c r="S70" s="1565"/>
      <c r="T70" s="1566"/>
      <c r="U70" s="1566"/>
      <c r="V70" s="1567"/>
      <c r="W70" s="1568"/>
      <c r="X70" s="166"/>
      <c r="Y70" s="166"/>
    </row>
    <row r="71" spans="1:25" s="167" customFormat="1" ht="45" customHeight="1" x14ac:dyDescent="0.3">
      <c r="A71" s="1677" t="s">
        <v>40</v>
      </c>
      <c r="B71" s="1554">
        <v>2850</v>
      </c>
      <c r="C71" s="1555">
        <v>2780</v>
      </c>
      <c r="D71" s="1556" t="s">
        <v>172</v>
      </c>
      <c r="E71" s="1557">
        <v>90</v>
      </c>
      <c r="F71" s="1558" t="s">
        <v>86</v>
      </c>
      <c r="G71" s="1558" t="s">
        <v>86</v>
      </c>
      <c r="H71" s="1558" t="s">
        <v>86</v>
      </c>
      <c r="I71" s="1558" t="s">
        <v>86</v>
      </c>
      <c r="J71" s="1557">
        <v>90</v>
      </c>
      <c r="K71" s="1557">
        <v>5282</v>
      </c>
      <c r="L71" s="1559">
        <v>0</v>
      </c>
      <c r="M71" s="1559">
        <v>0</v>
      </c>
      <c r="N71" s="1559">
        <v>0</v>
      </c>
      <c r="O71" s="1557">
        <f>K71</f>
        <v>5282</v>
      </c>
      <c r="P71" s="1560" t="s">
        <v>81</v>
      </c>
      <c r="Q71" s="1734">
        <f>O71</f>
        <v>5282</v>
      </c>
      <c r="R71" s="1675" t="s">
        <v>946</v>
      </c>
      <c r="S71" s="1735">
        <f>Q71</f>
        <v>5282</v>
      </c>
      <c r="T71" s="1547" t="s">
        <v>100</v>
      </c>
      <c r="U71" s="1547" t="s">
        <v>100</v>
      </c>
      <c r="V71" s="1534" t="s">
        <v>173</v>
      </c>
      <c r="W71" s="1504" t="s">
        <v>86</v>
      </c>
      <c r="X71" s="166"/>
      <c r="Y71" s="166"/>
    </row>
    <row r="72" spans="1:25" s="166" customFormat="1" x14ac:dyDescent="0.3">
      <c r="A72" s="1143" t="s">
        <v>41</v>
      </c>
      <c r="B72" s="1048">
        <f>SUM(B9:B71)</f>
        <v>89614.590000000011</v>
      </c>
      <c r="C72" s="1048">
        <f t="shared" ref="C72:U72" si="0">SUM(C9:C71)</f>
        <v>80127.239999999991</v>
      </c>
      <c r="D72" s="1048">
        <f t="shared" si="0"/>
        <v>0</v>
      </c>
      <c r="E72" s="1048">
        <f t="shared" si="0"/>
        <v>8990</v>
      </c>
      <c r="F72" s="1048">
        <f t="shared" si="0"/>
        <v>3</v>
      </c>
      <c r="G72" s="1048">
        <f t="shared" si="0"/>
        <v>146</v>
      </c>
      <c r="H72" s="1048">
        <f t="shared" si="0"/>
        <v>0</v>
      </c>
      <c r="I72" s="1048">
        <f t="shared" si="0"/>
        <v>0</v>
      </c>
      <c r="J72" s="1048">
        <f t="shared" si="0"/>
        <v>2739</v>
      </c>
      <c r="K72" s="1048">
        <f t="shared" si="0"/>
        <v>62820</v>
      </c>
      <c r="L72" s="1048" t="s">
        <v>89</v>
      </c>
      <c r="M72" s="1048">
        <f t="shared" si="0"/>
        <v>85</v>
      </c>
      <c r="N72" s="1048">
        <f t="shared" si="0"/>
        <v>922</v>
      </c>
      <c r="O72" s="1048">
        <f t="shared" si="0"/>
        <v>520569</v>
      </c>
      <c r="P72" s="1048" t="s">
        <v>81</v>
      </c>
      <c r="Q72" s="1048">
        <f t="shared" si="0"/>
        <v>120407</v>
      </c>
      <c r="R72" s="1048"/>
      <c r="S72" s="1048">
        <f t="shared" si="0"/>
        <v>101147</v>
      </c>
      <c r="T72" s="1048">
        <f t="shared" si="0"/>
        <v>0</v>
      </c>
      <c r="U72" s="1048">
        <f t="shared" si="0"/>
        <v>19260</v>
      </c>
      <c r="V72" s="1084" t="s">
        <v>173</v>
      </c>
      <c r="W72" s="272" t="s">
        <v>86</v>
      </c>
    </row>
    <row r="73" spans="1:25" s="166" customFormat="1" x14ac:dyDescent="0.3">
      <c r="A73" s="279" t="s">
        <v>66</v>
      </c>
      <c r="B73" s="282"/>
      <c r="C73" s="274"/>
      <c r="D73" s="274"/>
      <c r="E73" s="285"/>
      <c r="F73" s="285"/>
      <c r="G73" s="285"/>
      <c r="H73" s="285"/>
      <c r="I73" s="285"/>
      <c r="J73" s="285"/>
      <c r="K73" s="285"/>
      <c r="L73" s="286"/>
      <c r="M73" s="286"/>
      <c r="N73" s="286"/>
      <c r="O73" s="286"/>
      <c r="P73" s="285"/>
      <c r="Q73" s="285"/>
      <c r="R73" s="285"/>
      <c r="S73" s="285"/>
      <c r="T73" s="287"/>
      <c r="U73" s="288"/>
      <c r="V73" s="285"/>
      <c r="W73" s="289"/>
    </row>
    <row r="74" spans="1:25" s="166" customFormat="1" x14ac:dyDescent="0.3">
      <c r="A74" s="167" t="s">
        <v>77</v>
      </c>
      <c r="B74" s="283"/>
      <c r="C74" s="279"/>
      <c r="D74" s="279"/>
      <c r="E74" s="280"/>
      <c r="F74" s="280"/>
      <c r="G74" s="280"/>
      <c r="H74" s="280"/>
      <c r="I74" s="280"/>
      <c r="J74" s="280"/>
      <c r="K74" s="280"/>
      <c r="L74" s="290"/>
      <c r="M74" s="290"/>
      <c r="N74" s="290"/>
      <c r="O74" s="290"/>
      <c r="P74" s="280"/>
      <c r="Q74" s="280"/>
      <c r="R74" s="280"/>
      <c r="S74" s="280"/>
      <c r="T74" s="291"/>
      <c r="U74" s="292"/>
      <c r="V74" s="280"/>
      <c r="W74" s="293"/>
    </row>
    <row r="75" spans="1:25" s="166" customFormat="1" x14ac:dyDescent="0.3">
      <c r="A75" s="275" t="s">
        <v>79</v>
      </c>
      <c r="B75" s="283"/>
      <c r="C75" s="279"/>
      <c r="D75" s="279"/>
      <c r="E75" s="280"/>
      <c r="F75" s="280"/>
      <c r="G75" s="280"/>
      <c r="H75" s="280"/>
      <c r="I75" s="280"/>
      <c r="J75" s="280"/>
      <c r="K75" s="280"/>
      <c r="L75" s="290"/>
      <c r="M75" s="290"/>
      <c r="N75" s="290"/>
      <c r="O75" s="290"/>
      <c r="P75" s="280"/>
      <c r="Q75" s="280"/>
      <c r="R75" s="280"/>
      <c r="S75" s="280"/>
      <c r="T75" s="291"/>
      <c r="U75" s="292"/>
      <c r="V75" s="280"/>
      <c r="W75" s="293"/>
    </row>
    <row r="76" spans="1:25" s="11" customFormat="1" x14ac:dyDescent="0.3">
      <c r="A76" s="1004" t="s">
        <v>76</v>
      </c>
      <c r="B76" s="284"/>
      <c r="C76" s="294"/>
      <c r="D76" s="294"/>
      <c r="E76" s="295"/>
      <c r="F76" s="296"/>
      <c r="G76" s="296"/>
      <c r="H76" s="296"/>
      <c r="I76" s="296"/>
      <c r="J76" s="296"/>
      <c r="K76" s="296"/>
      <c r="L76" s="296"/>
      <c r="M76" s="296"/>
      <c r="N76" s="296"/>
      <c r="O76" s="296"/>
      <c r="P76" s="297"/>
      <c r="Q76" s="296"/>
      <c r="R76" s="298"/>
      <c r="S76" s="299"/>
      <c r="T76" s="297"/>
      <c r="U76" s="297"/>
      <c r="V76" s="300">
        <v>0</v>
      </c>
      <c r="W76" s="301"/>
    </row>
    <row r="77" spans="1:25" s="11" customFormat="1" x14ac:dyDescent="0.3">
      <c r="B77" s="228"/>
      <c r="C77" s="228"/>
      <c r="D77" s="228"/>
      <c r="E77" s="228"/>
      <c r="F77" s="228"/>
      <c r="G77" s="228"/>
      <c r="H77" s="228"/>
      <c r="I77" s="228"/>
      <c r="J77" s="228"/>
      <c r="K77" s="228"/>
      <c r="L77" s="229"/>
      <c r="M77" s="228"/>
      <c r="N77" s="230"/>
      <c r="O77" s="276"/>
      <c r="P77" s="229"/>
      <c r="Q77" s="229"/>
      <c r="R77" s="231"/>
      <c r="S77" s="232"/>
    </row>
    <row r="78" spans="1:25" s="11" customFormat="1" x14ac:dyDescent="0.3">
      <c r="B78" s="228"/>
      <c r="C78" s="228"/>
      <c r="D78" s="228"/>
      <c r="E78" s="228"/>
      <c r="F78" s="228"/>
      <c r="G78" s="228"/>
      <c r="H78" s="228"/>
      <c r="I78" s="228"/>
      <c r="J78" s="228"/>
      <c r="K78" s="228"/>
      <c r="L78" s="229"/>
      <c r="M78" s="228"/>
      <c r="N78" s="230"/>
      <c r="O78" s="276"/>
      <c r="P78" s="229"/>
      <c r="Q78" s="229"/>
      <c r="R78" s="231"/>
      <c r="S78" s="232"/>
    </row>
    <row r="79" spans="1:25" s="11" customFormat="1" x14ac:dyDescent="0.3">
      <c r="B79" s="1004"/>
      <c r="C79" s="1004"/>
      <c r="D79" s="1004"/>
      <c r="E79" s="1004"/>
      <c r="F79" s="1004"/>
      <c r="G79" s="1004"/>
      <c r="H79" s="1004"/>
      <c r="I79" s="1004"/>
      <c r="J79" s="1004"/>
      <c r="K79" s="1004"/>
      <c r="L79" s="1004"/>
      <c r="M79" s="1004"/>
      <c r="N79" s="1004"/>
      <c r="O79" s="1004"/>
      <c r="P79" s="1004"/>
      <c r="Q79" s="1004"/>
      <c r="R79" s="1004"/>
      <c r="S79" s="1004"/>
    </row>
    <row r="80" spans="1:25" s="11" customFormat="1" x14ac:dyDescent="0.3">
      <c r="B80" s="1004"/>
      <c r="C80" s="1004"/>
      <c r="D80" s="1004"/>
      <c r="E80" s="1004"/>
      <c r="F80" s="1004"/>
      <c r="G80" s="1004"/>
      <c r="H80" s="1004"/>
      <c r="I80" s="1004"/>
      <c r="J80" s="1004"/>
      <c r="K80" s="1004"/>
      <c r="L80" s="1004"/>
      <c r="M80" s="1004"/>
      <c r="N80" s="1004"/>
      <c r="O80" s="1004"/>
      <c r="P80" s="1004"/>
      <c r="Q80" s="1004"/>
      <c r="R80" s="1004"/>
      <c r="S80" s="1004"/>
    </row>
    <row r="81" spans="2:23" s="11" customFormat="1" x14ac:dyDescent="0.3">
      <c r="B81" s="5"/>
      <c r="C81" s="5"/>
      <c r="D81" s="5"/>
      <c r="E81" s="229"/>
      <c r="F81" s="38"/>
      <c r="G81" s="38"/>
      <c r="H81" s="38"/>
      <c r="I81" s="38"/>
      <c r="J81" s="38"/>
      <c r="K81" s="38"/>
      <c r="L81" s="39"/>
      <c r="M81" s="39"/>
      <c r="N81" s="39"/>
    </row>
    <row r="82" spans="2:23" s="11" customFormat="1" x14ac:dyDescent="0.3">
      <c r="B82" s="5"/>
      <c r="C82" s="5"/>
      <c r="D82" s="5"/>
      <c r="E82" s="229"/>
      <c r="F82" s="38"/>
      <c r="G82" s="38"/>
      <c r="H82" s="38"/>
      <c r="I82" s="38"/>
      <c r="J82" s="38"/>
      <c r="K82" s="38"/>
      <c r="L82" s="39"/>
      <c r="M82" s="39"/>
      <c r="N82" s="39"/>
    </row>
    <row r="83" spans="2:23" s="11" customFormat="1" x14ac:dyDescent="0.3">
      <c r="B83" s="1004"/>
      <c r="C83" s="1004"/>
      <c r="D83" s="1004"/>
      <c r="E83" s="1004"/>
      <c r="F83" s="38"/>
      <c r="G83" s="38"/>
      <c r="H83" s="38"/>
      <c r="I83" s="38"/>
      <c r="J83" s="38"/>
      <c r="K83" s="38"/>
      <c r="L83" s="39"/>
      <c r="M83" s="39"/>
      <c r="N83" s="39"/>
    </row>
    <row r="84" spans="2:23" s="11" customFormat="1" x14ac:dyDescent="0.3">
      <c r="B84" s="1004"/>
      <c r="C84" s="1004"/>
      <c r="D84" s="1004"/>
      <c r="E84" s="1004"/>
      <c r="L84" s="39"/>
      <c r="M84" s="39"/>
      <c r="N84" s="39"/>
      <c r="W84" s="1003"/>
    </row>
    <row r="85" spans="2:23" s="11" customFormat="1" x14ac:dyDescent="0.2">
      <c r="E85" s="38"/>
      <c r="L85" s="39"/>
      <c r="M85" s="39"/>
      <c r="N85" s="39"/>
      <c r="W85" s="1003"/>
    </row>
    <row r="86" spans="2:23" s="11" customFormat="1" x14ac:dyDescent="0.2">
      <c r="E86" s="38"/>
      <c r="L86" s="39"/>
      <c r="M86" s="39"/>
      <c r="N86" s="39"/>
      <c r="W86" s="1003"/>
    </row>
    <row r="87" spans="2:23" s="11" customFormat="1" x14ac:dyDescent="0.2">
      <c r="E87" s="38"/>
      <c r="L87" s="39"/>
      <c r="M87" s="39"/>
      <c r="N87" s="39"/>
    </row>
    <row r="88" spans="2:23" s="11" customFormat="1" x14ac:dyDescent="0.2">
      <c r="L88" s="39"/>
      <c r="M88" s="39"/>
      <c r="N88" s="39"/>
    </row>
    <row r="89" spans="2:23" s="11" customFormat="1" x14ac:dyDescent="0.2">
      <c r="L89" s="39"/>
      <c r="M89" s="39"/>
      <c r="N89" s="39"/>
    </row>
    <row r="90" spans="2:23" s="11" customFormat="1" x14ac:dyDescent="0.2">
      <c r="L90" s="39"/>
      <c r="M90" s="39"/>
      <c r="N90" s="39"/>
    </row>
    <row r="91" spans="2:23" s="11" customFormat="1" x14ac:dyDescent="0.2">
      <c r="L91" s="39"/>
      <c r="M91" s="39"/>
      <c r="N91" s="39"/>
    </row>
    <row r="92" spans="2:23" s="11" customFormat="1" x14ac:dyDescent="0.2">
      <c r="L92" s="39"/>
      <c r="M92" s="39"/>
      <c r="N92" s="39"/>
    </row>
    <row r="93" spans="2:23" s="11" customFormat="1" x14ac:dyDescent="0.2">
      <c r="L93" s="39"/>
      <c r="M93" s="39"/>
      <c r="N93" s="39"/>
    </row>
    <row r="94" spans="2:23" s="11" customFormat="1" x14ac:dyDescent="0.2">
      <c r="L94" s="39"/>
      <c r="M94" s="39"/>
      <c r="N94" s="39"/>
    </row>
    <row r="95" spans="2:23" s="11" customFormat="1" x14ac:dyDescent="0.2">
      <c r="L95" s="39"/>
      <c r="M95" s="39"/>
      <c r="N95" s="39"/>
    </row>
    <row r="96" spans="2:23" s="11" customFormat="1" x14ac:dyDescent="0.2">
      <c r="L96" s="39"/>
      <c r="M96" s="39"/>
      <c r="N96" s="39"/>
    </row>
    <row r="97" spans="12:14" s="11" customFormat="1" x14ac:dyDescent="0.2">
      <c r="L97" s="39"/>
      <c r="M97" s="39"/>
      <c r="N97" s="39"/>
    </row>
    <row r="98" spans="12:14" s="11" customFormat="1" x14ac:dyDescent="0.2">
      <c r="L98" s="39"/>
      <c r="M98" s="39"/>
      <c r="N98" s="39"/>
    </row>
    <row r="99" spans="12:14" s="11" customFormat="1" x14ac:dyDescent="0.2">
      <c r="L99" s="39"/>
      <c r="M99" s="39"/>
      <c r="N99" s="39"/>
    </row>
    <row r="100" spans="12:14" s="11" customFormat="1" x14ac:dyDescent="0.2">
      <c r="L100" s="39"/>
      <c r="M100" s="39"/>
      <c r="N100" s="39"/>
    </row>
    <row r="101" spans="12:14" s="11" customFormat="1" x14ac:dyDescent="0.2">
      <c r="L101" s="39"/>
      <c r="M101" s="39"/>
      <c r="N101" s="39"/>
    </row>
    <row r="102" spans="12:14" s="11" customFormat="1" x14ac:dyDescent="0.2">
      <c r="L102" s="39"/>
      <c r="M102" s="39"/>
      <c r="N102" s="39"/>
    </row>
    <row r="103" spans="12:14" s="11" customFormat="1" x14ac:dyDescent="0.2">
      <c r="L103" s="39"/>
      <c r="M103" s="39"/>
      <c r="N103" s="39"/>
    </row>
    <row r="104" spans="12:14" s="11" customFormat="1" x14ac:dyDescent="0.2">
      <c r="L104" s="39"/>
      <c r="M104" s="39"/>
      <c r="N104" s="39"/>
    </row>
    <row r="105" spans="12:14" s="11" customFormat="1" x14ac:dyDescent="0.2">
      <c r="L105" s="39"/>
      <c r="M105" s="39"/>
      <c r="N105" s="39"/>
    </row>
    <row r="106" spans="12:14" s="11" customFormat="1" x14ac:dyDescent="0.2">
      <c r="L106" s="39"/>
      <c r="M106" s="39"/>
      <c r="N106" s="39"/>
    </row>
    <row r="107" spans="12:14" s="11" customFormat="1" x14ac:dyDescent="0.2">
      <c r="L107" s="39"/>
      <c r="M107" s="39"/>
      <c r="N107" s="39"/>
    </row>
    <row r="108" spans="12:14" s="11" customFormat="1" x14ac:dyDescent="0.2">
      <c r="L108" s="39"/>
      <c r="M108" s="39"/>
      <c r="N108" s="39"/>
    </row>
    <row r="109" spans="12:14" s="11" customFormat="1" x14ac:dyDescent="0.2">
      <c r="L109" s="39"/>
      <c r="M109" s="39"/>
      <c r="N109" s="39"/>
    </row>
    <row r="110" spans="12:14" s="11" customFormat="1" x14ac:dyDescent="0.2">
      <c r="L110" s="39"/>
      <c r="M110" s="39"/>
      <c r="N110" s="39"/>
    </row>
    <row r="111" spans="12:14" s="11" customFormat="1" x14ac:dyDescent="0.2">
      <c r="L111" s="39"/>
      <c r="M111" s="39"/>
      <c r="N111" s="39"/>
    </row>
    <row r="112" spans="12:14" s="11" customFormat="1" x14ac:dyDescent="0.2">
      <c r="L112" s="39"/>
      <c r="M112" s="39"/>
      <c r="N112" s="39"/>
    </row>
    <row r="113" spans="1:23" s="11" customFormat="1" x14ac:dyDescent="0.2">
      <c r="L113" s="39"/>
      <c r="M113" s="39"/>
      <c r="N113" s="39"/>
    </row>
    <row r="114" spans="1:23" s="11" customFormat="1" x14ac:dyDescent="0.2">
      <c r="L114" s="39"/>
      <c r="M114" s="39"/>
      <c r="N114" s="39"/>
    </row>
    <row r="115" spans="1:23" s="11" customFormat="1" x14ac:dyDescent="0.2">
      <c r="L115" s="39"/>
      <c r="M115" s="39"/>
      <c r="N115" s="39"/>
    </row>
    <row r="116" spans="1:23" s="11" customFormat="1" x14ac:dyDescent="0.2">
      <c r="L116" s="39"/>
      <c r="M116" s="39"/>
      <c r="N116" s="39"/>
    </row>
    <row r="117" spans="1:23" x14ac:dyDescent="0.3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39"/>
      <c r="M117" s="39"/>
      <c r="N117" s="39"/>
      <c r="O117" s="11"/>
      <c r="P117" s="11"/>
      <c r="Q117" s="11"/>
      <c r="R117" s="11"/>
      <c r="S117" s="11"/>
      <c r="T117" s="11"/>
      <c r="U117" s="11"/>
      <c r="V117" s="11"/>
      <c r="W117" s="11"/>
    </row>
    <row r="118" spans="1:23" x14ac:dyDescent="0.3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39"/>
      <c r="M118" s="39"/>
      <c r="N118" s="39"/>
      <c r="O118" s="11"/>
      <c r="P118" s="11"/>
      <c r="Q118" s="11"/>
      <c r="R118" s="11"/>
      <c r="S118" s="11"/>
      <c r="T118" s="11"/>
      <c r="U118" s="11"/>
      <c r="V118" s="11"/>
      <c r="W118" s="11"/>
    </row>
    <row r="119" spans="1:23" x14ac:dyDescent="0.3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39"/>
      <c r="M119" s="39"/>
      <c r="N119" s="39"/>
      <c r="O119" s="11"/>
      <c r="P119" s="11"/>
      <c r="Q119" s="11"/>
      <c r="R119" s="11"/>
      <c r="S119" s="11"/>
      <c r="T119" s="11"/>
      <c r="U119" s="11"/>
      <c r="V119" s="11"/>
      <c r="W119" s="11"/>
    </row>
    <row r="120" spans="1:23" x14ac:dyDescent="0.3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39"/>
      <c r="M120" s="39"/>
      <c r="N120" s="39"/>
      <c r="O120" s="11"/>
      <c r="P120" s="11"/>
      <c r="Q120" s="11"/>
      <c r="R120" s="11"/>
      <c r="S120" s="11"/>
      <c r="T120" s="11"/>
      <c r="U120" s="11"/>
      <c r="V120" s="11"/>
      <c r="W120" s="11"/>
    </row>
    <row r="121" spans="1:23" x14ac:dyDescent="0.3"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39"/>
      <c r="M121" s="39"/>
      <c r="N121" s="39"/>
      <c r="O121" s="11"/>
      <c r="P121" s="11"/>
      <c r="Q121" s="11"/>
      <c r="R121" s="11"/>
      <c r="S121" s="11"/>
      <c r="T121" s="11"/>
      <c r="U121" s="11"/>
      <c r="V121" s="11"/>
      <c r="W121" s="11"/>
    </row>
    <row r="122" spans="1:23" x14ac:dyDescent="0.3"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39"/>
      <c r="M122" s="39"/>
      <c r="N122" s="39"/>
      <c r="O122" s="11"/>
      <c r="P122" s="11"/>
      <c r="Q122" s="11"/>
      <c r="R122" s="11"/>
      <c r="S122" s="11"/>
      <c r="T122" s="11"/>
      <c r="U122" s="11"/>
      <c r="V122" s="11"/>
      <c r="W122" s="11"/>
    </row>
    <row r="123" spans="1:23" x14ac:dyDescent="0.3"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39"/>
      <c r="M123" s="39"/>
      <c r="N123" s="39"/>
      <c r="O123" s="11"/>
      <c r="P123" s="11"/>
      <c r="Q123" s="11"/>
      <c r="R123" s="11"/>
      <c r="S123" s="11"/>
      <c r="T123" s="11"/>
      <c r="U123" s="11"/>
      <c r="V123" s="11"/>
      <c r="W123" s="11"/>
    </row>
    <row r="124" spans="1:23" x14ac:dyDescent="0.3"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39"/>
      <c r="M124" s="39"/>
      <c r="N124" s="39"/>
      <c r="O124" s="11"/>
      <c r="P124" s="11"/>
      <c r="Q124" s="11"/>
      <c r="R124" s="11"/>
      <c r="S124" s="11"/>
      <c r="T124" s="11"/>
      <c r="U124" s="11"/>
      <c r="V124" s="11"/>
      <c r="W124" s="11"/>
    </row>
    <row r="125" spans="1:23" x14ac:dyDescent="0.3">
      <c r="B125" s="11"/>
      <c r="C125" s="11"/>
      <c r="D125" s="11"/>
      <c r="E125" s="11"/>
      <c r="L125" s="41"/>
      <c r="M125" s="41"/>
      <c r="N125" s="41"/>
    </row>
    <row r="126" spans="1:23" x14ac:dyDescent="0.3">
      <c r="B126" s="11"/>
      <c r="C126" s="11"/>
      <c r="D126" s="11"/>
      <c r="E126" s="11"/>
      <c r="L126" s="41"/>
      <c r="M126" s="41"/>
      <c r="N126" s="41"/>
    </row>
    <row r="127" spans="1:23" x14ac:dyDescent="0.3">
      <c r="B127" s="11"/>
      <c r="C127" s="11"/>
      <c r="D127" s="11"/>
      <c r="E127" s="11"/>
      <c r="L127" s="41"/>
      <c r="M127" s="41"/>
      <c r="N127" s="41"/>
    </row>
    <row r="128" spans="1:23" x14ac:dyDescent="0.3">
      <c r="B128" s="11"/>
      <c r="C128" s="11"/>
      <c r="D128" s="11"/>
      <c r="E128" s="11"/>
      <c r="L128" s="41"/>
      <c r="M128" s="41"/>
      <c r="N128" s="41"/>
    </row>
    <row r="129" spans="12:14" x14ac:dyDescent="0.3">
      <c r="L129" s="41"/>
      <c r="M129" s="41"/>
      <c r="N129" s="41"/>
    </row>
  </sheetData>
  <mergeCells count="30">
    <mergeCell ref="A1:W1"/>
    <mergeCell ref="A3:A7"/>
    <mergeCell ref="C3:C7"/>
    <mergeCell ref="E3:G4"/>
    <mergeCell ref="H3:N4"/>
    <mergeCell ref="O3:P3"/>
    <mergeCell ref="Q3:U3"/>
    <mergeCell ref="V3:V7"/>
    <mergeCell ref="W3:W7"/>
    <mergeCell ref="O4:O7"/>
    <mergeCell ref="R6:R7"/>
    <mergeCell ref="S6:S7"/>
    <mergeCell ref="T6:T7"/>
    <mergeCell ref="U6:U7"/>
    <mergeCell ref="P4:P7"/>
    <mergeCell ref="Q4:Q7"/>
    <mergeCell ref="R4:S5"/>
    <mergeCell ref="T4:U5"/>
    <mergeCell ref="F5:G5"/>
    <mergeCell ref="H5:I5"/>
    <mergeCell ref="J5:K5"/>
    <mergeCell ref="L5:L7"/>
    <mergeCell ref="M5:M7"/>
    <mergeCell ref="N5:N7"/>
    <mergeCell ref="F6:F7"/>
    <mergeCell ref="G6:G7"/>
    <mergeCell ref="H6:H7"/>
    <mergeCell ref="I6:I7"/>
    <mergeCell ref="J6:J7"/>
    <mergeCell ref="K6:K7"/>
  </mergeCells>
  <printOptions horizontalCentered="1"/>
  <pageMargins left="0.39370078740157483" right="0.39370078740157483" top="0.70866141732283472" bottom="0.34531250000000002" header="0.31496062992125984" footer="0.15748031496062992"/>
  <pageSetup paperSize="9" scale="42" fitToHeight="0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  <pageSetUpPr fitToPage="1"/>
  </sheetPr>
  <dimension ref="A1:Z81"/>
  <sheetViews>
    <sheetView view="pageBreakPreview" zoomScale="66" zoomScaleNormal="85" zoomScaleSheetLayoutView="66" zoomScalePageLayoutView="80" workbookViewId="0">
      <pane xSplit="1" ySplit="7" topLeftCell="B23" activePane="bottomRight" state="frozen"/>
      <selection pane="topRight" activeCell="B1" sqref="B1"/>
      <selection pane="bottomLeft" activeCell="A10" sqref="A10"/>
      <selection pane="bottomRight" activeCell="L28" sqref="L28"/>
    </sheetView>
  </sheetViews>
  <sheetFormatPr defaultRowHeight="18.75" x14ac:dyDescent="0.3"/>
  <cols>
    <col min="1" max="1" width="10" style="5" customWidth="1"/>
    <col min="2" max="4" width="9.5" style="5" customWidth="1"/>
    <col min="5" max="5" width="9.75" style="5" customWidth="1"/>
    <col min="6" max="6" width="9" style="5" customWidth="1"/>
    <col min="7" max="11" width="9.375" style="5" customWidth="1"/>
    <col min="12" max="12" width="9.25" style="5" customWidth="1"/>
    <col min="13" max="13" width="12.875" style="5" customWidth="1"/>
    <col min="14" max="14" width="13" style="5" customWidth="1"/>
    <col min="15" max="15" width="10.25" style="5" bestFit="1" customWidth="1"/>
    <col min="16" max="16" width="9.375" style="5" customWidth="1"/>
    <col min="17" max="17" width="10.375" style="167" customWidth="1"/>
    <col min="18" max="18" width="22.625" style="5" customWidth="1"/>
    <col min="19" max="19" width="10.75" style="5" bestFit="1" customWidth="1"/>
    <col min="20" max="20" width="26" style="5" customWidth="1"/>
    <col min="21" max="21" width="11.25" style="5" bestFit="1" customWidth="1"/>
    <col min="22" max="22" width="13.75" style="5" customWidth="1"/>
    <col min="23" max="23" width="26.5" style="5" customWidth="1"/>
    <col min="24" max="16384" width="9" style="5"/>
  </cols>
  <sheetData>
    <row r="1" spans="1:26" s="2" customFormat="1" ht="20.25" x14ac:dyDescent="0.3">
      <c r="A1" s="1769" t="s">
        <v>80</v>
      </c>
      <c r="B1" s="1769"/>
      <c r="C1" s="1769"/>
      <c r="D1" s="1769"/>
      <c r="E1" s="1769"/>
      <c r="F1" s="1769"/>
      <c r="G1" s="1769"/>
      <c r="H1" s="1769"/>
      <c r="I1" s="1769"/>
      <c r="J1" s="1769"/>
      <c r="K1" s="1769"/>
      <c r="L1" s="1769"/>
      <c r="M1" s="1769"/>
      <c r="N1" s="1769"/>
      <c r="O1" s="1769"/>
      <c r="P1" s="1769"/>
      <c r="Q1" s="1769"/>
      <c r="R1" s="1769"/>
      <c r="S1" s="1769"/>
      <c r="T1" s="1769"/>
      <c r="U1" s="1769"/>
      <c r="V1" s="1769"/>
      <c r="W1" s="1769"/>
      <c r="X1" s="1"/>
      <c r="Y1" s="1"/>
      <c r="Z1" s="1"/>
    </row>
    <row r="2" spans="1:26" x14ac:dyDescent="0.3">
      <c r="A2" s="3" t="s">
        <v>441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162"/>
      <c r="R2" s="4"/>
      <c r="S2" s="4"/>
      <c r="T2" s="4"/>
      <c r="U2" s="4"/>
      <c r="V2" s="4"/>
      <c r="W2" s="4"/>
    </row>
    <row r="3" spans="1:26" ht="18.75" customHeight="1" x14ac:dyDescent="0.3">
      <c r="A3" s="1770" t="s">
        <v>0</v>
      </c>
      <c r="B3" s="6" t="s">
        <v>1</v>
      </c>
      <c r="C3" s="1766" t="s">
        <v>45</v>
      </c>
      <c r="D3" s="6" t="s">
        <v>2</v>
      </c>
      <c r="E3" s="1773" t="s">
        <v>3</v>
      </c>
      <c r="F3" s="1774"/>
      <c r="G3" s="1775"/>
      <c r="H3" s="1779" t="s">
        <v>4</v>
      </c>
      <c r="I3" s="1780"/>
      <c r="J3" s="1780"/>
      <c r="K3" s="1780"/>
      <c r="L3" s="1780"/>
      <c r="M3" s="1780"/>
      <c r="N3" s="1781"/>
      <c r="O3" s="1785" t="s">
        <v>5</v>
      </c>
      <c r="P3" s="1786"/>
      <c r="Q3" s="1785" t="s">
        <v>6</v>
      </c>
      <c r="R3" s="1787"/>
      <c r="S3" s="1787"/>
      <c r="T3" s="1787"/>
      <c r="U3" s="1786"/>
      <c r="V3" s="1763" t="s">
        <v>7</v>
      </c>
      <c r="W3" s="1821" t="s">
        <v>8</v>
      </c>
    </row>
    <row r="4" spans="1:26" s="8" customFormat="1" ht="21" customHeight="1" x14ac:dyDescent="0.2">
      <c r="A4" s="1771"/>
      <c r="B4" s="7" t="s">
        <v>9</v>
      </c>
      <c r="C4" s="1767"/>
      <c r="D4" s="7" t="s">
        <v>10</v>
      </c>
      <c r="E4" s="1776"/>
      <c r="F4" s="1777"/>
      <c r="G4" s="1778"/>
      <c r="H4" s="1782"/>
      <c r="I4" s="1783"/>
      <c r="J4" s="1783"/>
      <c r="K4" s="1783"/>
      <c r="L4" s="1783"/>
      <c r="M4" s="1783"/>
      <c r="N4" s="1784"/>
      <c r="O4" s="1763" t="s">
        <v>11</v>
      </c>
      <c r="P4" s="1763" t="s">
        <v>12</v>
      </c>
      <c r="Q4" s="1818" t="s">
        <v>13</v>
      </c>
      <c r="R4" s="1779" t="s">
        <v>14</v>
      </c>
      <c r="S4" s="1781"/>
      <c r="T4" s="1779" t="s">
        <v>15</v>
      </c>
      <c r="U4" s="1781"/>
      <c r="V4" s="1764"/>
      <c r="W4" s="1822"/>
    </row>
    <row r="5" spans="1:26" s="8" customFormat="1" ht="18.75" customHeight="1" x14ac:dyDescent="0.2">
      <c r="A5" s="1771"/>
      <c r="B5" s="7" t="s">
        <v>16</v>
      </c>
      <c r="C5" s="1767"/>
      <c r="D5" s="7" t="s">
        <v>17</v>
      </c>
      <c r="E5" s="9" t="s">
        <v>18</v>
      </c>
      <c r="F5" s="1789" t="s">
        <v>19</v>
      </c>
      <c r="G5" s="1790"/>
      <c r="H5" s="1789" t="s">
        <v>70</v>
      </c>
      <c r="I5" s="1790"/>
      <c r="J5" s="1789" t="s">
        <v>71</v>
      </c>
      <c r="K5" s="1790"/>
      <c r="L5" s="1763" t="s">
        <v>20</v>
      </c>
      <c r="M5" s="1766" t="s">
        <v>21</v>
      </c>
      <c r="N5" s="1766" t="s">
        <v>22</v>
      </c>
      <c r="O5" s="1764"/>
      <c r="P5" s="1764"/>
      <c r="Q5" s="1819"/>
      <c r="R5" s="1782"/>
      <c r="S5" s="1784"/>
      <c r="T5" s="1782"/>
      <c r="U5" s="1784"/>
      <c r="V5" s="1764"/>
      <c r="W5" s="1822"/>
    </row>
    <row r="6" spans="1:26" s="11" customFormat="1" ht="18.75" customHeight="1" x14ac:dyDescent="0.2">
      <c r="A6" s="1771"/>
      <c r="B6" s="10" t="s">
        <v>23</v>
      </c>
      <c r="C6" s="1767"/>
      <c r="D6" s="10" t="s">
        <v>24</v>
      </c>
      <c r="E6" s="9" t="s">
        <v>69</v>
      </c>
      <c r="F6" s="1766" t="s">
        <v>25</v>
      </c>
      <c r="G6" s="1766" t="s">
        <v>68</v>
      </c>
      <c r="H6" s="1766" t="s">
        <v>68</v>
      </c>
      <c r="I6" s="1766" t="s">
        <v>75</v>
      </c>
      <c r="J6" s="1766" t="s">
        <v>68</v>
      </c>
      <c r="K6" s="1766" t="s">
        <v>75</v>
      </c>
      <c r="L6" s="1764"/>
      <c r="M6" s="1767"/>
      <c r="N6" s="1767"/>
      <c r="O6" s="1764"/>
      <c r="P6" s="1764"/>
      <c r="Q6" s="1819"/>
      <c r="R6" s="1766" t="s">
        <v>67</v>
      </c>
      <c r="S6" s="1766" t="s">
        <v>26</v>
      </c>
      <c r="T6" s="1766" t="s">
        <v>67</v>
      </c>
      <c r="U6" s="1766" t="s">
        <v>26</v>
      </c>
      <c r="V6" s="1764"/>
      <c r="W6" s="1822"/>
    </row>
    <row r="7" spans="1:26" s="11" customFormat="1" ht="55.5" customHeight="1" x14ac:dyDescent="0.2">
      <c r="A7" s="1772"/>
      <c r="B7" s="12" t="s">
        <v>27</v>
      </c>
      <c r="C7" s="1768"/>
      <c r="D7" s="12"/>
      <c r="E7" s="13"/>
      <c r="F7" s="1768"/>
      <c r="G7" s="1768"/>
      <c r="H7" s="1768"/>
      <c r="I7" s="1768"/>
      <c r="J7" s="1768"/>
      <c r="K7" s="1768"/>
      <c r="L7" s="1765"/>
      <c r="M7" s="1768"/>
      <c r="N7" s="1768"/>
      <c r="O7" s="1765"/>
      <c r="P7" s="1765"/>
      <c r="Q7" s="1820"/>
      <c r="R7" s="1768"/>
      <c r="S7" s="1768"/>
      <c r="T7" s="1768"/>
      <c r="U7" s="1768"/>
      <c r="V7" s="1765"/>
      <c r="W7" s="1823"/>
    </row>
    <row r="8" spans="1:26" s="11" customFormat="1" ht="20.25" customHeight="1" x14ac:dyDescent="0.2">
      <c r="A8" s="14" t="s">
        <v>46</v>
      </c>
      <c r="B8" s="14" t="s">
        <v>47</v>
      </c>
      <c r="C8" s="14" t="s">
        <v>48</v>
      </c>
      <c r="D8" s="14" t="s">
        <v>49</v>
      </c>
      <c r="E8" s="14" t="s">
        <v>50</v>
      </c>
      <c r="F8" s="14" t="s">
        <v>51</v>
      </c>
      <c r="G8" s="14" t="s">
        <v>52</v>
      </c>
      <c r="H8" s="14" t="s">
        <v>53</v>
      </c>
      <c r="I8" s="14" t="s">
        <v>54</v>
      </c>
      <c r="J8" s="14" t="s">
        <v>55</v>
      </c>
      <c r="K8" s="14" t="s">
        <v>56</v>
      </c>
      <c r="L8" s="14" t="s">
        <v>57</v>
      </c>
      <c r="M8" s="14" t="s">
        <v>58</v>
      </c>
      <c r="N8" s="14" t="s">
        <v>59</v>
      </c>
      <c r="O8" s="14" t="s">
        <v>60</v>
      </c>
      <c r="P8" s="14" t="s">
        <v>61</v>
      </c>
      <c r="Q8" s="163" t="s">
        <v>62</v>
      </c>
      <c r="R8" s="14" t="s">
        <v>63</v>
      </c>
      <c r="S8" s="14" t="s">
        <v>64</v>
      </c>
      <c r="T8" s="14" t="s">
        <v>65</v>
      </c>
      <c r="U8" s="14" t="s">
        <v>72</v>
      </c>
      <c r="V8" s="14" t="s">
        <v>73</v>
      </c>
      <c r="W8" s="14" t="s">
        <v>74</v>
      </c>
    </row>
    <row r="9" spans="1:26" s="22" customFormat="1" ht="41.25" customHeight="1" x14ac:dyDescent="0.2">
      <c r="A9" s="70" t="s">
        <v>42</v>
      </c>
      <c r="B9" s="19">
        <v>333</v>
      </c>
      <c r="C9" s="16">
        <v>238</v>
      </c>
      <c r="D9" s="16" t="s">
        <v>157</v>
      </c>
      <c r="E9" s="268" t="s">
        <v>86</v>
      </c>
      <c r="F9" s="268" t="s">
        <v>86</v>
      </c>
      <c r="G9" s="19">
        <v>153</v>
      </c>
      <c r="H9" s="268" t="s">
        <v>86</v>
      </c>
      <c r="I9" s="268" t="s">
        <v>86</v>
      </c>
      <c r="J9" s="268" t="s">
        <v>86</v>
      </c>
      <c r="K9" s="268" t="s">
        <v>86</v>
      </c>
      <c r="L9" s="268" t="s">
        <v>86</v>
      </c>
      <c r="M9" s="268" t="s">
        <v>86</v>
      </c>
      <c r="N9" s="268" t="s">
        <v>86</v>
      </c>
      <c r="O9" s="888">
        <v>131</v>
      </c>
      <c r="P9" s="16" t="s">
        <v>81</v>
      </c>
      <c r="Q9" s="164">
        <v>174.21600000000001</v>
      </c>
      <c r="R9" s="221" t="s">
        <v>406</v>
      </c>
      <c r="S9" s="20">
        <v>174</v>
      </c>
      <c r="T9" s="268" t="s">
        <v>86</v>
      </c>
      <c r="U9" s="268" t="s">
        <v>86</v>
      </c>
      <c r="V9" s="1077" t="s">
        <v>397</v>
      </c>
      <c r="W9" s="1077" t="s">
        <v>389</v>
      </c>
    </row>
    <row r="10" spans="1:26" s="22" customFormat="1" ht="20.25" x14ac:dyDescent="0.2">
      <c r="A10" s="74" t="s">
        <v>43</v>
      </c>
      <c r="B10" s="268" t="s">
        <v>86</v>
      </c>
      <c r="C10" s="268" t="s">
        <v>86</v>
      </c>
      <c r="D10" s="268" t="s">
        <v>86</v>
      </c>
      <c r="E10" s="268" t="s">
        <v>86</v>
      </c>
      <c r="F10" s="268" t="s">
        <v>86</v>
      </c>
      <c r="G10" s="268" t="s">
        <v>86</v>
      </c>
      <c r="H10" s="268" t="s">
        <v>86</v>
      </c>
      <c r="I10" s="268" t="s">
        <v>86</v>
      </c>
      <c r="J10" s="268" t="s">
        <v>86</v>
      </c>
      <c r="K10" s="268" t="s">
        <v>86</v>
      </c>
      <c r="L10" s="268" t="s">
        <v>86</v>
      </c>
      <c r="M10" s="268" t="s">
        <v>86</v>
      </c>
      <c r="N10" s="268" t="s">
        <v>86</v>
      </c>
      <c r="O10" s="268" t="s">
        <v>86</v>
      </c>
      <c r="P10" s="268" t="s">
        <v>86</v>
      </c>
      <c r="Q10" s="268" t="s">
        <v>86</v>
      </c>
      <c r="R10" s="268" t="s">
        <v>86</v>
      </c>
      <c r="S10" s="110"/>
      <c r="T10" s="268" t="s">
        <v>86</v>
      </c>
      <c r="U10" s="268" t="s">
        <v>86</v>
      </c>
      <c r="V10" s="268" t="s">
        <v>86</v>
      </c>
      <c r="W10" s="268" t="s">
        <v>86</v>
      </c>
    </row>
    <row r="11" spans="1:26" s="22" customFormat="1" ht="42" customHeight="1" x14ac:dyDescent="0.2">
      <c r="A11" s="1172" t="s">
        <v>29</v>
      </c>
      <c r="B11" s="1173">
        <v>2045</v>
      </c>
      <c r="C11" s="1174">
        <v>1360</v>
      </c>
      <c r="D11" s="1105" t="s">
        <v>99</v>
      </c>
      <c r="E11" s="1106">
        <v>735</v>
      </c>
      <c r="F11" s="1174">
        <v>1</v>
      </c>
      <c r="G11" s="1174">
        <v>44</v>
      </c>
      <c r="H11" s="268" t="s">
        <v>86</v>
      </c>
      <c r="I11" s="268" t="s">
        <v>86</v>
      </c>
      <c r="J11" s="1174">
        <v>779</v>
      </c>
      <c r="K11" s="1174">
        <v>1224</v>
      </c>
      <c r="L11" s="1175" t="s">
        <v>89</v>
      </c>
      <c r="M11" s="1176">
        <v>25</v>
      </c>
      <c r="N11" s="1177">
        <v>137</v>
      </c>
      <c r="O11" s="1176">
        <v>1224</v>
      </c>
      <c r="P11" s="1176" t="s">
        <v>81</v>
      </c>
      <c r="Q11" s="1178">
        <v>1224</v>
      </c>
      <c r="R11" s="1179" t="s">
        <v>407</v>
      </c>
      <c r="S11" s="1176">
        <v>1224</v>
      </c>
      <c r="T11" s="268" t="s">
        <v>86</v>
      </c>
      <c r="U11" s="268" t="s">
        <v>86</v>
      </c>
      <c r="V11" s="1180" t="s">
        <v>373</v>
      </c>
      <c r="W11" s="1080" t="s">
        <v>371</v>
      </c>
    </row>
    <row r="12" spans="1:26" s="22" customFormat="1" ht="56.25" x14ac:dyDescent="0.2">
      <c r="A12" s="1181" t="s">
        <v>30</v>
      </c>
      <c r="B12" s="1104">
        <v>7603</v>
      </c>
      <c r="C12" s="1103">
        <v>6418</v>
      </c>
      <c r="D12" s="1105" t="s">
        <v>83</v>
      </c>
      <c r="E12" s="1106">
        <v>2063</v>
      </c>
      <c r="F12" s="268" t="s">
        <v>86</v>
      </c>
      <c r="G12" s="268" t="s">
        <v>86</v>
      </c>
      <c r="H12" s="268" t="s">
        <v>86</v>
      </c>
      <c r="I12" s="268" t="s">
        <v>86</v>
      </c>
      <c r="J12" s="1106">
        <v>2063</v>
      </c>
      <c r="K12" s="1106">
        <v>5178</v>
      </c>
      <c r="L12" s="1109" t="s">
        <v>89</v>
      </c>
      <c r="M12" s="1108">
        <v>10</v>
      </c>
      <c r="N12" s="1182">
        <v>48.5</v>
      </c>
      <c r="O12" s="1108">
        <v>5178</v>
      </c>
      <c r="P12" s="1106" t="s">
        <v>81</v>
      </c>
      <c r="Q12" s="1110">
        <v>5178</v>
      </c>
      <c r="R12" s="1183" t="s">
        <v>330</v>
      </c>
      <c r="S12" s="1184">
        <v>5178</v>
      </c>
      <c r="T12" s="268" t="s">
        <v>86</v>
      </c>
      <c r="U12" s="268" t="s">
        <v>86</v>
      </c>
      <c r="V12" s="1075" t="s">
        <v>98</v>
      </c>
      <c r="W12" s="268" t="s">
        <v>86</v>
      </c>
    </row>
    <row r="13" spans="1:26" s="22" customFormat="1" ht="63.75" customHeight="1" x14ac:dyDescent="0.2">
      <c r="A13" s="1103" t="s">
        <v>31</v>
      </c>
      <c r="B13" s="1104">
        <v>1062</v>
      </c>
      <c r="C13" s="1106">
        <v>667</v>
      </c>
      <c r="D13" s="1106" t="s">
        <v>83</v>
      </c>
      <c r="E13" s="1106">
        <v>438</v>
      </c>
      <c r="F13" s="268" t="s">
        <v>86</v>
      </c>
      <c r="G13" s="268" t="s">
        <v>86</v>
      </c>
      <c r="H13" s="268" t="s">
        <v>86</v>
      </c>
      <c r="I13" s="268" t="s">
        <v>86</v>
      </c>
      <c r="J13" s="1106">
        <v>438</v>
      </c>
      <c r="K13" s="1106">
        <v>616</v>
      </c>
      <c r="L13" s="1185" t="s">
        <v>89</v>
      </c>
      <c r="M13" s="1108">
        <v>9</v>
      </c>
      <c r="N13" s="1182">
        <v>27.25</v>
      </c>
      <c r="O13" s="1108">
        <v>616</v>
      </c>
      <c r="P13" s="1106" t="s">
        <v>81</v>
      </c>
      <c r="Q13" s="1107">
        <v>616</v>
      </c>
      <c r="R13" s="1186" t="s">
        <v>408</v>
      </c>
      <c r="S13" s="1108">
        <v>250</v>
      </c>
      <c r="T13" s="1187" t="s">
        <v>415</v>
      </c>
      <c r="U13" s="1188">
        <v>266</v>
      </c>
      <c r="V13" s="1189" t="s">
        <v>108</v>
      </c>
      <c r="W13" s="1081" t="s">
        <v>371</v>
      </c>
    </row>
    <row r="14" spans="1:26" s="22" customFormat="1" ht="40.5" x14ac:dyDescent="0.2">
      <c r="A14" s="75"/>
      <c r="B14" s="1085"/>
      <c r="C14" s="27"/>
      <c r="D14" s="27"/>
      <c r="E14" s="27"/>
      <c r="F14" s="17"/>
      <c r="G14" s="17"/>
      <c r="H14" s="268"/>
      <c r="I14" s="17"/>
      <c r="J14" s="17"/>
      <c r="K14" s="17"/>
      <c r="L14" s="457"/>
      <c r="M14" s="17"/>
      <c r="N14" s="17"/>
      <c r="O14" s="17"/>
      <c r="P14" s="17"/>
      <c r="Q14" s="17"/>
      <c r="R14" s="967" t="s">
        <v>109</v>
      </c>
      <c r="S14" s="268" t="s">
        <v>86</v>
      </c>
      <c r="T14" s="268" t="s">
        <v>86</v>
      </c>
      <c r="U14" s="268" t="s">
        <v>86</v>
      </c>
      <c r="V14" s="1076" t="s">
        <v>110</v>
      </c>
      <c r="W14" s="268" t="s">
        <v>86</v>
      </c>
    </row>
    <row r="15" spans="1:26" s="22" customFormat="1" ht="20.25" x14ac:dyDescent="0.2">
      <c r="A15" s="75"/>
      <c r="B15" s="1085"/>
      <c r="C15" s="27"/>
      <c r="D15" s="27"/>
      <c r="E15" s="27"/>
      <c r="F15" s="17"/>
      <c r="G15" s="17"/>
      <c r="H15" s="17"/>
      <c r="I15" s="17"/>
      <c r="J15" s="17"/>
      <c r="K15" s="17"/>
      <c r="L15" s="457"/>
      <c r="M15" s="17"/>
      <c r="N15" s="17"/>
      <c r="O15" s="17"/>
      <c r="P15" s="17"/>
      <c r="Q15" s="17">
        <v>100</v>
      </c>
      <c r="R15" s="966" t="s">
        <v>324</v>
      </c>
      <c r="S15" s="57">
        <v>100</v>
      </c>
      <c r="T15" s="268" t="s">
        <v>86</v>
      </c>
      <c r="U15" s="268" t="s">
        <v>86</v>
      </c>
      <c r="V15" s="268" t="s">
        <v>86</v>
      </c>
      <c r="W15" s="268" t="s">
        <v>86</v>
      </c>
    </row>
    <row r="16" spans="1:26" s="22" customFormat="1" ht="20.25" x14ac:dyDescent="0.3">
      <c r="A16" s="55"/>
      <c r="B16" s="1089"/>
      <c r="C16" s="55"/>
      <c r="D16" s="68"/>
      <c r="E16" s="27"/>
      <c r="F16" s="17"/>
      <c r="G16" s="17"/>
      <c r="H16" s="17"/>
      <c r="I16" s="17"/>
      <c r="J16" s="17"/>
      <c r="K16" s="17"/>
      <c r="L16" s="457"/>
      <c r="M16" s="17"/>
      <c r="N16" s="17"/>
      <c r="O16" s="17"/>
      <c r="P16" s="17"/>
      <c r="Q16" s="17"/>
      <c r="R16" s="894"/>
      <c r="S16" s="27"/>
      <c r="T16" s="268" t="s">
        <v>86</v>
      </c>
      <c r="U16" s="268" t="s">
        <v>86</v>
      </c>
      <c r="V16" s="268" t="s">
        <v>86</v>
      </c>
      <c r="W16" s="268" t="s">
        <v>86</v>
      </c>
    </row>
    <row r="17" spans="1:26" s="22" customFormat="1" ht="37.5" x14ac:dyDescent="0.2">
      <c r="A17" s="1103" t="s">
        <v>32</v>
      </c>
      <c r="B17" s="1190">
        <v>4789</v>
      </c>
      <c r="C17" s="1191">
        <v>4442</v>
      </c>
      <c r="D17" s="105" t="s">
        <v>83</v>
      </c>
      <c r="E17" s="1191">
        <v>4166</v>
      </c>
      <c r="F17" s="1191">
        <v>2</v>
      </c>
      <c r="G17" s="1191">
        <v>65</v>
      </c>
      <c r="H17" s="1192" t="s">
        <v>86</v>
      </c>
      <c r="I17" s="1192" t="s">
        <v>86</v>
      </c>
      <c r="J17" s="1191"/>
      <c r="K17" s="1191"/>
      <c r="L17" s="1091" t="s">
        <v>89</v>
      </c>
      <c r="M17" s="1193">
        <v>65</v>
      </c>
      <c r="N17" s="1194">
        <v>235</v>
      </c>
      <c r="O17" s="1193">
        <v>3562</v>
      </c>
      <c r="P17" s="1191" t="s">
        <v>81</v>
      </c>
      <c r="Q17" s="1112">
        <v>3562</v>
      </c>
      <c r="R17" s="1095" t="s">
        <v>944</v>
      </c>
      <c r="S17" s="1193">
        <v>3562</v>
      </c>
      <c r="T17" s="268" t="s">
        <v>86</v>
      </c>
      <c r="U17" s="268" t="s">
        <v>86</v>
      </c>
      <c r="V17" s="1078" t="s">
        <v>404</v>
      </c>
      <c r="W17" s="268" t="s">
        <v>86</v>
      </c>
    </row>
    <row r="18" spans="1:26" s="22" customFormat="1" ht="20.25" x14ac:dyDescent="0.2">
      <c r="A18" s="1103" t="s">
        <v>28</v>
      </c>
      <c r="B18" s="268" t="s">
        <v>86</v>
      </c>
      <c r="C18" s="268" t="s">
        <v>86</v>
      </c>
      <c r="D18" s="268" t="s">
        <v>86</v>
      </c>
      <c r="E18" s="268" t="s">
        <v>86</v>
      </c>
      <c r="F18" s="268" t="s">
        <v>86</v>
      </c>
      <c r="G18" s="268" t="s">
        <v>86</v>
      </c>
      <c r="H18" s="268" t="s">
        <v>86</v>
      </c>
      <c r="I18" s="268" t="s">
        <v>86</v>
      </c>
      <c r="J18" s="268" t="s">
        <v>86</v>
      </c>
      <c r="K18" s="268" t="s">
        <v>86</v>
      </c>
      <c r="L18" s="268" t="s">
        <v>86</v>
      </c>
      <c r="M18" s="268" t="s">
        <v>86</v>
      </c>
      <c r="N18" s="268" t="s">
        <v>86</v>
      </c>
      <c r="O18" s="268" t="s">
        <v>86</v>
      </c>
      <c r="P18" s="268" t="s">
        <v>86</v>
      </c>
      <c r="Q18" s="268" t="s">
        <v>86</v>
      </c>
      <c r="R18" s="268" t="s">
        <v>86</v>
      </c>
      <c r="S18" s="110" t="s">
        <v>86</v>
      </c>
      <c r="T18" s="268" t="s">
        <v>86</v>
      </c>
      <c r="U18" s="268" t="s">
        <v>86</v>
      </c>
      <c r="V18" s="268" t="s">
        <v>86</v>
      </c>
      <c r="W18" s="268" t="s">
        <v>86</v>
      </c>
    </row>
    <row r="19" spans="1:26" s="22" customFormat="1" ht="20.25" x14ac:dyDescent="0.2">
      <c r="A19" s="1103" t="s">
        <v>33</v>
      </c>
      <c r="B19" s="1104">
        <v>80</v>
      </c>
      <c r="C19" s="1105">
        <v>40</v>
      </c>
      <c r="D19" s="1105" t="s">
        <v>99</v>
      </c>
      <c r="E19" s="1106">
        <v>30</v>
      </c>
      <c r="F19" s="268" t="s">
        <v>86</v>
      </c>
      <c r="G19" s="268" t="s">
        <v>86</v>
      </c>
      <c r="H19" s="268" t="s">
        <v>86</v>
      </c>
      <c r="I19" s="268" t="s">
        <v>86</v>
      </c>
      <c r="J19" s="1106">
        <v>30</v>
      </c>
      <c r="K19" s="1106">
        <v>10</v>
      </c>
      <c r="L19" s="1109">
        <v>0</v>
      </c>
      <c r="M19" s="1108">
        <v>0</v>
      </c>
      <c r="N19" s="1108">
        <v>0</v>
      </c>
      <c r="O19" s="1108">
        <v>10</v>
      </c>
      <c r="P19" s="1106" t="s">
        <v>81</v>
      </c>
      <c r="Q19" s="1110">
        <v>10</v>
      </c>
      <c r="R19" s="1195" t="s">
        <v>409</v>
      </c>
      <c r="S19" s="1106">
        <v>10</v>
      </c>
      <c r="T19" s="268" t="s">
        <v>86</v>
      </c>
      <c r="U19" s="268" t="s">
        <v>86</v>
      </c>
      <c r="V19" s="268" t="s">
        <v>86</v>
      </c>
      <c r="W19" s="1196" t="s">
        <v>387</v>
      </c>
    </row>
    <row r="20" spans="1:26" s="96" customFormat="1" ht="45.75" customHeight="1" x14ac:dyDescent="0.25">
      <c r="A20" s="88" t="s">
        <v>34</v>
      </c>
      <c r="B20" s="1086">
        <v>2758</v>
      </c>
      <c r="C20" s="107">
        <v>2205</v>
      </c>
      <c r="D20" s="108" t="s">
        <v>83</v>
      </c>
      <c r="E20" s="109">
        <v>1120</v>
      </c>
      <c r="F20" s="268" t="s">
        <v>86</v>
      </c>
      <c r="G20" s="268" t="s">
        <v>86</v>
      </c>
      <c r="H20" s="268" t="s">
        <v>86</v>
      </c>
      <c r="I20" s="268" t="s">
        <v>86</v>
      </c>
      <c r="J20" s="268" t="s">
        <v>86</v>
      </c>
      <c r="K20" s="268" t="s">
        <v>86</v>
      </c>
      <c r="L20" s="1092" t="s">
        <v>89</v>
      </c>
      <c r="M20" s="111">
        <v>14</v>
      </c>
      <c r="N20" s="111">
        <v>45</v>
      </c>
      <c r="O20" s="112">
        <v>1834</v>
      </c>
      <c r="P20" s="110" t="s">
        <v>81</v>
      </c>
      <c r="Q20" s="107">
        <v>1834</v>
      </c>
      <c r="R20" s="1096" t="s">
        <v>410</v>
      </c>
      <c r="S20" s="153">
        <v>1834</v>
      </c>
      <c r="T20" s="268" t="s">
        <v>86</v>
      </c>
      <c r="U20" s="268" t="s">
        <v>86</v>
      </c>
      <c r="V20" s="1079" t="s">
        <v>404</v>
      </c>
      <c r="W20" s="268" t="s">
        <v>86</v>
      </c>
      <c r="X20" s="95"/>
      <c r="Y20" s="95"/>
      <c r="Z20" s="95"/>
    </row>
    <row r="21" spans="1:26" s="123" customFormat="1" ht="70.5" customHeight="1" x14ac:dyDescent="0.25">
      <c r="A21" s="87" t="s">
        <v>35</v>
      </c>
      <c r="B21" s="1087">
        <v>3190</v>
      </c>
      <c r="C21" s="115">
        <v>1571</v>
      </c>
      <c r="D21" s="105" t="s">
        <v>141</v>
      </c>
      <c r="E21" s="106">
        <v>715</v>
      </c>
      <c r="F21" s="268" t="s">
        <v>86</v>
      </c>
      <c r="G21" s="268" t="s">
        <v>86</v>
      </c>
      <c r="H21" s="268" t="s">
        <v>86</v>
      </c>
      <c r="I21" s="268" t="s">
        <v>86</v>
      </c>
      <c r="J21" s="106">
        <v>715</v>
      </c>
      <c r="K21" s="106">
        <v>1208</v>
      </c>
      <c r="L21" s="1091" t="s">
        <v>89</v>
      </c>
      <c r="M21" s="117">
        <v>20</v>
      </c>
      <c r="N21" s="117">
        <v>96.5</v>
      </c>
      <c r="O21" s="118">
        <v>1208</v>
      </c>
      <c r="P21" s="116" t="s">
        <v>81</v>
      </c>
      <c r="Q21" s="118">
        <v>1208</v>
      </c>
      <c r="R21" s="1097" t="s">
        <v>352</v>
      </c>
      <c r="S21" s="106">
        <v>1208</v>
      </c>
      <c r="T21" s="268" t="s">
        <v>86</v>
      </c>
      <c r="U21" s="268" t="s">
        <v>86</v>
      </c>
      <c r="V21" s="1078" t="s">
        <v>98</v>
      </c>
      <c r="W21" s="1083" t="s">
        <v>144</v>
      </c>
      <c r="X21" s="122"/>
      <c r="Y21" s="122"/>
      <c r="Z21" s="122"/>
    </row>
    <row r="22" spans="1:26" s="96" customFormat="1" ht="57.75" customHeight="1" x14ac:dyDescent="0.25">
      <c r="A22" s="88" t="s">
        <v>36</v>
      </c>
      <c r="B22" s="1099">
        <v>1144</v>
      </c>
      <c r="C22" s="88">
        <v>726</v>
      </c>
      <c r="D22" s="1100" t="s">
        <v>153</v>
      </c>
      <c r="E22" s="1101">
        <v>706</v>
      </c>
      <c r="F22" s="268" t="s">
        <v>86</v>
      </c>
      <c r="G22" s="268" t="s">
        <v>86</v>
      </c>
      <c r="H22" s="1101">
        <v>36</v>
      </c>
      <c r="I22" s="1101">
        <v>65</v>
      </c>
      <c r="J22" s="1101">
        <v>670</v>
      </c>
      <c r="K22" s="1101">
        <v>588</v>
      </c>
      <c r="L22" s="1102" t="s">
        <v>89</v>
      </c>
      <c r="M22" s="1101">
        <v>36</v>
      </c>
      <c r="N22" s="1101">
        <v>71.5</v>
      </c>
      <c r="O22" s="1101">
        <v>653</v>
      </c>
      <c r="P22" s="1101" t="s">
        <v>81</v>
      </c>
      <c r="Q22" s="1101">
        <v>545</v>
      </c>
      <c r="R22" s="49" t="s">
        <v>411</v>
      </c>
      <c r="S22" s="1115">
        <v>545</v>
      </c>
      <c r="T22" s="268" t="s">
        <v>86</v>
      </c>
      <c r="U22" s="268" t="s">
        <v>86</v>
      </c>
      <c r="V22" s="1197" t="s">
        <v>98</v>
      </c>
      <c r="W22" s="1198" t="s">
        <v>371</v>
      </c>
      <c r="X22" s="95"/>
      <c r="Y22" s="95"/>
      <c r="Z22" s="95"/>
    </row>
    <row r="23" spans="1:26" s="22" customFormat="1" ht="77.25" customHeight="1" x14ac:dyDescent="0.2">
      <c r="A23" s="1103" t="s">
        <v>37</v>
      </c>
      <c r="B23" s="1104">
        <v>678</v>
      </c>
      <c r="C23" s="1105">
        <v>636</v>
      </c>
      <c r="D23" s="1105" t="s">
        <v>184</v>
      </c>
      <c r="E23" s="268" t="s">
        <v>86</v>
      </c>
      <c r="F23" s="268" t="s">
        <v>86</v>
      </c>
      <c r="G23" s="268" t="s">
        <v>86</v>
      </c>
      <c r="H23" s="268" t="s">
        <v>86</v>
      </c>
      <c r="I23" s="268" t="s">
        <v>86</v>
      </c>
      <c r="J23" s="1108">
        <v>270</v>
      </c>
      <c r="K23" s="1108">
        <v>527</v>
      </c>
      <c r="L23" s="1109" t="s">
        <v>89</v>
      </c>
      <c r="M23" s="1108">
        <v>15</v>
      </c>
      <c r="N23" s="1108">
        <v>16.75</v>
      </c>
      <c r="O23" s="1108">
        <v>527</v>
      </c>
      <c r="P23" s="1106" t="s">
        <v>81</v>
      </c>
      <c r="Q23" s="1110">
        <v>527</v>
      </c>
      <c r="R23" s="1111" t="s">
        <v>412</v>
      </c>
      <c r="S23" s="1106">
        <v>527</v>
      </c>
      <c r="T23" s="268" t="s">
        <v>86</v>
      </c>
      <c r="U23" s="268" t="s">
        <v>86</v>
      </c>
      <c r="V23" s="1078" t="s">
        <v>98</v>
      </c>
      <c r="W23" s="268" t="s">
        <v>86</v>
      </c>
    </row>
    <row r="24" spans="1:26" s="22" customFormat="1" ht="37.5" x14ac:dyDescent="0.2">
      <c r="A24" s="1103" t="s">
        <v>38</v>
      </c>
      <c r="B24" s="1104">
        <v>151</v>
      </c>
      <c r="C24" s="1103">
        <v>72</v>
      </c>
      <c r="D24" s="1105" t="s">
        <v>83</v>
      </c>
      <c r="E24" s="1106">
        <v>63</v>
      </c>
      <c r="F24" s="268" t="s">
        <v>86</v>
      </c>
      <c r="G24" s="268" t="s">
        <v>86</v>
      </c>
      <c r="H24" s="268" t="s">
        <v>86</v>
      </c>
      <c r="I24" s="268" t="s">
        <v>86</v>
      </c>
      <c r="J24" s="268" t="s">
        <v>86</v>
      </c>
      <c r="K24" s="268" t="s">
        <v>86</v>
      </c>
      <c r="L24" s="268" t="s">
        <v>86</v>
      </c>
      <c r="M24" s="268" t="s">
        <v>86</v>
      </c>
      <c r="N24" s="268" t="s">
        <v>86</v>
      </c>
      <c r="O24" s="1108">
        <v>65.16</v>
      </c>
      <c r="P24" s="1106" t="s">
        <v>81</v>
      </c>
      <c r="Q24" s="1107">
        <v>65.16</v>
      </c>
      <c r="R24" s="1199" t="s">
        <v>413</v>
      </c>
      <c r="S24" s="1107">
        <v>45</v>
      </c>
      <c r="T24" s="268" t="s">
        <v>86</v>
      </c>
      <c r="U24" s="268" t="s">
        <v>86</v>
      </c>
      <c r="V24" s="1200" t="s">
        <v>386</v>
      </c>
      <c r="W24" s="268" t="s">
        <v>86</v>
      </c>
    </row>
    <row r="25" spans="1:26" s="132" customFormat="1" ht="56.25" x14ac:dyDescent="0.2">
      <c r="A25" s="1103" t="s">
        <v>39</v>
      </c>
      <c r="B25" s="1087">
        <v>392</v>
      </c>
      <c r="C25" s="1112">
        <v>232</v>
      </c>
      <c r="D25" s="105" t="s">
        <v>141</v>
      </c>
      <c r="E25" s="116">
        <v>220</v>
      </c>
      <c r="F25" s="268" t="s">
        <v>86</v>
      </c>
      <c r="G25" s="268" t="s">
        <v>86</v>
      </c>
      <c r="H25" s="268" t="s">
        <v>86</v>
      </c>
      <c r="I25" s="268" t="s">
        <v>86</v>
      </c>
      <c r="J25" s="116">
        <v>220</v>
      </c>
      <c r="K25" s="116">
        <v>191</v>
      </c>
      <c r="L25" s="268" t="s">
        <v>86</v>
      </c>
      <c r="M25" s="268" t="s">
        <v>86</v>
      </c>
      <c r="N25" s="268" t="s">
        <v>86</v>
      </c>
      <c r="O25" s="1113">
        <v>191</v>
      </c>
      <c r="P25" s="116" t="s">
        <v>81</v>
      </c>
      <c r="Q25" s="1113">
        <v>191</v>
      </c>
      <c r="R25" s="1114" t="s">
        <v>414</v>
      </c>
      <c r="S25" s="116">
        <v>191</v>
      </c>
      <c r="T25" s="268" t="s">
        <v>86</v>
      </c>
      <c r="U25" s="268" t="s">
        <v>86</v>
      </c>
      <c r="V25" s="1078" t="s">
        <v>98</v>
      </c>
      <c r="W25" s="268" t="s">
        <v>86</v>
      </c>
    </row>
    <row r="26" spans="1:26" s="99" customFormat="1" ht="18.75" customHeight="1" x14ac:dyDescent="0.25">
      <c r="A26" s="1201" t="s">
        <v>44</v>
      </c>
      <c r="B26" s="1090" t="s">
        <v>86</v>
      </c>
      <c r="C26" s="268" t="s">
        <v>86</v>
      </c>
      <c r="D26" s="268" t="s">
        <v>86</v>
      </c>
      <c r="E26" s="268" t="s">
        <v>86</v>
      </c>
      <c r="F26" s="268" t="s">
        <v>86</v>
      </c>
      <c r="G26" s="268" t="s">
        <v>86</v>
      </c>
      <c r="H26" s="268" t="s">
        <v>86</v>
      </c>
      <c r="I26" s="268" t="s">
        <v>86</v>
      </c>
      <c r="J26" s="268" t="s">
        <v>86</v>
      </c>
      <c r="K26" s="268" t="s">
        <v>86</v>
      </c>
      <c r="L26" s="1094" t="s">
        <v>86</v>
      </c>
      <c r="M26" s="268" t="s">
        <v>86</v>
      </c>
      <c r="N26" s="268" t="s">
        <v>86</v>
      </c>
      <c r="O26" s="268" t="s">
        <v>86</v>
      </c>
      <c r="P26" s="268" t="s">
        <v>86</v>
      </c>
      <c r="Q26" s="268" t="s">
        <v>86</v>
      </c>
      <c r="R26" s="1094" t="s">
        <v>86</v>
      </c>
      <c r="S26" s="110" t="s">
        <v>86</v>
      </c>
      <c r="T26" s="110" t="s">
        <v>86</v>
      </c>
      <c r="U26" s="110" t="s">
        <v>86</v>
      </c>
      <c r="V26" s="110" t="s">
        <v>86</v>
      </c>
      <c r="W26" s="110" t="s">
        <v>86</v>
      </c>
      <c r="X26" s="22"/>
      <c r="Y26" s="22"/>
      <c r="Z26" s="22"/>
    </row>
    <row r="27" spans="1:26" s="96" customFormat="1" ht="95.25" customHeight="1" x14ac:dyDescent="0.25">
      <c r="A27" s="133" t="s">
        <v>40</v>
      </c>
      <c r="B27" s="1088">
        <v>560</v>
      </c>
      <c r="C27" s="147">
        <v>300</v>
      </c>
      <c r="D27" s="149" t="s">
        <v>83</v>
      </c>
      <c r="E27" s="148">
        <v>400</v>
      </c>
      <c r="F27" s="1116" t="s">
        <v>86</v>
      </c>
      <c r="G27" s="1116" t="s">
        <v>86</v>
      </c>
      <c r="H27" s="1116" t="s">
        <v>86</v>
      </c>
      <c r="I27" s="1116" t="s">
        <v>86</v>
      </c>
      <c r="J27" s="148">
        <v>280</v>
      </c>
      <c r="K27" s="157">
        <f>C27*1100/1000</f>
        <v>330</v>
      </c>
      <c r="L27" s="1093" t="s">
        <v>89</v>
      </c>
      <c r="M27" s="148">
        <v>26</v>
      </c>
      <c r="N27" s="157">
        <v>50.6</v>
      </c>
      <c r="O27" s="147">
        <v>204</v>
      </c>
      <c r="P27" s="151" t="s">
        <v>81</v>
      </c>
      <c r="Q27" s="147">
        <v>330</v>
      </c>
      <c r="R27" s="1098" t="s">
        <v>356</v>
      </c>
      <c r="S27" s="148">
        <f>Q27</f>
        <v>330</v>
      </c>
      <c r="T27" s="1116" t="s">
        <v>86</v>
      </c>
      <c r="U27" s="1116" t="s">
        <v>86</v>
      </c>
      <c r="V27" s="1055" t="s">
        <v>174</v>
      </c>
      <c r="W27" s="1084" t="s">
        <v>405</v>
      </c>
      <c r="X27" s="95"/>
      <c r="Y27" s="95"/>
      <c r="Z27" s="95"/>
    </row>
    <row r="28" spans="1:26" s="24" customFormat="1" ht="24.75" customHeight="1" x14ac:dyDescent="0.3">
      <c r="A28" s="418" t="s">
        <v>41</v>
      </c>
      <c r="B28" s="1118">
        <f>SUM(B9:B27)</f>
        <v>24785</v>
      </c>
      <c r="C28" s="1119">
        <f>SUM(C9:C27)</f>
        <v>18907</v>
      </c>
      <c r="D28" s="1074" t="s">
        <v>83</v>
      </c>
      <c r="E28" s="428">
        <f>SUM(E11:E27)</f>
        <v>10656</v>
      </c>
      <c r="F28" s="937">
        <f>SUM(F11:F27)</f>
        <v>3</v>
      </c>
      <c r="G28" s="937">
        <f>SUM(G9:G27)</f>
        <v>262</v>
      </c>
      <c r="H28" s="937">
        <f>SUM(H19:H27)</f>
        <v>36</v>
      </c>
      <c r="I28" s="937">
        <f>SUM(I19:I27)</f>
        <v>65</v>
      </c>
      <c r="J28" s="937">
        <f>SUM(J11:J27)</f>
        <v>5465</v>
      </c>
      <c r="K28" s="937">
        <f>SUM(K11:K27)</f>
        <v>9872</v>
      </c>
      <c r="L28" s="1964" t="s">
        <v>89</v>
      </c>
      <c r="M28" s="937">
        <f>SUM(M11:M27)</f>
        <v>220</v>
      </c>
      <c r="N28" s="937">
        <f>SUM(N11:N27)</f>
        <v>728.1</v>
      </c>
      <c r="O28" s="937">
        <f>SUM(O9:O27)</f>
        <v>15403.16</v>
      </c>
      <c r="P28" s="428" t="s">
        <v>81</v>
      </c>
      <c r="Q28" s="1058">
        <f>SUM(Q9:Q27)</f>
        <v>15564.376</v>
      </c>
      <c r="R28" s="1120"/>
      <c r="S28" s="1117">
        <f>SUM(S9:S27)</f>
        <v>15178</v>
      </c>
      <c r="T28" s="489"/>
      <c r="U28" s="428">
        <f>SUM(U13:U27)</f>
        <v>266</v>
      </c>
      <c r="V28" s="1121">
        <v>0</v>
      </c>
      <c r="W28" s="1122"/>
    </row>
    <row r="29" spans="1:26" s="11" customFormat="1" ht="20.25" x14ac:dyDescent="0.3">
      <c r="A29" s="42" t="s">
        <v>66</v>
      </c>
      <c r="B29" s="29"/>
      <c r="C29" s="29"/>
      <c r="D29" s="29"/>
      <c r="E29" s="30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0"/>
      <c r="Q29" s="165"/>
      <c r="R29" s="32"/>
      <c r="S29" s="33"/>
      <c r="T29" s="34"/>
      <c r="U29" s="35"/>
      <c r="V29" s="36"/>
      <c r="W29" s="37"/>
    </row>
    <row r="30" spans="1:26" s="11" customFormat="1" ht="20.25" x14ac:dyDescent="0.3">
      <c r="A30" s="43" t="s">
        <v>77</v>
      </c>
      <c r="B30" s="29"/>
      <c r="C30" s="29"/>
      <c r="D30" s="29"/>
      <c r="E30" s="30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0"/>
      <c r="Q30" s="165"/>
      <c r="R30" s="32"/>
      <c r="S30" s="33"/>
      <c r="T30" s="34"/>
      <c r="U30" s="35"/>
      <c r="V30" s="36"/>
      <c r="W30" s="37"/>
    </row>
    <row r="31" spans="1:26" s="11" customFormat="1" ht="20.25" x14ac:dyDescent="0.3">
      <c r="A31" s="1788" t="s">
        <v>79</v>
      </c>
      <c r="B31" s="1788"/>
      <c r="C31" s="1788"/>
      <c r="D31" s="1788"/>
      <c r="E31" s="1788"/>
      <c r="F31" s="1788"/>
      <c r="G31" s="1788"/>
      <c r="H31" s="1788"/>
      <c r="I31" s="1788"/>
      <c r="J31" s="1788"/>
      <c r="K31" s="1788"/>
      <c r="L31" s="1788"/>
      <c r="M31" s="1788"/>
      <c r="N31" s="1788"/>
      <c r="O31" s="1788"/>
      <c r="P31" s="1788"/>
      <c r="Q31" s="1788"/>
      <c r="R31" s="1788"/>
      <c r="S31" s="1788"/>
      <c r="T31" s="1788"/>
      <c r="U31" s="1788"/>
      <c r="V31" s="1788"/>
      <c r="W31" s="1788"/>
    </row>
    <row r="32" spans="1:26" s="11" customFormat="1" ht="20.25" x14ac:dyDescent="0.3">
      <c r="A32" s="1788" t="s">
        <v>76</v>
      </c>
      <c r="B32" s="1788"/>
      <c r="C32" s="1788"/>
      <c r="D32" s="1788"/>
      <c r="E32" s="1788"/>
      <c r="F32" s="1788"/>
      <c r="G32" s="1788"/>
      <c r="H32" s="1788"/>
      <c r="I32" s="1788"/>
      <c r="J32" s="1788"/>
      <c r="K32" s="1788"/>
      <c r="L32" s="1788"/>
      <c r="M32" s="1788"/>
      <c r="N32" s="1788"/>
      <c r="O32" s="1788"/>
      <c r="P32" s="1788"/>
      <c r="Q32" s="1788"/>
      <c r="R32" s="1788"/>
      <c r="S32" s="1788"/>
      <c r="T32" s="1788"/>
      <c r="U32" s="1788"/>
      <c r="V32" s="1788"/>
      <c r="W32" s="1788"/>
    </row>
    <row r="33" spans="5:23" s="11" customFormat="1" x14ac:dyDescent="0.2">
      <c r="E33" s="38"/>
      <c r="F33" s="38"/>
      <c r="G33" s="38"/>
      <c r="H33" s="38"/>
      <c r="I33" s="38"/>
      <c r="J33" s="38"/>
      <c r="K33" s="38"/>
      <c r="L33" s="39"/>
      <c r="M33" s="39"/>
      <c r="N33" s="39"/>
      <c r="Q33" s="166"/>
    </row>
    <row r="34" spans="5:23" s="11" customFormat="1" x14ac:dyDescent="0.2">
      <c r="E34" s="38"/>
      <c r="F34" s="38"/>
      <c r="G34" s="38"/>
      <c r="H34" s="38"/>
      <c r="I34" s="38"/>
      <c r="J34" s="38"/>
      <c r="K34" s="38"/>
      <c r="L34" s="39"/>
      <c r="M34" s="39"/>
      <c r="N34" s="39"/>
      <c r="Q34" s="166"/>
    </row>
    <row r="35" spans="5:23" s="11" customFormat="1" x14ac:dyDescent="0.2">
      <c r="E35" s="38"/>
      <c r="F35" s="38"/>
      <c r="G35" s="38"/>
      <c r="H35" s="38"/>
      <c r="I35" s="38"/>
      <c r="J35" s="38"/>
      <c r="K35" s="38"/>
      <c r="L35" s="39"/>
      <c r="M35" s="39"/>
      <c r="N35" s="39"/>
      <c r="Q35" s="166"/>
    </row>
    <row r="36" spans="5:23" s="11" customFormat="1" x14ac:dyDescent="0.2">
      <c r="L36" s="39"/>
      <c r="M36" s="39"/>
      <c r="N36" s="39"/>
      <c r="Q36" s="166"/>
      <c r="W36" s="40"/>
    </row>
    <row r="37" spans="5:23" s="11" customFormat="1" x14ac:dyDescent="0.2">
      <c r="L37" s="39"/>
      <c r="M37" s="39"/>
      <c r="N37" s="39"/>
      <c r="Q37" s="166"/>
      <c r="W37" s="40"/>
    </row>
    <row r="38" spans="5:23" s="11" customFormat="1" x14ac:dyDescent="0.2">
      <c r="L38" s="39"/>
      <c r="M38" s="39"/>
      <c r="N38" s="39"/>
      <c r="Q38" s="166"/>
      <c r="W38" s="40"/>
    </row>
    <row r="39" spans="5:23" s="11" customFormat="1" x14ac:dyDescent="0.2">
      <c r="L39" s="39"/>
      <c r="M39" s="39"/>
      <c r="N39" s="39"/>
      <c r="Q39" s="166"/>
    </row>
    <row r="40" spans="5:23" s="11" customFormat="1" x14ac:dyDescent="0.2">
      <c r="L40" s="39"/>
      <c r="M40" s="39"/>
      <c r="N40" s="39"/>
      <c r="Q40" s="166"/>
    </row>
    <row r="41" spans="5:23" s="11" customFormat="1" x14ac:dyDescent="0.2">
      <c r="L41" s="39"/>
      <c r="M41" s="39"/>
      <c r="N41" s="39"/>
      <c r="Q41" s="166"/>
    </row>
    <row r="42" spans="5:23" s="11" customFormat="1" x14ac:dyDescent="0.2">
      <c r="L42" s="39"/>
      <c r="M42" s="39"/>
      <c r="N42" s="39"/>
      <c r="Q42" s="166"/>
    </row>
    <row r="43" spans="5:23" s="11" customFormat="1" x14ac:dyDescent="0.2">
      <c r="L43" s="39"/>
      <c r="M43" s="39"/>
      <c r="N43" s="39"/>
      <c r="Q43" s="166"/>
    </row>
    <row r="44" spans="5:23" s="11" customFormat="1" x14ac:dyDescent="0.2">
      <c r="L44" s="39"/>
      <c r="M44" s="39"/>
      <c r="N44" s="39"/>
      <c r="Q44" s="166"/>
    </row>
    <row r="45" spans="5:23" s="11" customFormat="1" x14ac:dyDescent="0.2">
      <c r="L45" s="39"/>
      <c r="M45" s="39"/>
      <c r="N45" s="39"/>
      <c r="Q45" s="166"/>
    </row>
    <row r="46" spans="5:23" s="11" customFormat="1" x14ac:dyDescent="0.2">
      <c r="L46" s="39"/>
      <c r="M46" s="39"/>
      <c r="N46" s="39"/>
      <c r="Q46" s="166"/>
    </row>
    <row r="47" spans="5:23" s="11" customFormat="1" x14ac:dyDescent="0.2">
      <c r="L47" s="39"/>
      <c r="M47" s="39"/>
      <c r="N47" s="39"/>
      <c r="Q47" s="166"/>
    </row>
    <row r="48" spans="5:23" s="11" customFormat="1" x14ac:dyDescent="0.2">
      <c r="L48" s="39"/>
      <c r="M48" s="39"/>
      <c r="N48" s="39"/>
      <c r="Q48" s="166"/>
    </row>
    <row r="49" spans="12:17" s="11" customFormat="1" x14ac:dyDescent="0.2">
      <c r="L49" s="39"/>
      <c r="M49" s="39"/>
      <c r="N49" s="39"/>
      <c r="Q49" s="166"/>
    </row>
    <row r="50" spans="12:17" s="11" customFormat="1" x14ac:dyDescent="0.2">
      <c r="L50" s="39"/>
      <c r="M50" s="39"/>
      <c r="N50" s="39"/>
      <c r="Q50" s="166"/>
    </row>
    <row r="51" spans="12:17" s="11" customFormat="1" x14ac:dyDescent="0.2">
      <c r="L51" s="39"/>
      <c r="M51" s="39"/>
      <c r="N51" s="39"/>
      <c r="Q51" s="166"/>
    </row>
    <row r="52" spans="12:17" s="11" customFormat="1" x14ac:dyDescent="0.2">
      <c r="L52" s="39"/>
      <c r="M52" s="39"/>
      <c r="N52" s="39"/>
      <c r="Q52" s="166"/>
    </row>
    <row r="53" spans="12:17" s="11" customFormat="1" x14ac:dyDescent="0.2">
      <c r="L53" s="39"/>
      <c r="M53" s="39"/>
      <c r="N53" s="39"/>
      <c r="Q53" s="166"/>
    </row>
    <row r="54" spans="12:17" s="11" customFormat="1" x14ac:dyDescent="0.2">
      <c r="L54" s="39"/>
      <c r="M54" s="39"/>
      <c r="N54" s="39"/>
      <c r="Q54" s="166"/>
    </row>
    <row r="55" spans="12:17" s="11" customFormat="1" x14ac:dyDescent="0.2">
      <c r="L55" s="39"/>
      <c r="M55" s="39"/>
      <c r="N55" s="39"/>
      <c r="Q55" s="166"/>
    </row>
    <row r="56" spans="12:17" s="11" customFormat="1" x14ac:dyDescent="0.2">
      <c r="L56" s="39"/>
      <c r="M56" s="39"/>
      <c r="N56" s="39"/>
      <c r="Q56" s="166"/>
    </row>
    <row r="57" spans="12:17" s="11" customFormat="1" x14ac:dyDescent="0.2">
      <c r="L57" s="39"/>
      <c r="M57" s="39"/>
      <c r="N57" s="39"/>
      <c r="Q57" s="166"/>
    </row>
    <row r="58" spans="12:17" s="11" customFormat="1" x14ac:dyDescent="0.2">
      <c r="L58" s="39"/>
      <c r="M58" s="39"/>
      <c r="N58" s="39"/>
      <c r="Q58" s="166"/>
    </row>
    <row r="59" spans="12:17" s="11" customFormat="1" x14ac:dyDescent="0.2">
      <c r="L59" s="39"/>
      <c r="M59" s="39"/>
      <c r="N59" s="39"/>
      <c r="Q59" s="166"/>
    </row>
    <row r="60" spans="12:17" s="11" customFormat="1" x14ac:dyDescent="0.2">
      <c r="L60" s="39"/>
      <c r="M60" s="39"/>
      <c r="N60" s="39"/>
      <c r="Q60" s="166"/>
    </row>
    <row r="61" spans="12:17" s="11" customFormat="1" x14ac:dyDescent="0.2">
      <c r="L61" s="39"/>
      <c r="M61" s="39"/>
      <c r="N61" s="39"/>
      <c r="Q61" s="166"/>
    </row>
    <row r="62" spans="12:17" s="11" customFormat="1" x14ac:dyDescent="0.2">
      <c r="L62" s="39"/>
      <c r="M62" s="39"/>
      <c r="N62" s="39"/>
      <c r="Q62" s="166"/>
    </row>
    <row r="63" spans="12:17" s="11" customFormat="1" x14ac:dyDescent="0.2">
      <c r="L63" s="39"/>
      <c r="M63" s="39"/>
      <c r="N63" s="39"/>
      <c r="Q63" s="166"/>
    </row>
    <row r="64" spans="12:17" s="11" customFormat="1" x14ac:dyDescent="0.2">
      <c r="L64" s="39"/>
      <c r="M64" s="39"/>
      <c r="N64" s="39"/>
      <c r="Q64" s="166"/>
    </row>
    <row r="65" spans="1:23" s="11" customFormat="1" x14ac:dyDescent="0.2">
      <c r="L65" s="39"/>
      <c r="M65" s="39"/>
      <c r="N65" s="39"/>
      <c r="Q65" s="166"/>
    </row>
    <row r="66" spans="1:23" s="11" customFormat="1" x14ac:dyDescent="0.2">
      <c r="L66" s="39"/>
      <c r="M66" s="39"/>
      <c r="N66" s="39"/>
      <c r="Q66" s="166"/>
    </row>
    <row r="67" spans="1:23" s="11" customFormat="1" x14ac:dyDescent="0.2">
      <c r="L67" s="39"/>
      <c r="M67" s="39"/>
      <c r="N67" s="39"/>
      <c r="Q67" s="166"/>
    </row>
    <row r="68" spans="1:23" s="11" customFormat="1" x14ac:dyDescent="0.2">
      <c r="L68" s="39"/>
      <c r="M68" s="39"/>
      <c r="N68" s="39"/>
      <c r="Q68" s="166"/>
    </row>
    <row r="69" spans="1:23" s="11" customFormat="1" x14ac:dyDescent="0.2">
      <c r="L69" s="39"/>
      <c r="M69" s="39"/>
      <c r="N69" s="39"/>
      <c r="Q69" s="166"/>
    </row>
    <row r="70" spans="1:23" s="11" customFormat="1" x14ac:dyDescent="0.2">
      <c r="L70" s="39"/>
      <c r="M70" s="39"/>
      <c r="N70" s="39"/>
      <c r="Q70" s="166"/>
    </row>
    <row r="71" spans="1:23" s="11" customFormat="1" x14ac:dyDescent="0.2">
      <c r="L71" s="39"/>
      <c r="M71" s="39"/>
      <c r="N71" s="39"/>
      <c r="Q71" s="166"/>
    </row>
    <row r="72" spans="1:23" s="11" customFormat="1" x14ac:dyDescent="0.2">
      <c r="L72" s="39"/>
      <c r="M72" s="39"/>
      <c r="N72" s="39"/>
      <c r="Q72" s="166"/>
    </row>
    <row r="73" spans="1:23" s="11" customFormat="1" x14ac:dyDescent="0.2">
      <c r="L73" s="39"/>
      <c r="M73" s="39"/>
      <c r="N73" s="39"/>
      <c r="Q73" s="166"/>
    </row>
    <row r="74" spans="1:23" x14ac:dyDescent="0.3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39"/>
      <c r="M74" s="39"/>
      <c r="N74" s="39"/>
      <c r="O74" s="11"/>
      <c r="P74" s="11"/>
      <c r="Q74" s="166"/>
      <c r="R74" s="11"/>
      <c r="S74" s="11"/>
      <c r="T74" s="11"/>
      <c r="U74" s="11"/>
      <c r="V74" s="11"/>
      <c r="W74" s="11"/>
    </row>
    <row r="75" spans="1:23" x14ac:dyDescent="0.3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39"/>
      <c r="M75" s="39"/>
      <c r="N75" s="39"/>
      <c r="O75" s="11"/>
      <c r="P75" s="11"/>
      <c r="Q75" s="166"/>
      <c r="R75" s="11"/>
      <c r="S75" s="11"/>
      <c r="T75" s="11"/>
      <c r="U75" s="11"/>
      <c r="V75" s="11"/>
      <c r="W75" s="11"/>
    </row>
    <row r="76" spans="1:23" x14ac:dyDescent="0.3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39"/>
      <c r="M76" s="39"/>
      <c r="N76" s="39"/>
      <c r="O76" s="11"/>
      <c r="P76" s="11"/>
      <c r="Q76" s="166"/>
      <c r="R76" s="11"/>
      <c r="S76" s="11"/>
      <c r="T76" s="11"/>
      <c r="U76" s="11"/>
      <c r="V76" s="11"/>
      <c r="W76" s="11"/>
    </row>
    <row r="77" spans="1:23" x14ac:dyDescent="0.3">
      <c r="L77" s="41"/>
      <c r="M77" s="41"/>
      <c r="N77" s="41"/>
    </row>
    <row r="78" spans="1:23" x14ac:dyDescent="0.3">
      <c r="L78" s="41"/>
      <c r="M78" s="41"/>
      <c r="N78" s="41"/>
    </row>
    <row r="79" spans="1:23" x14ac:dyDescent="0.3">
      <c r="L79" s="41"/>
      <c r="M79" s="41"/>
      <c r="N79" s="41"/>
    </row>
    <row r="80" spans="1:23" x14ac:dyDescent="0.3">
      <c r="L80" s="41"/>
      <c r="M80" s="41"/>
      <c r="N80" s="41"/>
    </row>
    <row r="81" spans="12:14" x14ac:dyDescent="0.3">
      <c r="L81" s="41"/>
      <c r="M81" s="41"/>
      <c r="N81" s="41"/>
    </row>
  </sheetData>
  <mergeCells count="32">
    <mergeCell ref="L5:L7"/>
    <mergeCell ref="M5:M7"/>
    <mergeCell ref="A1:W1"/>
    <mergeCell ref="A3:A7"/>
    <mergeCell ref="C3:C7"/>
    <mergeCell ref="E3:G4"/>
    <mergeCell ref="H3:N4"/>
    <mergeCell ref="O3:P3"/>
    <mergeCell ref="Q3:U3"/>
    <mergeCell ref="V3:V7"/>
    <mergeCell ref="W3:W7"/>
    <mergeCell ref="O4:O7"/>
    <mergeCell ref="R6:R7"/>
    <mergeCell ref="S6:S7"/>
    <mergeCell ref="T6:T7"/>
    <mergeCell ref="U6:U7"/>
    <mergeCell ref="A31:W31"/>
    <mergeCell ref="N5:N7"/>
    <mergeCell ref="A32:W32"/>
    <mergeCell ref="F6:F7"/>
    <mergeCell ref="G6:G7"/>
    <mergeCell ref="H6:H7"/>
    <mergeCell ref="I6:I7"/>
    <mergeCell ref="J6:J7"/>
    <mergeCell ref="K6:K7"/>
    <mergeCell ref="P4:P7"/>
    <mergeCell ref="Q4:Q7"/>
    <mergeCell ref="R4:S5"/>
    <mergeCell ref="T4:U5"/>
    <mergeCell ref="F5:G5"/>
    <mergeCell ref="H5:I5"/>
    <mergeCell ref="J5:K5"/>
  </mergeCells>
  <printOptions horizontalCentered="1"/>
  <pageMargins left="0.39370078740157483" right="0.39370078740157483" top="0.70866141732283472" bottom="0.34531250000000002" header="0.31496062992125984" footer="0.15748031496062992"/>
  <pageSetup paperSize="9" scale="42" fitToHeight="0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  <pageSetUpPr fitToPage="1"/>
  </sheetPr>
  <dimension ref="A1:Z78"/>
  <sheetViews>
    <sheetView view="pageBreakPreview" zoomScale="80" zoomScaleNormal="85" zoomScaleSheetLayoutView="80" zoomScalePageLayoutView="80" workbookViewId="0">
      <pane xSplit="1" ySplit="7" topLeftCell="B17" activePane="bottomRight" state="frozen"/>
      <selection pane="topRight" activeCell="B1" sqref="B1"/>
      <selection pane="bottomLeft" activeCell="A10" sqref="A10"/>
      <selection pane="bottomRight" activeCell="O13" sqref="O13"/>
    </sheetView>
  </sheetViews>
  <sheetFormatPr defaultRowHeight="18.75" x14ac:dyDescent="0.3"/>
  <cols>
    <col min="1" max="1" width="10" style="5" customWidth="1"/>
    <col min="2" max="4" width="9.5" style="5" customWidth="1"/>
    <col min="5" max="5" width="9.75" style="5" customWidth="1"/>
    <col min="6" max="6" width="9" style="5" customWidth="1"/>
    <col min="7" max="11" width="9.375" style="5" customWidth="1"/>
    <col min="12" max="12" width="9.25" style="5" customWidth="1"/>
    <col min="13" max="13" width="12.875" style="5" customWidth="1"/>
    <col min="14" max="14" width="13" style="5" customWidth="1"/>
    <col min="15" max="15" width="10.25" style="5" bestFit="1" customWidth="1"/>
    <col min="16" max="16" width="9.375" style="5" customWidth="1"/>
    <col min="17" max="17" width="10.375" style="5" customWidth="1"/>
    <col min="18" max="18" width="22.625" style="5" customWidth="1"/>
    <col min="19" max="19" width="10.75" style="5" bestFit="1" customWidth="1"/>
    <col min="20" max="20" width="26" style="5" customWidth="1"/>
    <col min="21" max="21" width="21.625" style="5" customWidth="1"/>
    <col min="22" max="22" width="13.75" style="5" customWidth="1"/>
    <col min="23" max="23" width="17.25" style="5" customWidth="1"/>
    <col min="24" max="16384" width="9" style="5"/>
  </cols>
  <sheetData>
    <row r="1" spans="1:26" s="2" customFormat="1" ht="20.25" x14ac:dyDescent="0.3">
      <c r="A1" s="1769" t="s">
        <v>80</v>
      </c>
      <c r="B1" s="1769"/>
      <c r="C1" s="1769"/>
      <c r="D1" s="1769"/>
      <c r="E1" s="1769"/>
      <c r="F1" s="1769"/>
      <c r="G1" s="1769"/>
      <c r="H1" s="1769"/>
      <c r="I1" s="1769"/>
      <c r="J1" s="1769"/>
      <c r="K1" s="1769"/>
      <c r="L1" s="1769"/>
      <c r="M1" s="1769"/>
      <c r="N1" s="1769"/>
      <c r="O1" s="1769"/>
      <c r="P1" s="1769"/>
      <c r="Q1" s="1769"/>
      <c r="R1" s="1769"/>
      <c r="S1" s="1769"/>
      <c r="T1" s="1769"/>
      <c r="U1" s="1769"/>
      <c r="V1" s="1769"/>
      <c r="W1" s="1769"/>
      <c r="X1" s="1"/>
      <c r="Y1" s="1"/>
      <c r="Z1" s="1"/>
    </row>
    <row r="2" spans="1:26" x14ac:dyDescent="0.3">
      <c r="A2" s="168" t="s">
        <v>442</v>
      </c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2"/>
      <c r="T2" s="162"/>
      <c r="U2" s="162"/>
      <c r="V2" s="162"/>
      <c r="W2" s="162"/>
    </row>
    <row r="3" spans="1:26" ht="18.75" customHeight="1" x14ac:dyDescent="0.3">
      <c r="A3" s="1833" t="s">
        <v>0</v>
      </c>
      <c r="B3" s="169" t="s">
        <v>1</v>
      </c>
      <c r="C3" s="1824" t="s">
        <v>45</v>
      </c>
      <c r="D3" s="169" t="s">
        <v>2</v>
      </c>
      <c r="E3" s="1836" t="s">
        <v>3</v>
      </c>
      <c r="F3" s="1837"/>
      <c r="G3" s="1838"/>
      <c r="H3" s="1827" t="s">
        <v>4</v>
      </c>
      <c r="I3" s="1842"/>
      <c r="J3" s="1842"/>
      <c r="K3" s="1842"/>
      <c r="L3" s="1842"/>
      <c r="M3" s="1842"/>
      <c r="N3" s="1828"/>
      <c r="O3" s="1844" t="s">
        <v>5</v>
      </c>
      <c r="P3" s="1845"/>
      <c r="Q3" s="1844" t="s">
        <v>6</v>
      </c>
      <c r="R3" s="1846"/>
      <c r="S3" s="1846"/>
      <c r="T3" s="1846"/>
      <c r="U3" s="1845"/>
      <c r="V3" s="1818" t="s">
        <v>7</v>
      </c>
      <c r="W3" s="1818" t="s">
        <v>8</v>
      </c>
    </row>
    <row r="4" spans="1:26" s="8" customFormat="1" ht="21" customHeight="1" x14ac:dyDescent="0.2">
      <c r="A4" s="1834"/>
      <c r="B4" s="170" t="s">
        <v>9</v>
      </c>
      <c r="C4" s="1825"/>
      <c r="D4" s="170" t="s">
        <v>10</v>
      </c>
      <c r="E4" s="1839"/>
      <c r="F4" s="1840"/>
      <c r="G4" s="1841"/>
      <c r="H4" s="1829"/>
      <c r="I4" s="1843"/>
      <c r="J4" s="1843"/>
      <c r="K4" s="1843"/>
      <c r="L4" s="1843"/>
      <c r="M4" s="1843"/>
      <c r="N4" s="1830"/>
      <c r="O4" s="1818" t="s">
        <v>11</v>
      </c>
      <c r="P4" s="1818" t="s">
        <v>12</v>
      </c>
      <c r="Q4" s="1818" t="s">
        <v>13</v>
      </c>
      <c r="R4" s="1827" t="s">
        <v>14</v>
      </c>
      <c r="S4" s="1828"/>
      <c r="T4" s="1827" t="s">
        <v>15</v>
      </c>
      <c r="U4" s="1828"/>
      <c r="V4" s="1819"/>
      <c r="W4" s="1819"/>
    </row>
    <row r="5" spans="1:26" s="8" customFormat="1" ht="18.75" customHeight="1" x14ac:dyDescent="0.2">
      <c r="A5" s="1834"/>
      <c r="B5" s="170" t="s">
        <v>16</v>
      </c>
      <c r="C5" s="1825"/>
      <c r="D5" s="170" t="s">
        <v>17</v>
      </c>
      <c r="E5" s="172" t="s">
        <v>18</v>
      </c>
      <c r="F5" s="1831" t="s">
        <v>19</v>
      </c>
      <c r="G5" s="1832"/>
      <c r="H5" s="1831" t="s">
        <v>70</v>
      </c>
      <c r="I5" s="1832"/>
      <c r="J5" s="1831" t="s">
        <v>71</v>
      </c>
      <c r="K5" s="1832"/>
      <c r="L5" s="1818" t="s">
        <v>20</v>
      </c>
      <c r="M5" s="1824" t="s">
        <v>21</v>
      </c>
      <c r="N5" s="1824" t="s">
        <v>22</v>
      </c>
      <c r="O5" s="1819"/>
      <c r="P5" s="1819"/>
      <c r="Q5" s="1819"/>
      <c r="R5" s="1829"/>
      <c r="S5" s="1830"/>
      <c r="T5" s="1829"/>
      <c r="U5" s="1830"/>
      <c r="V5" s="1819"/>
      <c r="W5" s="1819"/>
    </row>
    <row r="6" spans="1:26" s="11" customFormat="1" ht="18.75" customHeight="1" x14ac:dyDescent="0.2">
      <c r="A6" s="1834"/>
      <c r="B6" s="171" t="s">
        <v>23</v>
      </c>
      <c r="C6" s="1825"/>
      <c r="D6" s="171" t="s">
        <v>24</v>
      </c>
      <c r="E6" s="172" t="s">
        <v>69</v>
      </c>
      <c r="F6" s="1824" t="s">
        <v>25</v>
      </c>
      <c r="G6" s="1824" t="s">
        <v>68</v>
      </c>
      <c r="H6" s="1824" t="s">
        <v>68</v>
      </c>
      <c r="I6" s="1824" t="s">
        <v>75</v>
      </c>
      <c r="J6" s="1824" t="s">
        <v>68</v>
      </c>
      <c r="K6" s="1824" t="s">
        <v>75</v>
      </c>
      <c r="L6" s="1819"/>
      <c r="M6" s="1825"/>
      <c r="N6" s="1825"/>
      <c r="O6" s="1819"/>
      <c r="P6" s="1819"/>
      <c r="Q6" s="1819"/>
      <c r="R6" s="1824" t="s">
        <v>67</v>
      </c>
      <c r="S6" s="1824" t="s">
        <v>26</v>
      </c>
      <c r="T6" s="1824" t="s">
        <v>67</v>
      </c>
      <c r="U6" s="1824" t="s">
        <v>26</v>
      </c>
      <c r="V6" s="1819"/>
      <c r="W6" s="1819"/>
    </row>
    <row r="7" spans="1:26" s="11" customFormat="1" ht="55.5" customHeight="1" x14ac:dyDescent="0.2">
      <c r="A7" s="1835"/>
      <c r="B7" s="173" t="s">
        <v>27</v>
      </c>
      <c r="C7" s="1826"/>
      <c r="D7" s="173"/>
      <c r="E7" s="174"/>
      <c r="F7" s="1826"/>
      <c r="G7" s="1826"/>
      <c r="H7" s="1826"/>
      <c r="I7" s="1826"/>
      <c r="J7" s="1826"/>
      <c r="K7" s="1826"/>
      <c r="L7" s="1820"/>
      <c r="M7" s="1826"/>
      <c r="N7" s="1826"/>
      <c r="O7" s="1820"/>
      <c r="P7" s="1820"/>
      <c r="Q7" s="1820"/>
      <c r="R7" s="1826"/>
      <c r="S7" s="1826"/>
      <c r="T7" s="1826"/>
      <c r="U7" s="1826"/>
      <c r="V7" s="1820"/>
      <c r="W7" s="1820"/>
    </row>
    <row r="8" spans="1:26" s="11" customFormat="1" ht="20.25" customHeight="1" x14ac:dyDescent="0.2">
      <c r="A8" s="163" t="s">
        <v>46</v>
      </c>
      <c r="B8" s="163" t="s">
        <v>47</v>
      </c>
      <c r="C8" s="163" t="s">
        <v>48</v>
      </c>
      <c r="D8" s="163" t="s">
        <v>49</v>
      </c>
      <c r="E8" s="163" t="s">
        <v>50</v>
      </c>
      <c r="F8" s="163" t="s">
        <v>51</v>
      </c>
      <c r="G8" s="163" t="s">
        <v>52</v>
      </c>
      <c r="H8" s="163" t="s">
        <v>53</v>
      </c>
      <c r="I8" s="163" t="s">
        <v>54</v>
      </c>
      <c r="J8" s="163" t="s">
        <v>55</v>
      </c>
      <c r="K8" s="163" t="s">
        <v>56</v>
      </c>
      <c r="L8" s="163" t="s">
        <v>57</v>
      </c>
      <c r="M8" s="163" t="s">
        <v>58</v>
      </c>
      <c r="N8" s="163" t="s">
        <v>59</v>
      </c>
      <c r="O8" s="163" t="s">
        <v>60</v>
      </c>
      <c r="P8" s="163" t="s">
        <v>61</v>
      </c>
      <c r="Q8" s="163" t="s">
        <v>62</v>
      </c>
      <c r="R8" s="163" t="s">
        <v>63</v>
      </c>
      <c r="S8" s="163" t="s">
        <v>64</v>
      </c>
      <c r="T8" s="163" t="s">
        <v>65</v>
      </c>
      <c r="U8" s="163" t="s">
        <v>72</v>
      </c>
      <c r="V8" s="163" t="s">
        <v>73</v>
      </c>
      <c r="W8" s="163" t="s">
        <v>74</v>
      </c>
    </row>
    <row r="9" spans="1:26" s="22" customFormat="1" ht="37.5" customHeight="1" x14ac:dyDescent="0.2">
      <c r="A9" s="175" t="s">
        <v>42</v>
      </c>
      <c r="B9" s="179">
        <v>14</v>
      </c>
      <c r="C9" s="179">
        <v>14</v>
      </c>
      <c r="D9" s="176" t="s">
        <v>155</v>
      </c>
      <c r="E9" s="177">
        <v>14</v>
      </c>
      <c r="F9" s="182" t="s">
        <v>100</v>
      </c>
      <c r="G9" s="182" t="s">
        <v>100</v>
      </c>
      <c r="H9" s="182" t="s">
        <v>100</v>
      </c>
      <c r="I9" s="182" t="s">
        <v>100</v>
      </c>
      <c r="J9" s="182" t="s">
        <v>100</v>
      </c>
      <c r="K9" s="182" t="s">
        <v>100</v>
      </c>
      <c r="L9" s="182" t="s">
        <v>100</v>
      </c>
      <c r="M9" s="182" t="s">
        <v>100</v>
      </c>
      <c r="N9" s="182" t="s">
        <v>100</v>
      </c>
      <c r="O9" s="177">
        <v>9.9</v>
      </c>
      <c r="P9" s="176" t="s">
        <v>81</v>
      </c>
      <c r="Q9" s="164">
        <v>9.9</v>
      </c>
      <c r="R9" s="183" t="s">
        <v>401</v>
      </c>
      <c r="S9" s="180">
        <v>10</v>
      </c>
      <c r="T9" s="143" t="s">
        <v>86</v>
      </c>
      <c r="U9" s="143" t="s">
        <v>86</v>
      </c>
      <c r="V9" s="1044" t="s">
        <v>397</v>
      </c>
      <c r="W9" s="1044" t="s">
        <v>389</v>
      </c>
    </row>
    <row r="10" spans="1:26" s="22" customFormat="1" ht="20.25" x14ac:dyDescent="0.2">
      <c r="A10" s="181" t="s">
        <v>43</v>
      </c>
      <c r="B10" s="182">
        <v>0</v>
      </c>
      <c r="C10" s="182">
        <v>0</v>
      </c>
      <c r="D10" s="182">
        <v>0</v>
      </c>
      <c r="E10" s="182">
        <v>0</v>
      </c>
      <c r="F10" s="182" t="s">
        <v>100</v>
      </c>
      <c r="G10" s="182" t="s">
        <v>100</v>
      </c>
      <c r="H10" s="182" t="s">
        <v>100</v>
      </c>
      <c r="I10" s="182" t="s">
        <v>100</v>
      </c>
      <c r="J10" s="182">
        <v>0</v>
      </c>
      <c r="K10" s="182">
        <v>0</v>
      </c>
      <c r="L10" s="182" t="s">
        <v>100</v>
      </c>
      <c r="M10" s="182" t="s">
        <v>100</v>
      </c>
      <c r="N10" s="182" t="s">
        <v>100</v>
      </c>
      <c r="O10" s="182">
        <v>0</v>
      </c>
      <c r="P10" s="182">
        <v>0</v>
      </c>
      <c r="Q10" s="182">
        <v>0</v>
      </c>
      <c r="R10" s="182" t="s">
        <v>100</v>
      </c>
      <c r="S10" s="182">
        <v>0</v>
      </c>
      <c r="T10" s="143" t="s">
        <v>86</v>
      </c>
      <c r="U10" s="143" t="s">
        <v>86</v>
      </c>
      <c r="V10" s="143" t="s">
        <v>86</v>
      </c>
      <c r="W10" s="143" t="s">
        <v>86</v>
      </c>
    </row>
    <row r="11" spans="1:26" s="22" customFormat="1" ht="56.25" x14ac:dyDescent="0.2">
      <c r="A11" s="175" t="s">
        <v>29</v>
      </c>
      <c r="B11" s="182">
        <v>198</v>
      </c>
      <c r="C11" s="182">
        <v>198</v>
      </c>
      <c r="D11" s="182" t="s">
        <v>187</v>
      </c>
      <c r="E11" s="65">
        <v>186</v>
      </c>
      <c r="F11" s="182" t="s">
        <v>100</v>
      </c>
      <c r="G11" s="182" t="s">
        <v>100</v>
      </c>
      <c r="H11" s="182" t="s">
        <v>100</v>
      </c>
      <c r="I11" s="182" t="s">
        <v>100</v>
      </c>
      <c r="J11" s="182">
        <v>186</v>
      </c>
      <c r="K11" s="182">
        <v>146</v>
      </c>
      <c r="L11" s="182" t="s">
        <v>100</v>
      </c>
      <c r="M11" s="182" t="s">
        <v>100</v>
      </c>
      <c r="N11" s="182" t="s">
        <v>100</v>
      </c>
      <c r="O11" s="164">
        <v>146</v>
      </c>
      <c r="P11" s="164" t="s">
        <v>81</v>
      </c>
      <c r="Q11" s="164">
        <v>146</v>
      </c>
      <c r="R11" s="183" t="s">
        <v>121</v>
      </c>
      <c r="S11" s="180">
        <v>146</v>
      </c>
      <c r="T11" s="143" t="s">
        <v>86</v>
      </c>
      <c r="U11" s="143" t="s">
        <v>86</v>
      </c>
      <c r="V11" s="1069" t="s">
        <v>98</v>
      </c>
      <c r="W11" s="184" t="s">
        <v>371</v>
      </c>
    </row>
    <row r="12" spans="1:26" s="22" customFormat="1" ht="56.25" x14ac:dyDescent="0.2">
      <c r="A12" s="81" t="s">
        <v>30</v>
      </c>
      <c r="B12" s="81">
        <v>306</v>
      </c>
      <c r="C12" s="81">
        <v>306</v>
      </c>
      <c r="D12" s="145" t="s">
        <v>83</v>
      </c>
      <c r="E12" s="65">
        <v>421</v>
      </c>
      <c r="F12" s="182" t="s">
        <v>100</v>
      </c>
      <c r="G12" s="182" t="s">
        <v>100</v>
      </c>
      <c r="H12" s="182" t="s">
        <v>100</v>
      </c>
      <c r="I12" s="182" t="s">
        <v>100</v>
      </c>
      <c r="J12" s="65">
        <v>421</v>
      </c>
      <c r="K12" s="65">
        <v>203</v>
      </c>
      <c r="L12" s="182" t="s">
        <v>100</v>
      </c>
      <c r="M12" s="182" t="s">
        <v>100</v>
      </c>
      <c r="N12" s="182" t="s">
        <v>100</v>
      </c>
      <c r="O12" s="100">
        <v>203</v>
      </c>
      <c r="P12" s="65" t="s">
        <v>81</v>
      </c>
      <c r="Q12" s="100">
        <v>203</v>
      </c>
      <c r="R12" s="193" t="s">
        <v>121</v>
      </c>
      <c r="S12" s="187">
        <v>203</v>
      </c>
      <c r="T12" s="143" t="s">
        <v>86</v>
      </c>
      <c r="U12" s="143" t="s">
        <v>86</v>
      </c>
      <c r="V12" s="1068" t="s">
        <v>98</v>
      </c>
      <c r="W12" s="143" t="s">
        <v>86</v>
      </c>
    </row>
    <row r="13" spans="1:26" s="22" customFormat="1" ht="20.25" x14ac:dyDescent="0.3">
      <c r="A13" s="188" t="s">
        <v>31</v>
      </c>
      <c r="B13" s="65">
        <v>54</v>
      </c>
      <c r="C13" s="65">
        <v>54</v>
      </c>
      <c r="D13" s="65" t="s">
        <v>83</v>
      </c>
      <c r="E13" s="67">
        <v>54</v>
      </c>
      <c r="F13" s="182" t="s">
        <v>100</v>
      </c>
      <c r="G13" s="182" t="s">
        <v>100</v>
      </c>
      <c r="H13" s="65">
        <v>54</v>
      </c>
      <c r="I13" s="65">
        <v>30</v>
      </c>
      <c r="J13" s="189" t="s">
        <v>100</v>
      </c>
      <c r="K13" s="65" t="s">
        <v>100</v>
      </c>
      <c r="L13" s="100" t="s">
        <v>86</v>
      </c>
      <c r="M13" s="100" t="s">
        <v>86</v>
      </c>
      <c r="N13" s="65" t="s">
        <v>86</v>
      </c>
      <c r="O13" s="67">
        <v>30</v>
      </c>
      <c r="P13" s="65" t="s">
        <v>81</v>
      </c>
      <c r="Q13" s="1953">
        <v>30</v>
      </c>
      <c r="R13" s="1681" t="s">
        <v>121</v>
      </c>
      <c r="S13" s="191">
        <v>30</v>
      </c>
      <c r="T13" s="193" t="s">
        <v>386</v>
      </c>
      <c r="U13" s="194" t="s">
        <v>87</v>
      </c>
      <c r="V13" s="143" t="s">
        <v>86</v>
      </c>
      <c r="W13" s="143" t="s">
        <v>86</v>
      </c>
    </row>
    <row r="14" spans="1:26" s="22" customFormat="1" ht="20.25" x14ac:dyDescent="0.3">
      <c r="A14" s="188" t="s">
        <v>32</v>
      </c>
      <c r="B14" s="102">
        <v>691</v>
      </c>
      <c r="C14" s="102">
        <v>691</v>
      </c>
      <c r="D14" s="1063" t="s">
        <v>99</v>
      </c>
      <c r="E14" s="102">
        <v>2868</v>
      </c>
      <c r="F14" s="182" t="s">
        <v>100</v>
      </c>
      <c r="G14" s="182" t="s">
        <v>100</v>
      </c>
      <c r="H14" s="182" t="s">
        <v>100</v>
      </c>
      <c r="I14" s="182" t="s">
        <v>100</v>
      </c>
      <c r="J14" s="182" t="s">
        <v>100</v>
      </c>
      <c r="K14" s="182" t="s">
        <v>100</v>
      </c>
      <c r="L14" s="182" t="s">
        <v>100</v>
      </c>
      <c r="M14" s="182" t="s">
        <v>100</v>
      </c>
      <c r="N14" s="182" t="s">
        <v>100</v>
      </c>
      <c r="O14" s="156">
        <v>527</v>
      </c>
      <c r="P14" s="102" t="s">
        <v>81</v>
      </c>
      <c r="Q14" s="102">
        <v>527</v>
      </c>
      <c r="R14" s="1681" t="s">
        <v>121</v>
      </c>
      <c r="S14" s="197">
        <v>527</v>
      </c>
      <c r="T14" s="143" t="s">
        <v>86</v>
      </c>
      <c r="U14" s="143" t="s">
        <v>86</v>
      </c>
      <c r="V14" s="143" t="s">
        <v>86</v>
      </c>
      <c r="W14" s="143" t="s">
        <v>86</v>
      </c>
    </row>
    <row r="15" spans="1:26" s="22" customFormat="1" ht="20.25" x14ac:dyDescent="0.3">
      <c r="A15" s="188" t="s">
        <v>28</v>
      </c>
      <c r="B15" s="182">
        <v>0</v>
      </c>
      <c r="C15" s="182">
        <v>0</v>
      </c>
      <c r="D15" s="182">
        <v>0</v>
      </c>
      <c r="E15" s="182">
        <v>0</v>
      </c>
      <c r="F15" s="182" t="s">
        <v>100</v>
      </c>
      <c r="G15" s="182" t="s">
        <v>100</v>
      </c>
      <c r="H15" s="182">
        <v>0</v>
      </c>
      <c r="I15" s="182">
        <v>0</v>
      </c>
      <c r="J15" s="182">
        <v>0</v>
      </c>
      <c r="K15" s="182">
        <v>0</v>
      </c>
      <c r="L15" s="182">
        <v>0</v>
      </c>
      <c r="M15" s="182" t="s">
        <v>100</v>
      </c>
      <c r="N15" s="182" t="s">
        <v>100</v>
      </c>
      <c r="O15" s="182">
        <v>0</v>
      </c>
      <c r="P15" s="182">
        <v>0</v>
      </c>
      <c r="Q15" s="182">
        <v>0</v>
      </c>
      <c r="R15" s="182" t="s">
        <v>100</v>
      </c>
      <c r="S15" s="182">
        <v>0</v>
      </c>
      <c r="T15" s="143" t="s">
        <v>86</v>
      </c>
      <c r="U15" s="143" t="s">
        <v>86</v>
      </c>
      <c r="V15" s="143" t="s">
        <v>86</v>
      </c>
      <c r="W15" s="143" t="s">
        <v>86</v>
      </c>
    </row>
    <row r="16" spans="1:26" s="22" customFormat="1" ht="20.25" x14ac:dyDescent="0.3">
      <c r="A16" s="188" t="s">
        <v>33</v>
      </c>
      <c r="B16" s="182">
        <v>0</v>
      </c>
      <c r="C16" s="182">
        <v>0</v>
      </c>
      <c r="D16" s="182">
        <v>0</v>
      </c>
      <c r="E16" s="182">
        <v>0</v>
      </c>
      <c r="F16" s="182" t="s">
        <v>100</v>
      </c>
      <c r="G16" s="182" t="s">
        <v>100</v>
      </c>
      <c r="H16" s="182">
        <v>0</v>
      </c>
      <c r="I16" s="65">
        <v>0</v>
      </c>
      <c r="J16" s="65">
        <v>0</v>
      </c>
      <c r="K16" s="65">
        <v>0</v>
      </c>
      <c r="L16" s="100">
        <v>0</v>
      </c>
      <c r="M16" s="182" t="s">
        <v>100</v>
      </c>
      <c r="N16" s="182" t="s">
        <v>100</v>
      </c>
      <c r="O16" s="100">
        <v>0</v>
      </c>
      <c r="P16" s="65">
        <v>0</v>
      </c>
      <c r="Q16" s="100">
        <v>0</v>
      </c>
      <c r="R16" s="182" t="s">
        <v>100</v>
      </c>
      <c r="S16" s="100">
        <v>0</v>
      </c>
      <c r="T16" s="143" t="s">
        <v>86</v>
      </c>
      <c r="U16" s="143" t="s">
        <v>86</v>
      </c>
      <c r="V16" s="143" t="s">
        <v>86</v>
      </c>
      <c r="W16" s="143" t="s">
        <v>86</v>
      </c>
    </row>
    <row r="17" spans="1:26" s="22" customFormat="1" ht="20.25" x14ac:dyDescent="0.3">
      <c r="A17" s="188" t="s">
        <v>34</v>
      </c>
      <c r="B17" s="1064">
        <v>549</v>
      </c>
      <c r="C17" s="1064">
        <v>549</v>
      </c>
      <c r="D17" s="1046" t="s">
        <v>99</v>
      </c>
      <c r="E17" s="65">
        <v>889</v>
      </c>
      <c r="F17" s="182" t="s">
        <v>100</v>
      </c>
      <c r="G17" s="182" t="s">
        <v>100</v>
      </c>
      <c r="H17" s="65" t="s">
        <v>86</v>
      </c>
      <c r="I17" s="65" t="s">
        <v>86</v>
      </c>
      <c r="J17" s="65" t="s">
        <v>86</v>
      </c>
      <c r="K17" s="65" t="s">
        <v>86</v>
      </c>
      <c r="L17" s="100" t="s">
        <v>89</v>
      </c>
      <c r="M17" s="100">
        <v>5</v>
      </c>
      <c r="N17" s="100">
        <v>17</v>
      </c>
      <c r="O17" s="100">
        <v>368</v>
      </c>
      <c r="P17" s="65" t="s">
        <v>81</v>
      </c>
      <c r="Q17" s="65">
        <v>367</v>
      </c>
      <c r="R17" s="1411" t="s">
        <v>121</v>
      </c>
      <c r="S17" s="128">
        <v>367</v>
      </c>
      <c r="T17" s="143" t="s">
        <v>86</v>
      </c>
      <c r="U17" s="143" t="s">
        <v>86</v>
      </c>
      <c r="V17" s="143" t="s">
        <v>86</v>
      </c>
      <c r="W17" s="143" t="s">
        <v>86</v>
      </c>
    </row>
    <row r="18" spans="1:26" s="123" customFormat="1" ht="18.75" customHeight="1" x14ac:dyDescent="0.25">
      <c r="A18" s="87" t="s">
        <v>35</v>
      </c>
      <c r="B18" s="115">
        <v>82</v>
      </c>
      <c r="C18" s="115">
        <v>82</v>
      </c>
      <c r="D18" s="105" t="s">
        <v>145</v>
      </c>
      <c r="E18" s="106">
        <v>125</v>
      </c>
      <c r="F18" s="182" t="s">
        <v>100</v>
      </c>
      <c r="G18" s="182" t="s">
        <v>100</v>
      </c>
      <c r="H18" s="143" t="s">
        <v>86</v>
      </c>
      <c r="I18" s="143" t="s">
        <v>86</v>
      </c>
      <c r="J18" s="106">
        <v>125</v>
      </c>
      <c r="K18" s="106">
        <v>65</v>
      </c>
      <c r="L18" s="152" t="s">
        <v>89</v>
      </c>
      <c r="M18" s="117">
        <v>4</v>
      </c>
      <c r="N18" s="144">
        <v>2.75</v>
      </c>
      <c r="O18" s="117">
        <v>65</v>
      </c>
      <c r="P18" s="116" t="s">
        <v>81</v>
      </c>
      <c r="Q18" s="118">
        <v>65</v>
      </c>
      <c r="R18" s="1682" t="s">
        <v>121</v>
      </c>
      <c r="S18" s="106">
        <v>65</v>
      </c>
      <c r="T18" s="143" t="s">
        <v>86</v>
      </c>
      <c r="U18" s="143" t="s">
        <v>86</v>
      </c>
      <c r="V18" s="1070" t="s">
        <v>98</v>
      </c>
      <c r="W18" s="106" t="s">
        <v>87</v>
      </c>
      <c r="X18" s="122"/>
      <c r="Y18" s="122"/>
      <c r="Z18" s="122"/>
    </row>
    <row r="19" spans="1:26" s="99" customFormat="1" ht="54" customHeight="1" x14ac:dyDescent="0.25">
      <c r="A19" s="88" t="s">
        <v>36</v>
      </c>
      <c r="B19" s="1202">
        <v>103</v>
      </c>
      <c r="C19" s="1202">
        <v>91</v>
      </c>
      <c r="D19" s="1100" t="s">
        <v>155</v>
      </c>
      <c r="E19" s="1101">
        <v>163</v>
      </c>
      <c r="F19" s="1203" t="s">
        <v>100</v>
      </c>
      <c r="G19" s="1203" t="s">
        <v>100</v>
      </c>
      <c r="H19" s="1101">
        <v>2</v>
      </c>
      <c r="I19" s="1101">
        <v>0.7</v>
      </c>
      <c r="J19" s="1101">
        <v>161</v>
      </c>
      <c r="K19" s="1101">
        <v>61</v>
      </c>
      <c r="L19" s="1101" t="s">
        <v>89</v>
      </c>
      <c r="M19" s="1101">
        <v>2</v>
      </c>
      <c r="N19" s="1101">
        <v>1.25</v>
      </c>
      <c r="O19" s="1101">
        <v>62</v>
      </c>
      <c r="P19" s="1101" t="s">
        <v>81</v>
      </c>
      <c r="Q19" s="1101">
        <v>118</v>
      </c>
      <c r="R19" s="1683" t="s">
        <v>402</v>
      </c>
      <c r="S19" s="1720">
        <v>118</v>
      </c>
      <c r="T19" s="143" t="s">
        <v>86</v>
      </c>
      <c r="U19" s="143" t="s">
        <v>86</v>
      </c>
      <c r="V19" s="1197" t="s">
        <v>98</v>
      </c>
      <c r="W19" s="1101" t="s">
        <v>87</v>
      </c>
      <c r="X19" s="22"/>
      <c r="Y19" s="22"/>
      <c r="Z19" s="22"/>
    </row>
    <row r="20" spans="1:26" s="22" customFormat="1" ht="65.25" customHeight="1" x14ac:dyDescent="0.2">
      <c r="A20" s="1204" t="s">
        <v>37</v>
      </c>
      <c r="B20" s="107">
        <v>147</v>
      </c>
      <c r="C20" s="107">
        <v>147</v>
      </c>
      <c r="D20" s="108" t="s">
        <v>185</v>
      </c>
      <c r="E20" s="1107">
        <v>91</v>
      </c>
      <c r="F20" s="1203" t="s">
        <v>100</v>
      </c>
      <c r="G20" s="1203" t="s">
        <v>100</v>
      </c>
      <c r="H20" s="1101" t="s">
        <v>86</v>
      </c>
      <c r="I20" s="1101" t="s">
        <v>86</v>
      </c>
      <c r="J20" s="1110">
        <v>91</v>
      </c>
      <c r="K20" s="1110">
        <v>105</v>
      </c>
      <c r="L20" s="1110" t="s">
        <v>89</v>
      </c>
      <c r="M20" s="1101" t="s">
        <v>86</v>
      </c>
      <c r="N20" s="1101" t="s">
        <v>86</v>
      </c>
      <c r="O20" s="1110">
        <v>105</v>
      </c>
      <c r="P20" s="1107" t="s">
        <v>81</v>
      </c>
      <c r="Q20" s="1110">
        <v>105</v>
      </c>
      <c r="R20" s="1684" t="s">
        <v>121</v>
      </c>
      <c r="S20" s="1107">
        <v>105</v>
      </c>
      <c r="T20" s="1101" t="s">
        <v>86</v>
      </c>
      <c r="U20" s="143" t="s">
        <v>86</v>
      </c>
      <c r="V20" s="1205" t="s">
        <v>98</v>
      </c>
      <c r="W20" s="143" t="s">
        <v>86</v>
      </c>
    </row>
    <row r="21" spans="1:26" s="22" customFormat="1" ht="20.25" x14ac:dyDescent="0.2">
      <c r="A21" s="1204" t="s">
        <v>38</v>
      </c>
      <c r="B21" s="107">
        <v>14</v>
      </c>
      <c r="C21" s="107">
        <v>14</v>
      </c>
      <c r="D21" s="108" t="s">
        <v>157</v>
      </c>
      <c r="E21" s="1107">
        <v>16</v>
      </c>
      <c r="F21" s="1203" t="s">
        <v>100</v>
      </c>
      <c r="G21" s="1203" t="s">
        <v>100</v>
      </c>
      <c r="H21" s="1107" t="s">
        <v>86</v>
      </c>
      <c r="I21" s="1107" t="s">
        <v>86</v>
      </c>
      <c r="J21" s="1107" t="s">
        <v>86</v>
      </c>
      <c r="K21" s="1107" t="s">
        <v>86</v>
      </c>
      <c r="L21" s="1110" t="s">
        <v>86</v>
      </c>
      <c r="M21" s="1110" t="s">
        <v>86</v>
      </c>
      <c r="N21" s="1110" t="s">
        <v>86</v>
      </c>
      <c r="O21" s="1110">
        <v>9.4</v>
      </c>
      <c r="P21" s="1107" t="s">
        <v>81</v>
      </c>
      <c r="Q21" s="1107">
        <v>9</v>
      </c>
      <c r="R21" s="1684" t="s">
        <v>121</v>
      </c>
      <c r="S21" s="1107">
        <v>9</v>
      </c>
      <c r="T21" s="1101" t="s">
        <v>86</v>
      </c>
      <c r="U21" s="143" t="s">
        <v>86</v>
      </c>
      <c r="V21" s="1206" t="s">
        <v>86</v>
      </c>
      <c r="W21" s="143" t="s">
        <v>86</v>
      </c>
    </row>
    <row r="22" spans="1:26" s="132" customFormat="1" ht="56.25" x14ac:dyDescent="0.2">
      <c r="A22" s="1204" t="s">
        <v>39</v>
      </c>
      <c r="B22" s="1207">
        <v>41</v>
      </c>
      <c r="C22" s="1207">
        <v>41</v>
      </c>
      <c r="D22" s="108" t="s">
        <v>145</v>
      </c>
      <c r="E22" s="1208">
        <v>46</v>
      </c>
      <c r="F22" s="1203" t="s">
        <v>100</v>
      </c>
      <c r="G22" s="1203" t="s">
        <v>100</v>
      </c>
      <c r="H22" s="1101" t="s">
        <v>86</v>
      </c>
      <c r="I22" s="1101" t="s">
        <v>86</v>
      </c>
      <c r="J22" s="1208">
        <v>45</v>
      </c>
      <c r="K22" s="1208">
        <v>14</v>
      </c>
      <c r="L22" s="1209" t="s">
        <v>89</v>
      </c>
      <c r="M22" s="1101" t="s">
        <v>86</v>
      </c>
      <c r="N22" s="1101" t="s">
        <v>86</v>
      </c>
      <c r="O22" s="1209">
        <v>27</v>
      </c>
      <c r="P22" s="1208" t="s">
        <v>81</v>
      </c>
      <c r="Q22" s="1210">
        <v>14</v>
      </c>
      <c r="R22" s="1685" t="s">
        <v>121</v>
      </c>
      <c r="S22" s="1208">
        <v>14</v>
      </c>
      <c r="T22" s="1101" t="s">
        <v>86</v>
      </c>
      <c r="U22" s="143" t="s">
        <v>86</v>
      </c>
      <c r="V22" s="1205" t="s">
        <v>98</v>
      </c>
      <c r="W22" s="143" t="s">
        <v>86</v>
      </c>
    </row>
    <row r="23" spans="1:26" s="99" customFormat="1" ht="18.75" customHeight="1" x14ac:dyDescent="0.25">
      <c r="A23" s="88" t="s">
        <v>44</v>
      </c>
      <c r="B23" s="1202"/>
      <c r="C23" s="1202"/>
      <c r="D23" s="1100"/>
      <c r="E23" s="1101"/>
      <c r="F23" s="1203" t="s">
        <v>100</v>
      </c>
      <c r="G23" s="1203" t="s">
        <v>100</v>
      </c>
      <c r="H23" s="1101" t="s">
        <v>86</v>
      </c>
      <c r="I23" s="1101"/>
      <c r="J23" s="1101"/>
      <c r="K23" s="1101"/>
      <c r="L23" s="1101"/>
      <c r="M23" s="1101"/>
      <c r="N23" s="1101"/>
      <c r="O23" s="1101"/>
      <c r="P23" s="1101"/>
      <c r="Q23" s="1101"/>
      <c r="R23" s="1686"/>
      <c r="S23" s="1101"/>
      <c r="T23" s="1101" t="s">
        <v>86</v>
      </c>
      <c r="U23" s="143" t="s">
        <v>86</v>
      </c>
      <c r="V23" s="1211"/>
      <c r="W23" s="143" t="s">
        <v>86</v>
      </c>
      <c r="X23" s="22"/>
      <c r="Y23" s="22"/>
      <c r="Z23" s="22"/>
    </row>
    <row r="24" spans="1:26" s="96" customFormat="1" ht="43.5" customHeight="1" x14ac:dyDescent="0.25">
      <c r="A24" s="133" t="s">
        <v>40</v>
      </c>
      <c r="B24" s="147">
        <v>50</v>
      </c>
      <c r="C24" s="147">
        <v>50</v>
      </c>
      <c r="D24" s="149" t="s">
        <v>157</v>
      </c>
      <c r="E24" s="148">
        <v>94</v>
      </c>
      <c r="F24" s="1212" t="s">
        <v>100</v>
      </c>
      <c r="G24" s="1212" t="s">
        <v>100</v>
      </c>
      <c r="H24" s="151" t="s">
        <v>86</v>
      </c>
      <c r="I24" s="149" t="s">
        <v>86</v>
      </c>
      <c r="J24" s="148">
        <v>94</v>
      </c>
      <c r="K24" s="150">
        <f>700*C24/1000</f>
        <v>35</v>
      </c>
      <c r="L24" s="151" t="s">
        <v>89</v>
      </c>
      <c r="M24" s="148">
        <v>10</v>
      </c>
      <c r="N24" s="148">
        <v>15</v>
      </c>
      <c r="O24" s="147">
        <v>35</v>
      </c>
      <c r="P24" s="151" t="s">
        <v>81</v>
      </c>
      <c r="Q24" s="147">
        <v>35</v>
      </c>
      <c r="R24" s="1057" t="s">
        <v>175</v>
      </c>
      <c r="S24" s="148">
        <v>35</v>
      </c>
      <c r="T24" s="151" t="s">
        <v>86</v>
      </c>
      <c r="U24" s="1071" t="s">
        <v>86</v>
      </c>
      <c r="V24" s="86" t="s">
        <v>403</v>
      </c>
      <c r="W24" s="1071" t="s">
        <v>86</v>
      </c>
      <c r="X24" s="95"/>
      <c r="Y24" s="95"/>
      <c r="Z24" s="95"/>
    </row>
    <row r="25" spans="1:26" s="24" customFormat="1" ht="20.25" x14ac:dyDescent="0.3">
      <c r="A25" s="1033" t="s">
        <v>41</v>
      </c>
      <c r="B25" s="1062">
        <f>SUM(B9:B24)</f>
        <v>2249</v>
      </c>
      <c r="C25" s="1062">
        <f>SUM(C9:C24)</f>
        <v>2237</v>
      </c>
      <c r="D25" s="1074" t="s">
        <v>157</v>
      </c>
      <c r="E25" s="1049">
        <f>SUM(E9:E24)</f>
        <v>4967</v>
      </c>
      <c r="F25" s="1049" t="s">
        <v>100</v>
      </c>
      <c r="G25" s="1049" t="s">
        <v>100</v>
      </c>
      <c r="H25" s="1065">
        <f>SUM(H13:H24)</f>
        <v>56</v>
      </c>
      <c r="I25" s="1058">
        <f>SUM(I13:I24)</f>
        <v>30.7</v>
      </c>
      <c r="J25" s="1058">
        <f>SUM(J10:J24)</f>
        <v>1123</v>
      </c>
      <c r="K25" s="1058">
        <f>SUM(K10:K24)</f>
        <v>629</v>
      </c>
      <c r="L25" s="1066" t="s">
        <v>89</v>
      </c>
      <c r="M25" s="1058">
        <f>SUM(M13:M24)</f>
        <v>21</v>
      </c>
      <c r="N25" s="1058">
        <f>SUM(N17:N24)</f>
        <v>36</v>
      </c>
      <c r="O25" s="1058">
        <f>SUM(O9:O24)</f>
        <v>1587.3000000000002</v>
      </c>
      <c r="P25" s="1049" t="s">
        <v>81</v>
      </c>
      <c r="Q25" s="1058">
        <f>SUM(Q9:Q24)</f>
        <v>1628.9</v>
      </c>
      <c r="R25" s="1067"/>
      <c r="S25" s="1037">
        <f>SUM(S9:S24)</f>
        <v>1629</v>
      </c>
      <c r="T25" s="1066" t="s">
        <v>86</v>
      </c>
      <c r="U25" s="1073" t="s">
        <v>86</v>
      </c>
      <c r="V25" s="1048">
        <v>0</v>
      </c>
      <c r="W25" s="1072" t="s">
        <v>86</v>
      </c>
    </row>
    <row r="26" spans="1:26" s="24" customFormat="1" ht="20.25" x14ac:dyDescent="0.3">
      <c r="A26" s="933" t="s">
        <v>66</v>
      </c>
      <c r="B26" s="29"/>
      <c r="C26" s="29"/>
      <c r="D26" s="29"/>
      <c r="E26" s="30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0"/>
      <c r="Q26" s="31"/>
      <c r="R26" s="32"/>
      <c r="S26" s="33"/>
      <c r="T26" s="34"/>
      <c r="U26" s="35"/>
      <c r="V26" s="36"/>
      <c r="W26" s="37"/>
    </row>
    <row r="27" spans="1:26" s="24" customFormat="1" ht="20.25" x14ac:dyDescent="0.3">
      <c r="A27" s="43" t="s">
        <v>77</v>
      </c>
      <c r="B27" s="29"/>
      <c r="C27" s="29"/>
      <c r="D27" s="29"/>
      <c r="E27" s="30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0"/>
      <c r="Q27" s="31"/>
      <c r="R27" s="32"/>
      <c r="S27" s="33"/>
      <c r="T27" s="34"/>
      <c r="U27" s="35"/>
      <c r="V27" s="36"/>
      <c r="W27" s="37"/>
    </row>
    <row r="28" spans="1:26" s="24" customFormat="1" ht="20.25" x14ac:dyDescent="0.3">
      <c r="A28" s="1788" t="s">
        <v>79</v>
      </c>
      <c r="B28" s="1788"/>
      <c r="C28" s="1788"/>
      <c r="D28" s="1788"/>
      <c r="E28" s="1788"/>
      <c r="F28" s="1788"/>
      <c r="G28" s="1788"/>
      <c r="H28" s="1788"/>
      <c r="I28" s="1788"/>
      <c r="J28" s="1788"/>
      <c r="K28" s="1788"/>
      <c r="L28" s="1788"/>
      <c r="M28" s="1788"/>
      <c r="N28" s="1788"/>
      <c r="O28" s="1788"/>
      <c r="P28" s="1788"/>
      <c r="Q28" s="1788"/>
      <c r="R28" s="1788"/>
      <c r="S28" s="1788"/>
      <c r="T28" s="1788"/>
      <c r="U28" s="1788"/>
      <c r="V28" s="1788"/>
      <c r="W28" s="1788"/>
    </row>
    <row r="29" spans="1:26" s="11" customFormat="1" ht="20.25" x14ac:dyDescent="0.3">
      <c r="A29" s="1788" t="s">
        <v>76</v>
      </c>
      <c r="B29" s="1788"/>
      <c r="C29" s="1788"/>
      <c r="D29" s="1788"/>
      <c r="E29" s="1788"/>
      <c r="F29" s="1788"/>
      <c r="G29" s="1788"/>
      <c r="H29" s="1788"/>
      <c r="I29" s="1788"/>
      <c r="J29" s="1788"/>
      <c r="K29" s="1788"/>
      <c r="L29" s="1788"/>
      <c r="M29" s="1788"/>
      <c r="N29" s="1788"/>
      <c r="O29" s="1788"/>
      <c r="P29" s="1788"/>
      <c r="Q29" s="1788"/>
      <c r="R29" s="1788"/>
      <c r="S29" s="1788"/>
      <c r="T29" s="1788"/>
      <c r="U29" s="1788"/>
      <c r="V29" s="1788"/>
      <c r="W29" s="1788"/>
    </row>
    <row r="30" spans="1:26" s="11" customFormat="1" x14ac:dyDescent="0.2">
      <c r="E30" s="38"/>
      <c r="F30" s="38"/>
      <c r="G30" s="38"/>
      <c r="H30" s="38"/>
      <c r="I30" s="38"/>
      <c r="J30" s="38"/>
      <c r="K30" s="38"/>
      <c r="L30" s="39"/>
      <c r="M30" s="39"/>
      <c r="N30" s="39"/>
    </row>
    <row r="31" spans="1:26" s="11" customFormat="1" x14ac:dyDescent="0.2">
      <c r="E31" s="38"/>
      <c r="F31" s="38"/>
      <c r="G31" s="38"/>
      <c r="H31" s="38"/>
      <c r="I31" s="38"/>
      <c r="J31" s="38"/>
      <c r="K31" s="38"/>
      <c r="L31" s="39"/>
      <c r="M31" s="39"/>
      <c r="N31" s="39"/>
    </row>
    <row r="32" spans="1:26" s="11" customFormat="1" x14ac:dyDescent="0.2">
      <c r="E32" s="38"/>
      <c r="F32" s="38"/>
      <c r="G32" s="38"/>
      <c r="H32" s="38"/>
      <c r="I32" s="38"/>
      <c r="J32" s="38"/>
      <c r="K32" s="38"/>
      <c r="L32" s="39"/>
      <c r="M32" s="39"/>
      <c r="N32" s="39"/>
    </row>
    <row r="33" spans="12:23" s="11" customFormat="1" x14ac:dyDescent="0.2">
      <c r="L33" s="39"/>
      <c r="M33" s="39"/>
      <c r="N33" s="39"/>
      <c r="W33" s="40"/>
    </row>
    <row r="34" spans="12:23" s="11" customFormat="1" x14ac:dyDescent="0.2">
      <c r="L34" s="39"/>
      <c r="M34" s="39"/>
      <c r="N34" s="39"/>
      <c r="W34" s="40"/>
    </row>
    <row r="35" spans="12:23" s="11" customFormat="1" x14ac:dyDescent="0.2">
      <c r="L35" s="39"/>
      <c r="M35" s="39"/>
      <c r="N35" s="39"/>
      <c r="W35" s="40"/>
    </row>
    <row r="36" spans="12:23" s="11" customFormat="1" x14ac:dyDescent="0.2">
      <c r="L36" s="39"/>
      <c r="M36" s="39"/>
      <c r="N36" s="39"/>
    </row>
    <row r="37" spans="12:23" s="11" customFormat="1" x14ac:dyDescent="0.2">
      <c r="L37" s="39"/>
      <c r="M37" s="39"/>
      <c r="N37" s="39"/>
    </row>
    <row r="38" spans="12:23" s="11" customFormat="1" x14ac:dyDescent="0.2">
      <c r="L38" s="39"/>
      <c r="M38" s="39"/>
      <c r="N38" s="39"/>
    </row>
    <row r="39" spans="12:23" s="11" customFormat="1" x14ac:dyDescent="0.2">
      <c r="L39" s="39"/>
      <c r="M39" s="39"/>
      <c r="N39" s="39"/>
    </row>
    <row r="40" spans="12:23" s="11" customFormat="1" x14ac:dyDescent="0.2">
      <c r="L40" s="39"/>
      <c r="M40" s="39"/>
      <c r="N40" s="39"/>
    </row>
    <row r="41" spans="12:23" s="11" customFormat="1" x14ac:dyDescent="0.2">
      <c r="L41" s="39"/>
      <c r="M41" s="39"/>
      <c r="N41" s="39"/>
    </row>
    <row r="42" spans="12:23" s="11" customFormat="1" x14ac:dyDescent="0.2">
      <c r="L42" s="39"/>
      <c r="M42" s="39"/>
      <c r="N42" s="39"/>
    </row>
    <row r="43" spans="12:23" s="11" customFormat="1" x14ac:dyDescent="0.2">
      <c r="L43" s="39"/>
      <c r="M43" s="39"/>
      <c r="N43" s="39"/>
    </row>
    <row r="44" spans="12:23" s="11" customFormat="1" x14ac:dyDescent="0.2">
      <c r="L44" s="39"/>
      <c r="M44" s="39"/>
      <c r="N44" s="39"/>
    </row>
    <row r="45" spans="12:23" s="11" customFormat="1" x14ac:dyDescent="0.2">
      <c r="L45" s="39"/>
      <c r="M45" s="39"/>
      <c r="N45" s="39"/>
    </row>
    <row r="46" spans="12:23" s="11" customFormat="1" x14ac:dyDescent="0.2">
      <c r="L46" s="39"/>
      <c r="M46" s="39"/>
      <c r="N46" s="39"/>
    </row>
    <row r="47" spans="12:23" s="11" customFormat="1" x14ac:dyDescent="0.2">
      <c r="L47" s="39"/>
      <c r="M47" s="39"/>
      <c r="N47" s="39"/>
    </row>
    <row r="48" spans="12:23" s="11" customFormat="1" x14ac:dyDescent="0.2">
      <c r="L48" s="39"/>
      <c r="M48" s="39"/>
      <c r="N48" s="39"/>
    </row>
    <row r="49" spans="12:14" s="11" customFormat="1" x14ac:dyDescent="0.2">
      <c r="L49" s="39"/>
      <c r="M49" s="39"/>
      <c r="N49" s="39"/>
    </row>
    <row r="50" spans="12:14" s="11" customFormat="1" x14ac:dyDescent="0.2">
      <c r="L50" s="39"/>
      <c r="M50" s="39"/>
      <c r="N50" s="39"/>
    </row>
    <row r="51" spans="12:14" s="11" customFormat="1" x14ac:dyDescent="0.2">
      <c r="L51" s="39"/>
      <c r="M51" s="39"/>
      <c r="N51" s="39"/>
    </row>
    <row r="52" spans="12:14" s="11" customFormat="1" x14ac:dyDescent="0.2">
      <c r="L52" s="39"/>
      <c r="M52" s="39"/>
      <c r="N52" s="39"/>
    </row>
    <row r="53" spans="12:14" s="11" customFormat="1" x14ac:dyDescent="0.2">
      <c r="L53" s="39"/>
      <c r="M53" s="39"/>
      <c r="N53" s="39"/>
    </row>
    <row r="54" spans="12:14" s="11" customFormat="1" x14ac:dyDescent="0.2">
      <c r="L54" s="39"/>
      <c r="M54" s="39"/>
      <c r="N54" s="39"/>
    </row>
    <row r="55" spans="12:14" s="11" customFormat="1" x14ac:dyDescent="0.2">
      <c r="L55" s="39"/>
      <c r="M55" s="39"/>
      <c r="N55" s="39"/>
    </row>
    <row r="56" spans="12:14" s="11" customFormat="1" x14ac:dyDescent="0.2">
      <c r="L56" s="39"/>
      <c r="M56" s="39"/>
      <c r="N56" s="39"/>
    </row>
    <row r="57" spans="12:14" s="11" customFormat="1" x14ac:dyDescent="0.2">
      <c r="L57" s="39"/>
      <c r="M57" s="39"/>
      <c r="N57" s="39"/>
    </row>
    <row r="58" spans="12:14" s="11" customFormat="1" x14ac:dyDescent="0.2">
      <c r="L58" s="39"/>
      <c r="M58" s="39"/>
      <c r="N58" s="39"/>
    </row>
    <row r="59" spans="12:14" s="11" customFormat="1" x14ac:dyDescent="0.2">
      <c r="L59" s="39"/>
      <c r="M59" s="39"/>
      <c r="N59" s="39"/>
    </row>
    <row r="60" spans="12:14" s="11" customFormat="1" x14ac:dyDescent="0.2">
      <c r="L60" s="39"/>
      <c r="M60" s="39"/>
      <c r="N60" s="39"/>
    </row>
    <row r="61" spans="12:14" s="11" customFormat="1" x14ac:dyDescent="0.2">
      <c r="L61" s="39"/>
      <c r="M61" s="39"/>
      <c r="N61" s="39"/>
    </row>
    <row r="62" spans="12:14" s="11" customFormat="1" x14ac:dyDescent="0.2">
      <c r="L62" s="39"/>
      <c r="M62" s="39"/>
      <c r="N62" s="39"/>
    </row>
    <row r="63" spans="12:14" s="11" customFormat="1" x14ac:dyDescent="0.2">
      <c r="L63" s="39"/>
      <c r="M63" s="39"/>
      <c r="N63" s="39"/>
    </row>
    <row r="64" spans="12:14" s="11" customFormat="1" x14ac:dyDescent="0.2">
      <c r="L64" s="39"/>
      <c r="M64" s="39"/>
      <c r="N64" s="39"/>
    </row>
    <row r="65" spans="12:14" s="11" customFormat="1" x14ac:dyDescent="0.2">
      <c r="L65" s="39"/>
      <c r="M65" s="39"/>
      <c r="N65" s="39"/>
    </row>
    <row r="66" spans="12:14" s="11" customFormat="1" x14ac:dyDescent="0.2">
      <c r="L66" s="39"/>
      <c r="M66" s="39"/>
      <c r="N66" s="39"/>
    </row>
    <row r="67" spans="12:14" s="11" customFormat="1" x14ac:dyDescent="0.2">
      <c r="L67" s="39"/>
      <c r="M67" s="39"/>
      <c r="N67" s="39"/>
    </row>
    <row r="68" spans="12:14" s="11" customFormat="1" x14ac:dyDescent="0.2">
      <c r="L68" s="39"/>
      <c r="M68" s="39"/>
      <c r="N68" s="39"/>
    </row>
    <row r="69" spans="12:14" s="11" customFormat="1" x14ac:dyDescent="0.2">
      <c r="L69" s="39"/>
      <c r="M69" s="39"/>
      <c r="N69" s="39"/>
    </row>
    <row r="70" spans="12:14" s="11" customFormat="1" x14ac:dyDescent="0.2">
      <c r="L70" s="39"/>
      <c r="M70" s="39"/>
      <c r="N70" s="39"/>
    </row>
    <row r="71" spans="12:14" s="11" customFormat="1" x14ac:dyDescent="0.2">
      <c r="L71" s="39"/>
      <c r="M71" s="39"/>
      <c r="N71" s="39"/>
    </row>
    <row r="72" spans="12:14" s="11" customFormat="1" x14ac:dyDescent="0.2">
      <c r="L72" s="39"/>
      <c r="M72" s="39"/>
      <c r="N72" s="39"/>
    </row>
    <row r="73" spans="12:14" s="11" customFormat="1" x14ac:dyDescent="0.2">
      <c r="L73" s="39"/>
      <c r="M73" s="39"/>
      <c r="N73" s="39"/>
    </row>
    <row r="74" spans="12:14" x14ac:dyDescent="0.3">
      <c r="L74" s="41"/>
      <c r="M74" s="41"/>
      <c r="N74" s="41"/>
    </row>
    <row r="75" spans="12:14" x14ac:dyDescent="0.3">
      <c r="L75" s="41"/>
      <c r="M75" s="41"/>
      <c r="N75" s="41"/>
    </row>
    <row r="76" spans="12:14" x14ac:dyDescent="0.3">
      <c r="L76" s="41"/>
      <c r="M76" s="41"/>
      <c r="N76" s="41"/>
    </row>
    <row r="77" spans="12:14" x14ac:dyDescent="0.3">
      <c r="L77" s="41"/>
      <c r="M77" s="41"/>
      <c r="N77" s="41"/>
    </row>
    <row r="78" spans="12:14" x14ac:dyDescent="0.3">
      <c r="L78" s="41"/>
      <c r="M78" s="41"/>
      <c r="N78" s="41"/>
    </row>
  </sheetData>
  <mergeCells count="32">
    <mergeCell ref="L5:L7"/>
    <mergeCell ref="M5:M7"/>
    <mergeCell ref="A1:W1"/>
    <mergeCell ref="A3:A7"/>
    <mergeCell ref="C3:C7"/>
    <mergeCell ref="E3:G4"/>
    <mergeCell ref="H3:N4"/>
    <mergeCell ref="O3:P3"/>
    <mergeCell ref="Q3:U3"/>
    <mergeCell ref="V3:V7"/>
    <mergeCell ref="W3:W7"/>
    <mergeCell ref="O4:O7"/>
    <mergeCell ref="R6:R7"/>
    <mergeCell ref="S6:S7"/>
    <mergeCell ref="T6:T7"/>
    <mergeCell ref="U6:U7"/>
    <mergeCell ref="A28:W28"/>
    <mergeCell ref="N5:N7"/>
    <mergeCell ref="A29:W29"/>
    <mergeCell ref="F6:F7"/>
    <mergeCell ref="G6:G7"/>
    <mergeCell ref="H6:H7"/>
    <mergeCell ref="I6:I7"/>
    <mergeCell ref="J6:J7"/>
    <mergeCell ref="K6:K7"/>
    <mergeCell ref="P4:P7"/>
    <mergeCell ref="Q4:Q7"/>
    <mergeCell ref="R4:S5"/>
    <mergeCell ref="T4:U5"/>
    <mergeCell ref="F5:G5"/>
    <mergeCell ref="H5:I5"/>
    <mergeCell ref="J5:K5"/>
  </mergeCells>
  <printOptions horizontalCentered="1"/>
  <pageMargins left="0.39370078740157483" right="0.39370078740157483" top="0.70866141732283472" bottom="0.34531250000000002" header="0.31496062992125984" footer="0.15748031496062992"/>
  <pageSetup paperSize="9" scale="42" fitToHeight="0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  <pageSetUpPr fitToPage="1"/>
  </sheetPr>
  <dimension ref="A1:Z78"/>
  <sheetViews>
    <sheetView view="pageBreakPreview" zoomScale="70" zoomScaleNormal="85" zoomScaleSheetLayoutView="70" zoomScalePageLayoutView="80" workbookViewId="0">
      <pane xSplit="1" ySplit="7" topLeftCell="B8" activePane="bottomRight" state="frozen"/>
      <selection pane="topRight" activeCell="B1" sqref="B1"/>
      <selection pane="bottomLeft" activeCell="A10" sqref="A10"/>
      <selection pane="bottomRight" activeCell="C13" sqref="C13"/>
    </sheetView>
  </sheetViews>
  <sheetFormatPr defaultRowHeight="18.75" x14ac:dyDescent="0.3"/>
  <cols>
    <col min="1" max="1" width="10" style="5" customWidth="1"/>
    <col min="2" max="4" width="9.5" style="5" customWidth="1"/>
    <col min="5" max="5" width="9.75" style="5" customWidth="1"/>
    <col min="6" max="6" width="9" style="5" customWidth="1"/>
    <col min="7" max="11" width="9.375" style="5" customWidth="1"/>
    <col min="12" max="12" width="9.25" style="5" customWidth="1"/>
    <col min="13" max="13" width="12.875" style="5" customWidth="1"/>
    <col min="14" max="14" width="13" style="5" customWidth="1"/>
    <col min="15" max="15" width="10.25" style="5" bestFit="1" customWidth="1"/>
    <col min="16" max="16" width="9.375" style="5" customWidth="1"/>
    <col min="17" max="17" width="10.375" style="5" customWidth="1"/>
    <col min="18" max="18" width="22.625" style="5" customWidth="1"/>
    <col min="19" max="19" width="10.75" style="5" bestFit="1" customWidth="1"/>
    <col min="20" max="20" width="26" style="5" customWidth="1"/>
    <col min="21" max="21" width="11.25" style="5" bestFit="1" customWidth="1"/>
    <col min="22" max="22" width="13.75" style="5" customWidth="1"/>
    <col min="23" max="23" width="17.25" style="5" customWidth="1"/>
    <col min="24" max="16384" width="9" style="5"/>
  </cols>
  <sheetData>
    <row r="1" spans="1:26" s="2" customFormat="1" ht="20.25" x14ac:dyDescent="0.3">
      <c r="A1" s="1769" t="s">
        <v>80</v>
      </c>
      <c r="B1" s="1769"/>
      <c r="C1" s="1769"/>
      <c r="D1" s="1769"/>
      <c r="E1" s="1769"/>
      <c r="F1" s="1769"/>
      <c r="G1" s="1769"/>
      <c r="H1" s="1769"/>
      <c r="I1" s="1769"/>
      <c r="J1" s="1769"/>
      <c r="K1" s="1769"/>
      <c r="L1" s="1769"/>
      <c r="M1" s="1769"/>
      <c r="N1" s="1769"/>
      <c r="O1" s="1769"/>
      <c r="P1" s="1769"/>
      <c r="Q1" s="1769"/>
      <c r="R1" s="1769"/>
      <c r="S1" s="1769"/>
      <c r="T1" s="1769"/>
      <c r="U1" s="1769"/>
      <c r="V1" s="1769"/>
      <c r="W1" s="1769"/>
      <c r="X1" s="1"/>
      <c r="Y1" s="1"/>
      <c r="Z1" s="1"/>
    </row>
    <row r="2" spans="1:26" x14ac:dyDescent="0.3">
      <c r="A2" s="168" t="s">
        <v>443</v>
      </c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2"/>
      <c r="T2" s="162"/>
      <c r="U2" s="162"/>
      <c r="V2" s="162"/>
      <c r="W2" s="162"/>
    </row>
    <row r="3" spans="1:26" ht="18.75" customHeight="1" x14ac:dyDescent="0.3">
      <c r="A3" s="1833" t="s">
        <v>0</v>
      </c>
      <c r="B3" s="169" t="s">
        <v>1</v>
      </c>
      <c r="C3" s="1824" t="s">
        <v>45</v>
      </c>
      <c r="D3" s="169" t="s">
        <v>2</v>
      </c>
      <c r="E3" s="1836" t="s">
        <v>3</v>
      </c>
      <c r="F3" s="1837"/>
      <c r="G3" s="1838"/>
      <c r="H3" s="1827" t="s">
        <v>4</v>
      </c>
      <c r="I3" s="1842"/>
      <c r="J3" s="1842"/>
      <c r="K3" s="1842"/>
      <c r="L3" s="1842"/>
      <c r="M3" s="1842"/>
      <c r="N3" s="1828"/>
      <c r="O3" s="1844" t="s">
        <v>5</v>
      </c>
      <c r="P3" s="1845"/>
      <c r="Q3" s="1844" t="s">
        <v>6</v>
      </c>
      <c r="R3" s="1846"/>
      <c r="S3" s="1846"/>
      <c r="T3" s="1846"/>
      <c r="U3" s="1845"/>
      <c r="V3" s="1818" t="s">
        <v>7</v>
      </c>
      <c r="W3" s="1818" t="s">
        <v>8</v>
      </c>
    </row>
    <row r="4" spans="1:26" s="8" customFormat="1" ht="21" customHeight="1" x14ac:dyDescent="0.2">
      <c r="A4" s="1834"/>
      <c r="B4" s="170" t="s">
        <v>9</v>
      </c>
      <c r="C4" s="1825"/>
      <c r="D4" s="170" t="s">
        <v>10</v>
      </c>
      <c r="E4" s="1839"/>
      <c r="F4" s="1840"/>
      <c r="G4" s="1841"/>
      <c r="H4" s="1829"/>
      <c r="I4" s="1843"/>
      <c r="J4" s="1843"/>
      <c r="K4" s="1843"/>
      <c r="L4" s="1843"/>
      <c r="M4" s="1843"/>
      <c r="N4" s="1830"/>
      <c r="O4" s="1818" t="s">
        <v>11</v>
      </c>
      <c r="P4" s="1818" t="s">
        <v>12</v>
      </c>
      <c r="Q4" s="1818" t="s">
        <v>13</v>
      </c>
      <c r="R4" s="1827" t="s">
        <v>14</v>
      </c>
      <c r="S4" s="1828"/>
      <c r="T4" s="1827" t="s">
        <v>15</v>
      </c>
      <c r="U4" s="1828"/>
      <c r="V4" s="1819"/>
      <c r="W4" s="1819"/>
    </row>
    <row r="5" spans="1:26" s="8" customFormat="1" ht="18.75" customHeight="1" x14ac:dyDescent="0.2">
      <c r="A5" s="1834"/>
      <c r="B5" s="170" t="s">
        <v>16</v>
      </c>
      <c r="C5" s="1825"/>
      <c r="D5" s="170" t="s">
        <v>17</v>
      </c>
      <c r="E5" s="172" t="s">
        <v>18</v>
      </c>
      <c r="F5" s="1831" t="s">
        <v>19</v>
      </c>
      <c r="G5" s="1832"/>
      <c r="H5" s="1831" t="s">
        <v>70</v>
      </c>
      <c r="I5" s="1832"/>
      <c r="J5" s="1831" t="s">
        <v>71</v>
      </c>
      <c r="K5" s="1832"/>
      <c r="L5" s="1818" t="s">
        <v>20</v>
      </c>
      <c r="M5" s="1824" t="s">
        <v>21</v>
      </c>
      <c r="N5" s="1824" t="s">
        <v>22</v>
      </c>
      <c r="O5" s="1819"/>
      <c r="P5" s="1819"/>
      <c r="Q5" s="1819"/>
      <c r="R5" s="1829"/>
      <c r="S5" s="1830"/>
      <c r="T5" s="1829"/>
      <c r="U5" s="1830"/>
      <c r="V5" s="1819"/>
      <c r="W5" s="1819"/>
    </row>
    <row r="6" spans="1:26" s="11" customFormat="1" ht="18.75" customHeight="1" x14ac:dyDescent="0.2">
      <c r="A6" s="1834"/>
      <c r="B6" s="171" t="s">
        <v>23</v>
      </c>
      <c r="C6" s="1825"/>
      <c r="D6" s="171" t="s">
        <v>24</v>
      </c>
      <c r="E6" s="172" t="s">
        <v>69</v>
      </c>
      <c r="F6" s="1824" t="s">
        <v>25</v>
      </c>
      <c r="G6" s="1824" t="s">
        <v>68</v>
      </c>
      <c r="H6" s="1824" t="s">
        <v>68</v>
      </c>
      <c r="I6" s="1824" t="s">
        <v>75</v>
      </c>
      <c r="J6" s="1824" t="s">
        <v>68</v>
      </c>
      <c r="K6" s="1824" t="s">
        <v>75</v>
      </c>
      <c r="L6" s="1819"/>
      <c r="M6" s="1825"/>
      <c r="N6" s="1825"/>
      <c r="O6" s="1819"/>
      <c r="P6" s="1819"/>
      <c r="Q6" s="1819"/>
      <c r="R6" s="1824" t="s">
        <v>67</v>
      </c>
      <c r="S6" s="1824" t="s">
        <v>26</v>
      </c>
      <c r="T6" s="1824" t="s">
        <v>67</v>
      </c>
      <c r="U6" s="1824" t="s">
        <v>26</v>
      </c>
      <c r="V6" s="1819"/>
      <c r="W6" s="1819"/>
    </row>
    <row r="7" spans="1:26" s="11" customFormat="1" ht="55.5" customHeight="1" x14ac:dyDescent="0.2">
      <c r="A7" s="1835"/>
      <c r="B7" s="173" t="s">
        <v>27</v>
      </c>
      <c r="C7" s="1826"/>
      <c r="D7" s="173"/>
      <c r="E7" s="174"/>
      <c r="F7" s="1826"/>
      <c r="G7" s="1826"/>
      <c r="H7" s="1826"/>
      <c r="I7" s="1826"/>
      <c r="J7" s="1826"/>
      <c r="K7" s="1826"/>
      <c r="L7" s="1820"/>
      <c r="M7" s="1826"/>
      <c r="N7" s="1826"/>
      <c r="O7" s="1820"/>
      <c r="P7" s="1820"/>
      <c r="Q7" s="1820"/>
      <c r="R7" s="1826"/>
      <c r="S7" s="1826"/>
      <c r="T7" s="1826"/>
      <c r="U7" s="1826"/>
      <c r="V7" s="1820"/>
      <c r="W7" s="1820"/>
    </row>
    <row r="8" spans="1:26" s="11" customFormat="1" ht="20.25" customHeight="1" x14ac:dyDescent="0.2">
      <c r="A8" s="163" t="s">
        <v>46</v>
      </c>
      <c r="B8" s="163" t="s">
        <v>47</v>
      </c>
      <c r="C8" s="163" t="s">
        <v>48</v>
      </c>
      <c r="D8" s="163" t="s">
        <v>49</v>
      </c>
      <c r="E8" s="163" t="s">
        <v>50</v>
      </c>
      <c r="F8" s="163" t="s">
        <v>51</v>
      </c>
      <c r="G8" s="163" t="s">
        <v>52</v>
      </c>
      <c r="H8" s="163" t="s">
        <v>53</v>
      </c>
      <c r="I8" s="163" t="s">
        <v>54</v>
      </c>
      <c r="J8" s="163" t="s">
        <v>55</v>
      </c>
      <c r="K8" s="163" t="s">
        <v>56</v>
      </c>
      <c r="L8" s="163" t="s">
        <v>57</v>
      </c>
      <c r="M8" s="163" t="s">
        <v>58</v>
      </c>
      <c r="N8" s="163" t="s">
        <v>59</v>
      </c>
      <c r="O8" s="163" t="s">
        <v>60</v>
      </c>
      <c r="P8" s="163" t="s">
        <v>61</v>
      </c>
      <c r="Q8" s="163" t="s">
        <v>62</v>
      </c>
      <c r="R8" s="163" t="s">
        <v>63</v>
      </c>
      <c r="S8" s="163" t="s">
        <v>64</v>
      </c>
      <c r="T8" s="163" t="s">
        <v>65</v>
      </c>
      <c r="U8" s="163" t="s">
        <v>72</v>
      </c>
      <c r="V8" s="163" t="s">
        <v>73</v>
      </c>
      <c r="W8" s="163" t="s">
        <v>74</v>
      </c>
    </row>
    <row r="9" spans="1:26" s="22" customFormat="1" ht="24" customHeight="1" x14ac:dyDescent="0.2">
      <c r="A9" s="175" t="s">
        <v>42</v>
      </c>
      <c r="B9" s="178">
        <v>40</v>
      </c>
      <c r="C9" s="178">
        <v>40</v>
      </c>
      <c r="D9" s="176" t="s">
        <v>185</v>
      </c>
      <c r="E9" s="182">
        <v>0</v>
      </c>
      <c r="F9" s="182">
        <v>0</v>
      </c>
      <c r="G9" s="179">
        <v>54</v>
      </c>
      <c r="H9" s="182">
        <v>0</v>
      </c>
      <c r="I9" s="182">
        <v>0</v>
      </c>
      <c r="J9" s="182">
        <v>0</v>
      </c>
      <c r="K9" s="182">
        <v>0</v>
      </c>
      <c r="L9" s="182">
        <v>0</v>
      </c>
      <c r="M9" s="182">
        <v>0</v>
      </c>
      <c r="N9" s="182">
        <v>0</v>
      </c>
      <c r="O9" s="177">
        <v>13000</v>
      </c>
      <c r="P9" s="176" t="s">
        <v>81</v>
      </c>
      <c r="Q9" s="164">
        <v>13</v>
      </c>
      <c r="R9" s="183" t="s">
        <v>85</v>
      </c>
      <c r="S9" s="180">
        <v>13</v>
      </c>
      <c r="T9" s="114" t="s">
        <v>86</v>
      </c>
      <c r="U9" s="177">
        <f>SUM(U10:U11)</f>
        <v>0</v>
      </c>
      <c r="V9" s="1050" t="s">
        <v>397</v>
      </c>
      <c r="W9" s="1044" t="s">
        <v>82</v>
      </c>
    </row>
    <row r="10" spans="1:26" s="22" customFormat="1" ht="20.25" x14ac:dyDescent="0.2">
      <c r="A10" s="181" t="s">
        <v>43</v>
      </c>
      <c r="B10" s="182">
        <v>0</v>
      </c>
      <c r="C10" s="182">
        <v>0</v>
      </c>
      <c r="D10" s="182">
        <v>0</v>
      </c>
      <c r="E10" s="182">
        <v>0</v>
      </c>
      <c r="F10" s="182">
        <v>0</v>
      </c>
      <c r="G10" s="182">
        <v>0</v>
      </c>
      <c r="H10" s="182">
        <v>0</v>
      </c>
      <c r="I10" s="182">
        <v>0</v>
      </c>
      <c r="J10" s="182">
        <v>0</v>
      </c>
      <c r="K10" s="182">
        <v>0</v>
      </c>
      <c r="L10" s="182">
        <v>0</v>
      </c>
      <c r="M10" s="182">
        <v>0</v>
      </c>
      <c r="N10" s="182">
        <v>0</v>
      </c>
      <c r="O10" s="182">
        <v>0</v>
      </c>
      <c r="P10" s="182">
        <v>0</v>
      </c>
      <c r="Q10" s="182">
        <v>0</v>
      </c>
      <c r="R10" s="182">
        <v>0</v>
      </c>
      <c r="S10" s="182">
        <v>0</v>
      </c>
      <c r="T10" s="114" t="s">
        <v>86</v>
      </c>
      <c r="U10" s="177">
        <f t="shared" ref="U10:U25" si="0">SUM(U11:U12)</f>
        <v>0</v>
      </c>
      <c r="V10" s="110" t="s">
        <v>86</v>
      </c>
      <c r="W10" s="110" t="s">
        <v>86</v>
      </c>
    </row>
    <row r="11" spans="1:26" s="22" customFormat="1" ht="42" customHeight="1" x14ac:dyDescent="0.2">
      <c r="A11" s="175" t="s">
        <v>29</v>
      </c>
      <c r="B11" s="182">
        <v>317</v>
      </c>
      <c r="C11" s="182">
        <v>315</v>
      </c>
      <c r="D11" s="182" t="s">
        <v>83</v>
      </c>
      <c r="E11" s="65">
        <v>189</v>
      </c>
      <c r="F11" s="182">
        <v>1</v>
      </c>
      <c r="G11" s="182">
        <v>65</v>
      </c>
      <c r="H11" s="182">
        <v>0</v>
      </c>
      <c r="I11" s="182">
        <v>0</v>
      </c>
      <c r="J11" s="182">
        <v>254</v>
      </c>
      <c r="K11" s="182">
        <v>168</v>
      </c>
      <c r="L11" s="198" t="s">
        <v>89</v>
      </c>
      <c r="M11" s="182">
        <v>32</v>
      </c>
      <c r="N11" s="182">
        <v>105</v>
      </c>
      <c r="O11" s="164">
        <v>168</v>
      </c>
      <c r="P11" s="164" t="s">
        <v>81</v>
      </c>
      <c r="Q11" s="164">
        <v>168</v>
      </c>
      <c r="R11" s="183" t="s">
        <v>97</v>
      </c>
      <c r="S11" s="180">
        <v>168</v>
      </c>
      <c r="T11" s="114" t="s">
        <v>86</v>
      </c>
      <c r="U11" s="177">
        <f t="shared" si="0"/>
        <v>0</v>
      </c>
      <c r="V11" s="1051" t="s">
        <v>373</v>
      </c>
      <c r="W11" s="1052" t="s">
        <v>87</v>
      </c>
    </row>
    <row r="12" spans="1:26" s="22" customFormat="1" ht="60.75" x14ac:dyDescent="0.2">
      <c r="A12" s="81" t="s">
        <v>30</v>
      </c>
      <c r="B12" s="185">
        <v>519</v>
      </c>
      <c r="C12" s="185">
        <v>519</v>
      </c>
      <c r="D12" s="145" t="s">
        <v>83</v>
      </c>
      <c r="E12" s="65">
        <v>524</v>
      </c>
      <c r="F12" s="182">
        <v>0</v>
      </c>
      <c r="G12" s="182">
        <v>0</v>
      </c>
      <c r="H12" s="182">
        <v>0</v>
      </c>
      <c r="I12" s="182">
        <v>0</v>
      </c>
      <c r="J12" s="65">
        <v>524</v>
      </c>
      <c r="K12" s="65">
        <v>311</v>
      </c>
      <c r="L12" s="182">
        <v>0</v>
      </c>
      <c r="M12" s="182">
        <v>0</v>
      </c>
      <c r="N12" s="182">
        <v>0</v>
      </c>
      <c r="O12" s="100">
        <v>311</v>
      </c>
      <c r="P12" s="65" t="s">
        <v>81</v>
      </c>
      <c r="Q12" s="100">
        <v>311</v>
      </c>
      <c r="R12" s="193" t="s">
        <v>97</v>
      </c>
      <c r="S12" s="187">
        <v>311</v>
      </c>
      <c r="T12" s="114" t="s">
        <v>86</v>
      </c>
      <c r="U12" s="177">
        <f t="shared" si="0"/>
        <v>0</v>
      </c>
      <c r="V12" s="59" t="s">
        <v>98</v>
      </c>
      <c r="W12" s="110" t="s">
        <v>86</v>
      </c>
    </row>
    <row r="13" spans="1:26" s="22" customFormat="1" ht="37.5" x14ac:dyDescent="0.3">
      <c r="A13" s="188" t="s">
        <v>31</v>
      </c>
      <c r="B13" s="65">
        <v>134</v>
      </c>
      <c r="C13" s="65">
        <v>132</v>
      </c>
      <c r="D13" s="65" t="s">
        <v>83</v>
      </c>
      <c r="E13" s="65">
        <v>92</v>
      </c>
      <c r="F13" s="182">
        <v>0</v>
      </c>
      <c r="G13" s="182">
        <v>0</v>
      </c>
      <c r="H13" s="182">
        <v>0</v>
      </c>
      <c r="I13" s="182">
        <v>0</v>
      </c>
      <c r="J13" s="65">
        <v>92</v>
      </c>
      <c r="K13" s="65">
        <v>63</v>
      </c>
      <c r="L13" s="189" t="s">
        <v>89</v>
      </c>
      <c r="M13" s="100">
        <v>3</v>
      </c>
      <c r="N13" s="186">
        <v>4.5</v>
      </c>
      <c r="O13" s="100">
        <v>63</v>
      </c>
      <c r="P13" s="65" t="s">
        <v>81</v>
      </c>
      <c r="Q13" s="65">
        <v>63</v>
      </c>
      <c r="R13" s="193" t="s">
        <v>97</v>
      </c>
      <c r="S13" s="191">
        <v>63</v>
      </c>
      <c r="T13" s="114" t="s">
        <v>86</v>
      </c>
      <c r="U13" s="177">
        <f t="shared" si="0"/>
        <v>0</v>
      </c>
      <c r="V13" s="1041" t="s">
        <v>400</v>
      </c>
      <c r="W13" s="1053" t="s">
        <v>87</v>
      </c>
    </row>
    <row r="14" spans="1:26" s="22" customFormat="1" ht="20.25" x14ac:dyDescent="0.3">
      <c r="A14" s="188" t="s">
        <v>32</v>
      </c>
      <c r="B14" s="102">
        <v>3931</v>
      </c>
      <c r="C14" s="102">
        <v>919</v>
      </c>
      <c r="D14" s="105" t="s">
        <v>99</v>
      </c>
      <c r="E14" s="102">
        <v>2277</v>
      </c>
      <c r="F14" s="182">
        <v>0</v>
      </c>
      <c r="G14" s="182">
        <v>0</v>
      </c>
      <c r="H14" s="182">
        <v>0</v>
      </c>
      <c r="I14" s="182">
        <v>0</v>
      </c>
      <c r="J14" s="102"/>
      <c r="K14" s="102"/>
      <c r="L14" s="195"/>
      <c r="M14" s="156"/>
      <c r="N14" s="196"/>
      <c r="O14" s="156">
        <v>532</v>
      </c>
      <c r="P14" s="102" t="s">
        <v>81</v>
      </c>
      <c r="Q14" s="102">
        <v>532</v>
      </c>
      <c r="R14" s="1028" t="s">
        <v>121</v>
      </c>
      <c r="S14" s="197">
        <v>532</v>
      </c>
      <c r="T14" s="114" t="s">
        <v>86</v>
      </c>
      <c r="U14" s="177">
        <f t="shared" si="0"/>
        <v>0</v>
      </c>
      <c r="V14" s="110" t="s">
        <v>86</v>
      </c>
      <c r="W14" s="110" t="s">
        <v>86</v>
      </c>
    </row>
    <row r="15" spans="1:26" s="22" customFormat="1" ht="20.25" x14ac:dyDescent="0.3">
      <c r="A15" s="188" t="s">
        <v>28</v>
      </c>
      <c r="B15" s="65"/>
      <c r="C15" s="65"/>
      <c r="D15" s="65"/>
      <c r="E15" s="65"/>
      <c r="F15" s="182">
        <v>0</v>
      </c>
      <c r="G15" s="182">
        <v>0</v>
      </c>
      <c r="H15" s="182">
        <v>0</v>
      </c>
      <c r="I15" s="182">
        <v>0</v>
      </c>
      <c r="J15" s="182">
        <v>0</v>
      </c>
      <c r="K15" s="182">
        <v>0</v>
      </c>
      <c r="L15" s="182">
        <v>0</v>
      </c>
      <c r="M15" s="182">
        <v>0</v>
      </c>
      <c r="N15" s="182">
        <v>0</v>
      </c>
      <c r="O15" s="182">
        <v>0</v>
      </c>
      <c r="P15" s="182">
        <v>0</v>
      </c>
      <c r="Q15" s="182">
        <v>0</v>
      </c>
      <c r="R15" s="1015">
        <v>0</v>
      </c>
      <c r="S15" s="182">
        <v>0</v>
      </c>
      <c r="T15" s="114" t="s">
        <v>86</v>
      </c>
      <c r="U15" s="177">
        <f t="shared" si="0"/>
        <v>0</v>
      </c>
      <c r="V15" s="110" t="s">
        <v>86</v>
      </c>
      <c r="W15" s="110" t="s">
        <v>86</v>
      </c>
    </row>
    <row r="16" spans="1:26" s="22" customFormat="1" ht="20.25" x14ac:dyDescent="0.3">
      <c r="A16" s="188" t="s">
        <v>33</v>
      </c>
      <c r="B16" s="188">
        <v>0</v>
      </c>
      <c r="C16" s="188">
        <v>0</v>
      </c>
      <c r="D16" s="1046">
        <v>0</v>
      </c>
      <c r="E16" s="65">
        <v>0</v>
      </c>
      <c r="F16" s="182">
        <v>0</v>
      </c>
      <c r="G16" s="182">
        <v>0</v>
      </c>
      <c r="H16" s="65">
        <v>0</v>
      </c>
      <c r="I16" s="182">
        <v>0</v>
      </c>
      <c r="J16" s="65">
        <v>0</v>
      </c>
      <c r="K16" s="65">
        <v>0</v>
      </c>
      <c r="L16" s="100">
        <v>0</v>
      </c>
      <c r="M16" s="100">
        <v>0</v>
      </c>
      <c r="N16" s="100">
        <v>0</v>
      </c>
      <c r="O16" s="100">
        <v>0</v>
      </c>
      <c r="P16" s="65">
        <v>0</v>
      </c>
      <c r="Q16" s="100">
        <v>0</v>
      </c>
      <c r="R16" s="1056">
        <v>0</v>
      </c>
      <c r="S16" s="128">
        <v>0</v>
      </c>
      <c r="T16" s="114" t="s">
        <v>86</v>
      </c>
      <c r="U16" s="177">
        <f t="shared" si="0"/>
        <v>0</v>
      </c>
      <c r="V16" s="110" t="s">
        <v>86</v>
      </c>
      <c r="W16" s="110" t="s">
        <v>86</v>
      </c>
    </row>
    <row r="17" spans="1:26" s="96" customFormat="1" ht="23.25" customHeight="1" x14ac:dyDescent="0.25">
      <c r="A17" s="88" t="s">
        <v>34</v>
      </c>
      <c r="B17" s="107">
        <v>837</v>
      </c>
      <c r="C17" s="107">
        <v>832</v>
      </c>
      <c r="D17" s="108" t="s">
        <v>99</v>
      </c>
      <c r="E17" s="109">
        <v>889</v>
      </c>
      <c r="F17" s="182">
        <v>0</v>
      </c>
      <c r="G17" s="182">
        <v>0</v>
      </c>
      <c r="H17" s="65">
        <v>0</v>
      </c>
      <c r="I17" s="182">
        <v>0</v>
      </c>
      <c r="J17" s="109" t="s">
        <v>86</v>
      </c>
      <c r="K17" s="109" t="s">
        <v>86</v>
      </c>
      <c r="L17" s="141" t="s">
        <v>89</v>
      </c>
      <c r="M17" s="111">
        <v>7</v>
      </c>
      <c r="N17" s="111">
        <v>8.5</v>
      </c>
      <c r="O17" s="111">
        <v>466</v>
      </c>
      <c r="P17" s="110" t="s">
        <v>81</v>
      </c>
      <c r="Q17" s="109">
        <v>466</v>
      </c>
      <c r="R17" s="1028" t="s">
        <v>121</v>
      </c>
      <c r="S17" s="109">
        <v>466</v>
      </c>
      <c r="T17" s="114" t="s">
        <v>86</v>
      </c>
      <c r="U17" s="177">
        <f t="shared" si="0"/>
        <v>0</v>
      </c>
      <c r="V17" s="110" t="s">
        <v>86</v>
      </c>
      <c r="W17" s="110" t="s">
        <v>86</v>
      </c>
      <c r="X17" s="95"/>
      <c r="Y17" s="95"/>
      <c r="Z17" s="95"/>
    </row>
    <row r="18" spans="1:26" s="123" customFormat="1" ht="42" customHeight="1" x14ac:dyDescent="0.25">
      <c r="A18" s="87" t="s">
        <v>35</v>
      </c>
      <c r="B18" s="115">
        <v>269</v>
      </c>
      <c r="C18" s="115">
        <v>259</v>
      </c>
      <c r="D18" s="105" t="s">
        <v>145</v>
      </c>
      <c r="E18" s="106">
        <v>241</v>
      </c>
      <c r="F18" s="182">
        <v>0</v>
      </c>
      <c r="G18" s="116" t="s">
        <v>100</v>
      </c>
      <c r="H18" s="65">
        <v>0</v>
      </c>
      <c r="I18" s="182">
        <v>0</v>
      </c>
      <c r="J18" s="106">
        <v>241</v>
      </c>
      <c r="K18" s="106">
        <v>127</v>
      </c>
      <c r="L18" s="152" t="s">
        <v>89</v>
      </c>
      <c r="M18" s="117">
        <v>14</v>
      </c>
      <c r="N18" s="117">
        <v>30.8</v>
      </c>
      <c r="O18" s="117">
        <v>127</v>
      </c>
      <c r="P18" s="116" t="s">
        <v>81</v>
      </c>
      <c r="Q18" s="117">
        <v>127</v>
      </c>
      <c r="R18" s="1028" t="s">
        <v>121</v>
      </c>
      <c r="S18" s="106">
        <v>127</v>
      </c>
      <c r="T18" s="120" t="s">
        <v>86</v>
      </c>
      <c r="U18" s="177">
        <f t="shared" si="0"/>
        <v>0</v>
      </c>
      <c r="V18" s="121" t="s">
        <v>98</v>
      </c>
      <c r="W18" s="1054" t="s">
        <v>87</v>
      </c>
      <c r="X18" s="122"/>
      <c r="Y18" s="122"/>
      <c r="Z18" s="122"/>
    </row>
    <row r="19" spans="1:26" s="99" customFormat="1" ht="54.75" customHeight="1" x14ac:dyDescent="0.25">
      <c r="A19" s="88" t="s">
        <v>36</v>
      </c>
      <c r="B19" s="88">
        <v>262</v>
      </c>
      <c r="C19" s="88">
        <v>250</v>
      </c>
      <c r="D19" s="1100" t="s">
        <v>153</v>
      </c>
      <c r="E19" s="1101">
        <v>307</v>
      </c>
      <c r="F19" s="1203">
        <v>0</v>
      </c>
      <c r="G19" s="116" t="s">
        <v>100</v>
      </c>
      <c r="H19" s="1101">
        <v>12</v>
      </c>
      <c r="I19" s="1101">
        <v>0</v>
      </c>
      <c r="J19" s="1101">
        <v>295</v>
      </c>
      <c r="K19" s="1101">
        <v>70</v>
      </c>
      <c r="L19" s="1101" t="s">
        <v>89</v>
      </c>
      <c r="M19" s="1101">
        <v>12</v>
      </c>
      <c r="N19" s="1101">
        <v>16.7</v>
      </c>
      <c r="O19" s="1101">
        <v>75</v>
      </c>
      <c r="P19" s="1101" t="s">
        <v>81</v>
      </c>
      <c r="Q19" s="1101">
        <v>121</v>
      </c>
      <c r="R19" s="1213" t="s">
        <v>154</v>
      </c>
      <c r="S19" s="1214">
        <v>121</v>
      </c>
      <c r="T19" s="120" t="s">
        <v>86</v>
      </c>
      <c r="U19" s="1215">
        <f t="shared" si="0"/>
        <v>0</v>
      </c>
      <c r="V19" s="1216" t="s">
        <v>98</v>
      </c>
      <c r="W19" s="1217" t="s">
        <v>87</v>
      </c>
      <c r="X19" s="22"/>
      <c r="Y19" s="22"/>
      <c r="Z19" s="22"/>
    </row>
    <row r="20" spans="1:26" s="132" customFormat="1" ht="63" customHeight="1" x14ac:dyDescent="0.2">
      <c r="A20" s="1204" t="s">
        <v>37</v>
      </c>
      <c r="B20" s="1204">
        <v>225</v>
      </c>
      <c r="C20" s="1204">
        <v>225</v>
      </c>
      <c r="D20" s="105" t="s">
        <v>185</v>
      </c>
      <c r="E20" s="1107">
        <v>138</v>
      </c>
      <c r="F20" s="141" t="s">
        <v>100</v>
      </c>
      <c r="G20" s="116" t="s">
        <v>100</v>
      </c>
      <c r="H20" s="141" t="s">
        <v>100</v>
      </c>
      <c r="I20" s="141">
        <v>0</v>
      </c>
      <c r="J20" s="1110">
        <v>138</v>
      </c>
      <c r="K20" s="1110">
        <v>119</v>
      </c>
      <c r="L20" s="152" t="s">
        <v>89</v>
      </c>
      <c r="M20" s="152">
        <v>6</v>
      </c>
      <c r="N20" s="152">
        <v>6.75</v>
      </c>
      <c r="O20" s="1110">
        <v>119</v>
      </c>
      <c r="P20" s="1107" t="s">
        <v>81</v>
      </c>
      <c r="Q20" s="1110">
        <v>119</v>
      </c>
      <c r="R20" s="1218" t="s">
        <v>163</v>
      </c>
      <c r="S20" s="1107">
        <v>119</v>
      </c>
      <c r="T20" s="120" t="s">
        <v>86</v>
      </c>
      <c r="U20" s="1215">
        <f t="shared" si="0"/>
        <v>0</v>
      </c>
      <c r="V20" s="1219" t="s">
        <v>143</v>
      </c>
      <c r="W20" s="1220" t="s">
        <v>100</v>
      </c>
    </row>
    <row r="21" spans="1:26" s="22" customFormat="1" ht="37.5" x14ac:dyDescent="0.2">
      <c r="A21" s="1204" t="s">
        <v>38</v>
      </c>
      <c r="B21" s="1204">
        <v>57</v>
      </c>
      <c r="C21" s="1204">
        <v>44</v>
      </c>
      <c r="D21" s="108" t="s">
        <v>83</v>
      </c>
      <c r="E21" s="1107">
        <v>55</v>
      </c>
      <c r="F21" s="1107" t="s">
        <v>86</v>
      </c>
      <c r="G21" s="1107" t="s">
        <v>86</v>
      </c>
      <c r="H21" s="1107" t="s">
        <v>86</v>
      </c>
      <c r="I21" s="1107">
        <v>0</v>
      </c>
      <c r="J21" s="1107" t="s">
        <v>86</v>
      </c>
      <c r="K21" s="1107" t="s">
        <v>86</v>
      </c>
      <c r="L21" s="1110" t="s">
        <v>86</v>
      </c>
      <c r="M21" s="1110" t="s">
        <v>86</v>
      </c>
      <c r="N21" s="1110" t="s">
        <v>86</v>
      </c>
      <c r="O21" s="1110">
        <v>21</v>
      </c>
      <c r="P21" s="1107" t="s">
        <v>81</v>
      </c>
      <c r="Q21" s="1107">
        <v>21</v>
      </c>
      <c r="R21" s="1221" t="s">
        <v>97</v>
      </c>
      <c r="S21" s="1107">
        <v>21</v>
      </c>
      <c r="T21" s="120" t="s">
        <v>86</v>
      </c>
      <c r="U21" s="1215">
        <f t="shared" si="0"/>
        <v>0</v>
      </c>
      <c r="V21" s="1200" t="s">
        <v>386</v>
      </c>
      <c r="W21" s="1220" t="s">
        <v>100</v>
      </c>
    </row>
    <row r="22" spans="1:26" s="132" customFormat="1" ht="60.75" x14ac:dyDescent="0.2">
      <c r="A22" s="1204" t="s">
        <v>39</v>
      </c>
      <c r="B22" s="115">
        <v>245</v>
      </c>
      <c r="C22" s="115">
        <v>245</v>
      </c>
      <c r="D22" s="105" t="s">
        <v>145</v>
      </c>
      <c r="E22" s="106">
        <v>224</v>
      </c>
      <c r="F22" s="141" t="s">
        <v>100</v>
      </c>
      <c r="G22" s="141" t="s">
        <v>100</v>
      </c>
      <c r="H22" s="141" t="s">
        <v>100</v>
      </c>
      <c r="I22" s="141">
        <v>0</v>
      </c>
      <c r="J22" s="106">
        <v>224</v>
      </c>
      <c r="K22" s="106">
        <v>117.11</v>
      </c>
      <c r="L22" s="152" t="s">
        <v>89</v>
      </c>
      <c r="M22" s="1110" t="s">
        <v>86</v>
      </c>
      <c r="N22" s="1110" t="s">
        <v>86</v>
      </c>
      <c r="O22" s="117">
        <v>117</v>
      </c>
      <c r="P22" s="116" t="s">
        <v>81</v>
      </c>
      <c r="Q22" s="117">
        <v>117</v>
      </c>
      <c r="R22" s="1028" t="s">
        <v>97</v>
      </c>
      <c r="S22" s="106">
        <v>117</v>
      </c>
      <c r="T22" s="120" t="s">
        <v>86</v>
      </c>
      <c r="U22" s="1215">
        <f t="shared" si="0"/>
        <v>0</v>
      </c>
      <c r="V22" s="1219" t="s">
        <v>143</v>
      </c>
      <c r="W22" s="1220" t="s">
        <v>100</v>
      </c>
    </row>
    <row r="23" spans="1:26" s="22" customFormat="1" ht="20.25" x14ac:dyDescent="0.2">
      <c r="A23" s="1204" t="s">
        <v>44</v>
      </c>
      <c r="B23" s="141" t="s">
        <v>100</v>
      </c>
      <c r="C23" s="141" t="s">
        <v>100</v>
      </c>
      <c r="D23" s="141" t="s">
        <v>100</v>
      </c>
      <c r="E23" s="141" t="s">
        <v>100</v>
      </c>
      <c r="F23" s="141" t="s">
        <v>100</v>
      </c>
      <c r="G23" s="141" t="s">
        <v>100</v>
      </c>
      <c r="H23" s="141" t="s">
        <v>100</v>
      </c>
      <c r="I23" s="141">
        <v>0</v>
      </c>
      <c r="J23" s="141" t="s">
        <v>100</v>
      </c>
      <c r="K23" s="141" t="s">
        <v>100</v>
      </c>
      <c r="L23" s="141" t="s">
        <v>100</v>
      </c>
      <c r="M23" s="141" t="s">
        <v>100</v>
      </c>
      <c r="N23" s="141" t="s">
        <v>100</v>
      </c>
      <c r="O23" s="141" t="s">
        <v>100</v>
      </c>
      <c r="P23" s="141" t="s">
        <v>100</v>
      </c>
      <c r="Q23" s="141" t="s">
        <v>100</v>
      </c>
      <c r="R23" s="1222" t="s">
        <v>100</v>
      </c>
      <c r="S23" s="141" t="s">
        <v>100</v>
      </c>
      <c r="T23" s="141" t="s">
        <v>100</v>
      </c>
      <c r="U23" s="1215">
        <f t="shared" si="0"/>
        <v>0</v>
      </c>
      <c r="V23" s="141" t="s">
        <v>100</v>
      </c>
      <c r="W23" s="1220" t="s">
        <v>100</v>
      </c>
    </row>
    <row r="24" spans="1:26" s="96" customFormat="1" ht="48" customHeight="1" x14ac:dyDescent="0.25">
      <c r="A24" s="140" t="s">
        <v>40</v>
      </c>
      <c r="B24" s="134">
        <v>100</v>
      </c>
      <c r="C24" s="134">
        <v>100</v>
      </c>
      <c r="D24" s="135" t="s">
        <v>83</v>
      </c>
      <c r="E24" s="136">
        <v>180</v>
      </c>
      <c r="F24" s="1047" t="s">
        <v>100</v>
      </c>
      <c r="G24" s="1047" t="s">
        <v>100</v>
      </c>
      <c r="H24" s="1047" t="s">
        <v>100</v>
      </c>
      <c r="I24" s="1047">
        <v>0</v>
      </c>
      <c r="J24" s="136">
        <v>180</v>
      </c>
      <c r="K24" s="136">
        <f>350*100/1000</f>
        <v>35</v>
      </c>
      <c r="L24" s="142" t="s">
        <v>89</v>
      </c>
      <c r="M24" s="136">
        <v>32</v>
      </c>
      <c r="N24" s="137">
        <v>44.5</v>
      </c>
      <c r="O24" s="136">
        <v>35</v>
      </c>
      <c r="P24" s="142" t="s">
        <v>81</v>
      </c>
      <c r="Q24" s="136">
        <v>35</v>
      </c>
      <c r="R24" s="1057" t="s">
        <v>175</v>
      </c>
      <c r="S24" s="136">
        <v>35</v>
      </c>
      <c r="T24" s="135"/>
      <c r="U24" s="1223">
        <f t="shared" si="0"/>
        <v>0</v>
      </c>
      <c r="V24" s="86" t="s">
        <v>176</v>
      </c>
      <c r="W24" s="1055" t="s">
        <v>177</v>
      </c>
      <c r="X24" s="95"/>
      <c r="Y24" s="95"/>
      <c r="Z24" s="95"/>
    </row>
    <row r="25" spans="1:26" s="24" customFormat="1" ht="20.25" x14ac:dyDescent="0.3">
      <c r="A25" s="1033" t="s">
        <v>41</v>
      </c>
      <c r="B25" s="1062">
        <f>SUM(B9:B24)</f>
        <v>6936</v>
      </c>
      <c r="C25" s="1062">
        <f>SUM(C9:C24)</f>
        <v>3880</v>
      </c>
      <c r="D25" s="1009"/>
      <c r="E25" s="1049">
        <f>SUM(E9:E24)</f>
        <v>5116</v>
      </c>
      <c r="F25" s="1058">
        <f>SUM(F9:F24)</f>
        <v>1</v>
      </c>
      <c r="G25" s="1058">
        <f>SUM(G9:G24)</f>
        <v>119</v>
      </c>
      <c r="H25" s="1058">
        <f>SUM(H9:H24)</f>
        <v>12</v>
      </c>
      <c r="I25" s="1058">
        <v>0</v>
      </c>
      <c r="J25" s="1058">
        <f>SUM(J9:J24)</f>
        <v>1948</v>
      </c>
      <c r="K25" s="1058">
        <f>SUM(K9:K24)</f>
        <v>1010.11</v>
      </c>
      <c r="L25" s="1035" t="s">
        <v>89</v>
      </c>
      <c r="M25" s="1058">
        <f>SUM(M9:M24)</f>
        <v>106</v>
      </c>
      <c r="N25" s="1058">
        <f>SUM(N9:N24)</f>
        <v>216.75</v>
      </c>
      <c r="O25" s="1058">
        <f>SUM(O9:O24)</f>
        <v>15034</v>
      </c>
      <c r="P25" s="1035" t="s">
        <v>81</v>
      </c>
      <c r="Q25" s="1058">
        <f>SUM(Q9:Q24)</f>
        <v>2093</v>
      </c>
      <c r="R25" s="1059"/>
      <c r="S25" s="1037">
        <f>SUM(S9:S24)</f>
        <v>2093</v>
      </c>
      <c r="T25" s="1048"/>
      <c r="U25" s="1061">
        <f t="shared" si="0"/>
        <v>0</v>
      </c>
      <c r="V25" s="1049">
        <v>0</v>
      </c>
      <c r="W25" s="1060"/>
    </row>
    <row r="26" spans="1:26" s="24" customFormat="1" ht="20.25" x14ac:dyDescent="0.3">
      <c r="A26" s="1032" t="s">
        <v>66</v>
      </c>
      <c r="B26" s="199"/>
      <c r="C26" s="199"/>
      <c r="D26" s="199"/>
      <c r="E26" s="200"/>
      <c r="F26" s="165"/>
      <c r="G26" s="165"/>
      <c r="H26" s="165"/>
      <c r="I26" s="165"/>
      <c r="J26" s="165"/>
      <c r="K26" s="165"/>
      <c r="L26" s="165"/>
      <c r="M26" s="165"/>
      <c r="N26" s="165"/>
      <c r="O26" s="165"/>
      <c r="P26" s="200"/>
      <c r="Q26" s="165"/>
      <c r="R26" s="201"/>
      <c r="S26" s="202"/>
      <c r="T26" s="203"/>
      <c r="U26" s="204"/>
      <c r="V26" s="200"/>
      <c r="W26" s="205"/>
    </row>
    <row r="27" spans="1:26" s="24" customFormat="1" ht="20.25" x14ac:dyDescent="0.3">
      <c r="A27" s="206" t="s">
        <v>77</v>
      </c>
      <c r="B27" s="199"/>
      <c r="C27" s="199"/>
      <c r="D27" s="199"/>
      <c r="E27" s="200"/>
      <c r="F27" s="165"/>
      <c r="G27" s="165"/>
      <c r="H27" s="165"/>
      <c r="I27" s="165"/>
      <c r="J27" s="165"/>
      <c r="K27" s="165"/>
      <c r="L27" s="165"/>
      <c r="M27" s="165"/>
      <c r="N27" s="165"/>
      <c r="O27" s="165"/>
      <c r="P27" s="200"/>
      <c r="Q27" s="165"/>
      <c r="R27" s="201"/>
      <c r="S27" s="202"/>
      <c r="T27" s="203"/>
      <c r="U27" s="204"/>
      <c r="V27" s="200"/>
      <c r="W27" s="205"/>
    </row>
    <row r="28" spans="1:26" s="24" customFormat="1" ht="20.25" x14ac:dyDescent="0.3">
      <c r="A28" s="1788" t="s">
        <v>79</v>
      </c>
      <c r="B28" s="1788"/>
      <c r="C28" s="1788"/>
      <c r="D28" s="1788"/>
      <c r="E28" s="1788"/>
      <c r="F28" s="1788"/>
      <c r="G28" s="1788"/>
      <c r="H28" s="1788"/>
      <c r="I28" s="1788"/>
      <c r="J28" s="1788"/>
      <c r="K28" s="1788"/>
      <c r="L28" s="1788"/>
      <c r="M28" s="1788"/>
      <c r="N28" s="1788"/>
      <c r="O28" s="1788"/>
      <c r="P28" s="1788"/>
      <c r="Q28" s="1788"/>
      <c r="R28" s="1788"/>
      <c r="S28" s="1788"/>
      <c r="T28" s="1788"/>
      <c r="U28" s="1788"/>
      <c r="V28" s="1788"/>
      <c r="W28" s="1788"/>
    </row>
    <row r="29" spans="1:26" s="11" customFormat="1" ht="20.25" x14ac:dyDescent="0.3">
      <c r="A29" s="1788" t="s">
        <v>76</v>
      </c>
      <c r="B29" s="1788"/>
      <c r="C29" s="1788"/>
      <c r="D29" s="1788"/>
      <c r="E29" s="1788"/>
      <c r="F29" s="1788"/>
      <c r="G29" s="1788"/>
      <c r="H29" s="1788"/>
      <c r="I29" s="1788"/>
      <c r="J29" s="1788"/>
      <c r="K29" s="1788"/>
      <c r="L29" s="1788"/>
      <c r="M29" s="1788"/>
      <c r="N29" s="1788"/>
      <c r="O29" s="1788"/>
      <c r="P29" s="1788"/>
      <c r="Q29" s="1788"/>
      <c r="R29" s="1788"/>
      <c r="S29" s="1788"/>
      <c r="T29" s="1788"/>
      <c r="U29" s="1788"/>
      <c r="V29" s="1788"/>
      <c r="W29" s="1788"/>
    </row>
    <row r="30" spans="1:26" s="11" customFormat="1" x14ac:dyDescent="0.2">
      <c r="E30" s="38"/>
      <c r="F30" s="38"/>
      <c r="G30" s="38"/>
      <c r="H30" s="38"/>
      <c r="I30" s="38"/>
      <c r="J30" s="38"/>
      <c r="K30" s="38"/>
      <c r="L30" s="39"/>
      <c r="M30" s="39"/>
      <c r="N30" s="39"/>
    </row>
    <row r="31" spans="1:26" s="11" customFormat="1" x14ac:dyDescent="0.2">
      <c r="E31" s="38"/>
      <c r="F31" s="38"/>
      <c r="G31" s="38"/>
      <c r="H31" s="38"/>
      <c r="I31" s="38"/>
      <c r="J31" s="38"/>
      <c r="K31" s="38"/>
      <c r="L31" s="39"/>
      <c r="M31" s="39"/>
      <c r="N31" s="39"/>
    </row>
    <row r="32" spans="1:26" s="11" customFormat="1" x14ac:dyDescent="0.2">
      <c r="E32" s="38"/>
      <c r="F32" s="38"/>
      <c r="G32" s="38"/>
      <c r="H32" s="38"/>
      <c r="I32" s="38"/>
      <c r="J32" s="38"/>
      <c r="K32" s="38"/>
      <c r="L32" s="39"/>
      <c r="M32" s="39"/>
      <c r="N32" s="39"/>
    </row>
    <row r="33" spans="12:23" s="11" customFormat="1" x14ac:dyDescent="0.2">
      <c r="L33" s="39"/>
      <c r="M33" s="39"/>
      <c r="N33" s="39"/>
      <c r="W33" s="40"/>
    </row>
    <row r="34" spans="12:23" s="11" customFormat="1" x14ac:dyDescent="0.2">
      <c r="L34" s="39"/>
      <c r="M34" s="39"/>
      <c r="N34" s="39"/>
      <c r="W34" s="40"/>
    </row>
    <row r="35" spans="12:23" s="11" customFormat="1" x14ac:dyDescent="0.2">
      <c r="L35" s="39"/>
      <c r="M35" s="39"/>
      <c r="N35" s="39"/>
      <c r="W35" s="40"/>
    </row>
    <row r="36" spans="12:23" s="11" customFormat="1" x14ac:dyDescent="0.2">
      <c r="L36" s="39"/>
      <c r="M36" s="39"/>
      <c r="N36" s="39"/>
    </row>
    <row r="37" spans="12:23" s="11" customFormat="1" x14ac:dyDescent="0.2">
      <c r="L37" s="39"/>
      <c r="M37" s="39"/>
      <c r="N37" s="39"/>
    </row>
    <row r="38" spans="12:23" s="11" customFormat="1" x14ac:dyDescent="0.2">
      <c r="L38" s="39"/>
      <c r="M38" s="39"/>
      <c r="N38" s="39"/>
    </row>
    <row r="39" spans="12:23" s="11" customFormat="1" x14ac:dyDescent="0.2">
      <c r="L39" s="39"/>
      <c r="M39" s="39"/>
      <c r="N39" s="39"/>
    </row>
    <row r="40" spans="12:23" s="11" customFormat="1" x14ac:dyDescent="0.2">
      <c r="L40" s="39"/>
      <c r="M40" s="39"/>
      <c r="N40" s="39"/>
    </row>
    <row r="41" spans="12:23" s="11" customFormat="1" x14ac:dyDescent="0.2">
      <c r="L41" s="39"/>
      <c r="M41" s="39"/>
      <c r="N41" s="39"/>
    </row>
    <row r="42" spans="12:23" s="11" customFormat="1" x14ac:dyDescent="0.2">
      <c r="L42" s="39"/>
      <c r="M42" s="39"/>
      <c r="N42" s="39"/>
    </row>
    <row r="43" spans="12:23" s="11" customFormat="1" x14ac:dyDescent="0.2">
      <c r="L43" s="39"/>
      <c r="M43" s="39"/>
      <c r="N43" s="39"/>
    </row>
    <row r="44" spans="12:23" s="11" customFormat="1" x14ac:dyDescent="0.2">
      <c r="L44" s="39"/>
      <c r="M44" s="39"/>
      <c r="N44" s="39"/>
    </row>
    <row r="45" spans="12:23" s="11" customFormat="1" x14ac:dyDescent="0.2">
      <c r="L45" s="39"/>
      <c r="M45" s="39"/>
      <c r="N45" s="39"/>
    </row>
    <row r="46" spans="12:23" s="11" customFormat="1" x14ac:dyDescent="0.2">
      <c r="L46" s="39"/>
      <c r="M46" s="39"/>
      <c r="N46" s="39"/>
    </row>
    <row r="47" spans="12:23" s="11" customFormat="1" x14ac:dyDescent="0.2">
      <c r="L47" s="39"/>
      <c r="M47" s="39"/>
      <c r="N47" s="39"/>
    </row>
    <row r="48" spans="12:23" s="11" customFormat="1" x14ac:dyDescent="0.2">
      <c r="L48" s="39"/>
      <c r="M48" s="39"/>
      <c r="N48" s="39"/>
    </row>
    <row r="49" spans="12:14" s="11" customFormat="1" x14ac:dyDescent="0.2">
      <c r="L49" s="39"/>
      <c r="M49" s="39"/>
      <c r="N49" s="39"/>
    </row>
    <row r="50" spans="12:14" s="11" customFormat="1" x14ac:dyDescent="0.2">
      <c r="L50" s="39"/>
      <c r="M50" s="39"/>
      <c r="N50" s="39"/>
    </row>
    <row r="51" spans="12:14" s="11" customFormat="1" x14ac:dyDescent="0.2">
      <c r="L51" s="39"/>
      <c r="M51" s="39"/>
      <c r="N51" s="39"/>
    </row>
    <row r="52" spans="12:14" s="11" customFormat="1" x14ac:dyDescent="0.2">
      <c r="L52" s="39"/>
      <c r="M52" s="39"/>
      <c r="N52" s="39"/>
    </row>
    <row r="53" spans="12:14" s="11" customFormat="1" x14ac:dyDescent="0.2">
      <c r="L53" s="39"/>
      <c r="M53" s="39"/>
      <c r="N53" s="39"/>
    </row>
    <row r="54" spans="12:14" s="11" customFormat="1" x14ac:dyDescent="0.2">
      <c r="L54" s="39"/>
      <c r="M54" s="39"/>
      <c r="N54" s="39"/>
    </row>
    <row r="55" spans="12:14" s="11" customFormat="1" x14ac:dyDescent="0.2">
      <c r="L55" s="39"/>
      <c r="M55" s="39"/>
      <c r="N55" s="39"/>
    </row>
    <row r="56" spans="12:14" s="11" customFormat="1" x14ac:dyDescent="0.2">
      <c r="L56" s="39"/>
      <c r="M56" s="39"/>
      <c r="N56" s="39"/>
    </row>
    <row r="57" spans="12:14" s="11" customFormat="1" x14ac:dyDescent="0.2">
      <c r="L57" s="39"/>
      <c r="M57" s="39"/>
      <c r="N57" s="39"/>
    </row>
    <row r="58" spans="12:14" s="11" customFormat="1" x14ac:dyDescent="0.2">
      <c r="L58" s="39"/>
      <c r="M58" s="39"/>
      <c r="N58" s="39"/>
    </row>
    <row r="59" spans="12:14" s="11" customFormat="1" x14ac:dyDescent="0.2">
      <c r="L59" s="39"/>
      <c r="M59" s="39"/>
      <c r="N59" s="39"/>
    </row>
    <row r="60" spans="12:14" s="11" customFormat="1" x14ac:dyDescent="0.2">
      <c r="L60" s="39"/>
      <c r="M60" s="39"/>
      <c r="N60" s="39"/>
    </row>
    <row r="61" spans="12:14" s="11" customFormat="1" x14ac:dyDescent="0.2">
      <c r="L61" s="39"/>
      <c r="M61" s="39"/>
      <c r="N61" s="39"/>
    </row>
    <row r="62" spans="12:14" s="11" customFormat="1" x14ac:dyDescent="0.2">
      <c r="L62" s="39"/>
      <c r="M62" s="39"/>
      <c r="N62" s="39"/>
    </row>
    <row r="63" spans="12:14" s="11" customFormat="1" x14ac:dyDescent="0.2">
      <c r="L63" s="39"/>
      <c r="M63" s="39"/>
      <c r="N63" s="39"/>
    </row>
    <row r="64" spans="12:14" s="11" customFormat="1" x14ac:dyDescent="0.2">
      <c r="L64" s="39"/>
      <c r="M64" s="39"/>
      <c r="N64" s="39"/>
    </row>
    <row r="65" spans="12:14" s="11" customFormat="1" x14ac:dyDescent="0.2">
      <c r="L65" s="39"/>
      <c r="M65" s="39"/>
      <c r="N65" s="39"/>
    </row>
    <row r="66" spans="12:14" s="11" customFormat="1" x14ac:dyDescent="0.2">
      <c r="L66" s="39"/>
      <c r="M66" s="39"/>
      <c r="N66" s="39"/>
    </row>
    <row r="67" spans="12:14" s="11" customFormat="1" x14ac:dyDescent="0.2">
      <c r="L67" s="39"/>
      <c r="M67" s="39"/>
      <c r="N67" s="39"/>
    </row>
    <row r="68" spans="12:14" s="11" customFormat="1" x14ac:dyDescent="0.2">
      <c r="L68" s="39"/>
      <c r="M68" s="39"/>
      <c r="N68" s="39"/>
    </row>
    <row r="69" spans="12:14" s="11" customFormat="1" x14ac:dyDescent="0.2">
      <c r="L69" s="39"/>
      <c r="M69" s="39"/>
      <c r="N69" s="39"/>
    </row>
    <row r="70" spans="12:14" s="11" customFormat="1" x14ac:dyDescent="0.2">
      <c r="L70" s="39"/>
      <c r="M70" s="39"/>
      <c r="N70" s="39"/>
    </row>
    <row r="71" spans="12:14" s="11" customFormat="1" x14ac:dyDescent="0.2">
      <c r="L71" s="39"/>
      <c r="M71" s="39"/>
      <c r="N71" s="39"/>
    </row>
    <row r="72" spans="12:14" s="11" customFormat="1" x14ac:dyDescent="0.2">
      <c r="L72" s="39"/>
      <c r="M72" s="39"/>
      <c r="N72" s="39"/>
    </row>
    <row r="73" spans="12:14" s="11" customFormat="1" x14ac:dyDescent="0.2">
      <c r="L73" s="39"/>
      <c r="M73" s="39"/>
      <c r="N73" s="39"/>
    </row>
    <row r="74" spans="12:14" x14ac:dyDescent="0.3">
      <c r="L74" s="41"/>
      <c r="M74" s="41"/>
      <c r="N74" s="41"/>
    </row>
    <row r="75" spans="12:14" x14ac:dyDescent="0.3">
      <c r="L75" s="41"/>
      <c r="M75" s="41"/>
      <c r="N75" s="41"/>
    </row>
    <row r="76" spans="12:14" x14ac:dyDescent="0.3">
      <c r="L76" s="41"/>
      <c r="M76" s="41"/>
      <c r="N76" s="41"/>
    </row>
    <row r="77" spans="12:14" x14ac:dyDescent="0.3">
      <c r="L77" s="41"/>
      <c r="M77" s="41"/>
      <c r="N77" s="41"/>
    </row>
    <row r="78" spans="12:14" x14ac:dyDescent="0.3">
      <c r="L78" s="41"/>
      <c r="M78" s="41"/>
      <c r="N78" s="41"/>
    </row>
  </sheetData>
  <mergeCells count="32">
    <mergeCell ref="L5:L7"/>
    <mergeCell ref="M5:M7"/>
    <mergeCell ref="A1:W1"/>
    <mergeCell ref="A3:A7"/>
    <mergeCell ref="C3:C7"/>
    <mergeCell ref="E3:G4"/>
    <mergeCell ref="H3:N4"/>
    <mergeCell ref="O3:P3"/>
    <mergeCell ref="Q3:U3"/>
    <mergeCell ref="V3:V7"/>
    <mergeCell ref="W3:W7"/>
    <mergeCell ref="O4:O7"/>
    <mergeCell ref="R6:R7"/>
    <mergeCell ref="S6:S7"/>
    <mergeCell ref="T6:T7"/>
    <mergeCell ref="U6:U7"/>
    <mergeCell ref="A28:W28"/>
    <mergeCell ref="N5:N7"/>
    <mergeCell ref="A29:W29"/>
    <mergeCell ref="F6:F7"/>
    <mergeCell ref="G6:G7"/>
    <mergeCell ref="H6:H7"/>
    <mergeCell ref="I6:I7"/>
    <mergeCell ref="J6:J7"/>
    <mergeCell ref="K6:K7"/>
    <mergeCell ref="P4:P7"/>
    <mergeCell ref="Q4:Q7"/>
    <mergeCell ref="R4:S5"/>
    <mergeCell ref="T4:U5"/>
    <mergeCell ref="F5:G5"/>
    <mergeCell ref="H5:I5"/>
    <mergeCell ref="J5:K5"/>
  </mergeCells>
  <printOptions horizontalCentered="1"/>
  <pageMargins left="0.39370078740157483" right="0.39370078740157483" top="0.70866141732283472" bottom="0.34531250000000002" header="0.31496062992125984" footer="0.15748031496062992"/>
  <pageSetup paperSize="9" scale="42" fitToHeight="0" orientation="landscape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  <pageSetUpPr fitToPage="1"/>
  </sheetPr>
  <dimension ref="A1:Z79"/>
  <sheetViews>
    <sheetView view="pageBreakPreview" zoomScale="64" zoomScaleNormal="85" zoomScaleSheetLayoutView="64" zoomScalePageLayoutView="80" workbookViewId="0">
      <pane xSplit="1" ySplit="7" topLeftCell="B8" activePane="bottomRight" state="frozen"/>
      <selection pane="topRight" activeCell="B1" sqref="B1"/>
      <selection pane="bottomLeft" activeCell="A10" sqref="A10"/>
      <selection pane="bottomRight" activeCell="I25" sqref="I25"/>
    </sheetView>
  </sheetViews>
  <sheetFormatPr defaultRowHeight="18.75" x14ac:dyDescent="0.3"/>
  <cols>
    <col min="1" max="1" width="10" style="5" customWidth="1"/>
    <col min="2" max="4" width="9.5" style="5" customWidth="1"/>
    <col min="5" max="5" width="9.75" style="5" customWidth="1"/>
    <col min="6" max="6" width="9" style="5" customWidth="1"/>
    <col min="7" max="11" width="9.375" style="5" customWidth="1"/>
    <col min="12" max="12" width="9.25" style="5" customWidth="1"/>
    <col min="13" max="13" width="12.875" style="5" customWidth="1"/>
    <col min="14" max="14" width="13" style="5" customWidth="1"/>
    <col min="15" max="15" width="10.25" style="5" bestFit="1" customWidth="1"/>
    <col min="16" max="16" width="9.375" style="5" customWidth="1"/>
    <col min="17" max="17" width="10.375" style="5" customWidth="1"/>
    <col min="18" max="18" width="22.625" style="5" customWidth="1"/>
    <col min="19" max="19" width="10.75" style="5" bestFit="1" customWidth="1"/>
    <col min="20" max="20" width="26" style="5" customWidth="1"/>
    <col min="21" max="21" width="11.25" style="5" bestFit="1" customWidth="1"/>
    <col min="22" max="22" width="13.75" style="5" customWidth="1"/>
    <col min="23" max="23" width="17.25" style="5" customWidth="1"/>
    <col min="24" max="16384" width="9" style="5"/>
  </cols>
  <sheetData>
    <row r="1" spans="1:26" s="2" customFormat="1" ht="20.25" x14ac:dyDescent="0.3">
      <c r="A1" s="1769" t="s">
        <v>80</v>
      </c>
      <c r="B1" s="1769"/>
      <c r="C1" s="1769"/>
      <c r="D1" s="1769"/>
      <c r="E1" s="1769"/>
      <c r="F1" s="1769"/>
      <c r="G1" s="1769"/>
      <c r="H1" s="1769"/>
      <c r="I1" s="1769"/>
      <c r="J1" s="1769"/>
      <c r="K1" s="1769"/>
      <c r="L1" s="1769"/>
      <c r="M1" s="1769"/>
      <c r="N1" s="1769"/>
      <c r="O1" s="1769"/>
      <c r="P1" s="1769"/>
      <c r="Q1" s="1769"/>
      <c r="R1" s="1769"/>
      <c r="S1" s="1769"/>
      <c r="T1" s="1769"/>
      <c r="U1" s="1769"/>
      <c r="V1" s="1769"/>
      <c r="W1" s="1769"/>
      <c r="X1" s="1"/>
      <c r="Y1" s="1"/>
      <c r="Z1" s="1"/>
    </row>
    <row r="2" spans="1:26" x14ac:dyDescent="0.3">
      <c r="A2" s="168" t="s">
        <v>444</v>
      </c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2"/>
      <c r="T2" s="162"/>
      <c r="U2" s="162"/>
      <c r="V2" s="162"/>
      <c r="W2" s="162"/>
      <c r="X2" s="167"/>
    </row>
    <row r="3" spans="1:26" ht="18.75" customHeight="1" x14ac:dyDescent="0.3">
      <c r="A3" s="1833" t="s">
        <v>0</v>
      </c>
      <c r="B3" s="169" t="s">
        <v>1</v>
      </c>
      <c r="C3" s="1824" t="s">
        <v>45</v>
      </c>
      <c r="D3" s="169" t="s">
        <v>2</v>
      </c>
      <c r="E3" s="1836" t="s">
        <v>3</v>
      </c>
      <c r="F3" s="1837"/>
      <c r="G3" s="1838"/>
      <c r="H3" s="1827" t="s">
        <v>4</v>
      </c>
      <c r="I3" s="1842"/>
      <c r="J3" s="1842"/>
      <c r="K3" s="1842"/>
      <c r="L3" s="1842"/>
      <c r="M3" s="1842"/>
      <c r="N3" s="1828"/>
      <c r="O3" s="1844" t="s">
        <v>5</v>
      </c>
      <c r="P3" s="1845"/>
      <c r="Q3" s="1844" t="s">
        <v>6</v>
      </c>
      <c r="R3" s="1846"/>
      <c r="S3" s="1846"/>
      <c r="T3" s="1846"/>
      <c r="U3" s="1845"/>
      <c r="V3" s="1818" t="s">
        <v>7</v>
      </c>
      <c r="W3" s="1818" t="s">
        <v>8</v>
      </c>
      <c r="X3" s="167"/>
    </row>
    <row r="4" spans="1:26" s="8" customFormat="1" ht="21" customHeight="1" x14ac:dyDescent="0.2">
      <c r="A4" s="1834"/>
      <c r="B4" s="170" t="s">
        <v>9</v>
      </c>
      <c r="C4" s="1825"/>
      <c r="D4" s="170" t="s">
        <v>10</v>
      </c>
      <c r="E4" s="1839"/>
      <c r="F4" s="1840"/>
      <c r="G4" s="1841"/>
      <c r="H4" s="1829"/>
      <c r="I4" s="1843"/>
      <c r="J4" s="1843"/>
      <c r="K4" s="1843"/>
      <c r="L4" s="1843"/>
      <c r="M4" s="1843"/>
      <c r="N4" s="1830"/>
      <c r="O4" s="1818" t="s">
        <v>11</v>
      </c>
      <c r="P4" s="1818" t="s">
        <v>12</v>
      </c>
      <c r="Q4" s="1818" t="s">
        <v>13</v>
      </c>
      <c r="R4" s="1827" t="s">
        <v>14</v>
      </c>
      <c r="S4" s="1828"/>
      <c r="T4" s="1827" t="s">
        <v>15</v>
      </c>
      <c r="U4" s="1828"/>
      <c r="V4" s="1819"/>
      <c r="W4" s="1819"/>
      <c r="X4" s="207"/>
    </row>
    <row r="5" spans="1:26" s="8" customFormat="1" ht="18.75" customHeight="1" x14ac:dyDescent="0.2">
      <c r="A5" s="1834"/>
      <c r="B5" s="170" t="s">
        <v>16</v>
      </c>
      <c r="C5" s="1825"/>
      <c r="D5" s="170" t="s">
        <v>17</v>
      </c>
      <c r="E5" s="172" t="s">
        <v>18</v>
      </c>
      <c r="F5" s="1831" t="s">
        <v>19</v>
      </c>
      <c r="G5" s="1832"/>
      <c r="H5" s="1831" t="s">
        <v>70</v>
      </c>
      <c r="I5" s="1832"/>
      <c r="J5" s="1831" t="s">
        <v>71</v>
      </c>
      <c r="K5" s="1832"/>
      <c r="L5" s="1818" t="s">
        <v>20</v>
      </c>
      <c r="M5" s="1824" t="s">
        <v>21</v>
      </c>
      <c r="N5" s="1824" t="s">
        <v>22</v>
      </c>
      <c r="O5" s="1819"/>
      <c r="P5" s="1819"/>
      <c r="Q5" s="1819"/>
      <c r="R5" s="1829"/>
      <c r="S5" s="1830"/>
      <c r="T5" s="1829"/>
      <c r="U5" s="1830"/>
      <c r="V5" s="1819"/>
      <c r="W5" s="1819"/>
      <c r="X5" s="207"/>
    </row>
    <row r="6" spans="1:26" s="11" customFormat="1" ht="18.75" customHeight="1" x14ac:dyDescent="0.2">
      <c r="A6" s="1834"/>
      <c r="B6" s="171" t="s">
        <v>23</v>
      </c>
      <c r="C6" s="1825"/>
      <c r="D6" s="171" t="s">
        <v>24</v>
      </c>
      <c r="E6" s="172" t="s">
        <v>69</v>
      </c>
      <c r="F6" s="1824" t="s">
        <v>25</v>
      </c>
      <c r="G6" s="1824" t="s">
        <v>68</v>
      </c>
      <c r="H6" s="1824" t="s">
        <v>68</v>
      </c>
      <c r="I6" s="1824" t="s">
        <v>75</v>
      </c>
      <c r="J6" s="1824" t="s">
        <v>68</v>
      </c>
      <c r="K6" s="1824" t="s">
        <v>75</v>
      </c>
      <c r="L6" s="1819"/>
      <c r="M6" s="1825"/>
      <c r="N6" s="1825"/>
      <c r="O6" s="1819"/>
      <c r="P6" s="1819"/>
      <c r="Q6" s="1819"/>
      <c r="R6" s="1824" t="s">
        <v>67</v>
      </c>
      <c r="S6" s="1824" t="s">
        <v>26</v>
      </c>
      <c r="T6" s="1824" t="s">
        <v>67</v>
      </c>
      <c r="U6" s="1824" t="s">
        <v>26</v>
      </c>
      <c r="V6" s="1819"/>
      <c r="W6" s="1819"/>
      <c r="X6" s="166"/>
    </row>
    <row r="7" spans="1:26" s="11" customFormat="1" ht="55.5" customHeight="1" x14ac:dyDescent="0.2">
      <c r="A7" s="1835"/>
      <c r="B7" s="173" t="s">
        <v>27</v>
      </c>
      <c r="C7" s="1826"/>
      <c r="D7" s="173"/>
      <c r="E7" s="174"/>
      <c r="F7" s="1826"/>
      <c r="G7" s="1826"/>
      <c r="H7" s="1826"/>
      <c r="I7" s="1826"/>
      <c r="J7" s="1826"/>
      <c r="K7" s="1826"/>
      <c r="L7" s="1820"/>
      <c r="M7" s="1826"/>
      <c r="N7" s="1826"/>
      <c r="O7" s="1820"/>
      <c r="P7" s="1820"/>
      <c r="Q7" s="1820"/>
      <c r="R7" s="1826"/>
      <c r="S7" s="1826"/>
      <c r="T7" s="1826"/>
      <c r="U7" s="1826"/>
      <c r="V7" s="1820"/>
      <c r="W7" s="1820"/>
      <c r="X7" s="166"/>
    </row>
    <row r="8" spans="1:26" s="11" customFormat="1" ht="20.25" customHeight="1" x14ac:dyDescent="0.2">
      <c r="A8" s="163" t="s">
        <v>46</v>
      </c>
      <c r="B8" s="163" t="s">
        <v>47</v>
      </c>
      <c r="C8" s="163" t="s">
        <v>48</v>
      </c>
      <c r="D8" s="163" t="s">
        <v>49</v>
      </c>
      <c r="E8" s="163" t="s">
        <v>50</v>
      </c>
      <c r="F8" s="163" t="s">
        <v>51</v>
      </c>
      <c r="G8" s="163" t="s">
        <v>52</v>
      </c>
      <c r="H8" s="163" t="s">
        <v>53</v>
      </c>
      <c r="I8" s="163" t="s">
        <v>54</v>
      </c>
      <c r="J8" s="163" t="s">
        <v>55</v>
      </c>
      <c r="K8" s="163" t="s">
        <v>56</v>
      </c>
      <c r="L8" s="163" t="s">
        <v>57</v>
      </c>
      <c r="M8" s="163" t="s">
        <v>58</v>
      </c>
      <c r="N8" s="163" t="s">
        <v>59</v>
      </c>
      <c r="O8" s="163" t="s">
        <v>60</v>
      </c>
      <c r="P8" s="163" t="s">
        <v>61</v>
      </c>
      <c r="Q8" s="163" t="s">
        <v>62</v>
      </c>
      <c r="R8" s="163" t="s">
        <v>63</v>
      </c>
      <c r="S8" s="163" t="s">
        <v>64</v>
      </c>
      <c r="T8" s="163" t="s">
        <v>65</v>
      </c>
      <c r="U8" s="163" t="s">
        <v>72</v>
      </c>
      <c r="V8" s="163" t="s">
        <v>73</v>
      </c>
      <c r="W8" s="163" t="s">
        <v>74</v>
      </c>
      <c r="X8" s="166"/>
    </row>
    <row r="9" spans="1:26" s="22" customFormat="1" ht="47.25" customHeight="1" x14ac:dyDescent="0.2">
      <c r="A9" s="1014" t="s">
        <v>393</v>
      </c>
      <c r="B9" s="178">
        <v>96</v>
      </c>
      <c r="C9" s="178">
        <v>96</v>
      </c>
      <c r="D9" s="176" t="s">
        <v>392</v>
      </c>
      <c r="E9" s="177" t="s">
        <v>86</v>
      </c>
      <c r="F9" s="182">
        <v>0</v>
      </c>
      <c r="G9" s="179">
        <v>102</v>
      </c>
      <c r="H9" s="182">
        <v>0</v>
      </c>
      <c r="I9" s="182">
        <v>0</v>
      </c>
      <c r="J9" s="182">
        <v>0</v>
      </c>
      <c r="K9" s="182">
        <v>0</v>
      </c>
      <c r="L9" s="182">
        <v>0</v>
      </c>
      <c r="M9" s="182">
        <v>0</v>
      </c>
      <c r="N9" s="182">
        <v>0</v>
      </c>
      <c r="O9" s="177">
        <v>31008</v>
      </c>
      <c r="P9" s="176" t="s">
        <v>81</v>
      </c>
      <c r="Q9" s="164">
        <v>31.007999999999999</v>
      </c>
      <c r="R9" s="183" t="s">
        <v>394</v>
      </c>
      <c r="S9" s="180">
        <v>31</v>
      </c>
      <c r="T9" s="114" t="s">
        <v>86</v>
      </c>
      <c r="U9" s="177">
        <f>SUM(U10:U11)</f>
        <v>0</v>
      </c>
      <c r="V9" s="1044" t="s">
        <v>397</v>
      </c>
      <c r="W9" s="1044" t="s">
        <v>389</v>
      </c>
      <c r="X9" s="95"/>
    </row>
    <row r="10" spans="1:26" s="22" customFormat="1" ht="20.25" x14ac:dyDescent="0.3">
      <c r="A10" s="1015" t="s">
        <v>43</v>
      </c>
      <c r="B10" s="1023" t="s">
        <v>86</v>
      </c>
      <c r="C10" s="182">
        <v>0</v>
      </c>
      <c r="D10" s="182">
        <v>0</v>
      </c>
      <c r="E10" s="182">
        <v>0</v>
      </c>
      <c r="F10" s="182">
        <v>0</v>
      </c>
      <c r="G10" s="182">
        <v>0</v>
      </c>
      <c r="H10" s="182">
        <v>0</v>
      </c>
      <c r="I10" s="182">
        <v>0</v>
      </c>
      <c r="J10" s="182">
        <v>0</v>
      </c>
      <c r="K10" s="182">
        <v>0</v>
      </c>
      <c r="L10" s="182">
        <v>0</v>
      </c>
      <c r="M10" s="182">
        <v>0</v>
      </c>
      <c r="N10" s="182">
        <v>0</v>
      </c>
      <c r="O10" s="182">
        <v>0</v>
      </c>
      <c r="P10" s="182">
        <v>0</v>
      </c>
      <c r="Q10" s="182">
        <v>0</v>
      </c>
      <c r="R10" s="1015">
        <v>0</v>
      </c>
      <c r="S10" s="182">
        <v>0</v>
      </c>
      <c r="T10" s="114" t="s">
        <v>86</v>
      </c>
      <c r="U10" s="182">
        <v>0</v>
      </c>
      <c r="V10" s="114" t="s">
        <v>86</v>
      </c>
      <c r="W10" s="114" t="s">
        <v>86</v>
      </c>
      <c r="X10" s="95"/>
    </row>
    <row r="11" spans="1:26" s="22" customFormat="1" ht="60.75" x14ac:dyDescent="0.2">
      <c r="A11" s="1014" t="s">
        <v>29</v>
      </c>
      <c r="B11" s="182">
        <v>281</v>
      </c>
      <c r="C11" s="182">
        <v>281</v>
      </c>
      <c r="D11" s="182" t="s">
        <v>83</v>
      </c>
      <c r="E11" s="65">
        <v>382</v>
      </c>
      <c r="F11" s="182">
        <v>0</v>
      </c>
      <c r="G11" s="182">
        <v>0</v>
      </c>
      <c r="H11" s="182">
        <v>0</v>
      </c>
      <c r="I11" s="182">
        <v>0</v>
      </c>
      <c r="J11" s="182">
        <v>382</v>
      </c>
      <c r="K11" s="182">
        <v>81</v>
      </c>
      <c r="L11" s="180">
        <f t="shared" ref="L11:N11" si="0">SUM(L12:L13)</f>
        <v>0</v>
      </c>
      <c r="M11" s="180">
        <f t="shared" si="0"/>
        <v>3</v>
      </c>
      <c r="N11" s="180">
        <f t="shared" si="0"/>
        <v>2.5</v>
      </c>
      <c r="O11" s="164">
        <v>81</v>
      </c>
      <c r="P11" s="164" t="s">
        <v>81</v>
      </c>
      <c r="Q11" s="164">
        <v>81</v>
      </c>
      <c r="R11" s="183" t="s">
        <v>395</v>
      </c>
      <c r="S11" s="180">
        <v>81</v>
      </c>
      <c r="T11" s="114" t="s">
        <v>86</v>
      </c>
      <c r="U11" s="177">
        <f t="shared" ref="U11" si="1">SUM(U12:U13)</f>
        <v>0</v>
      </c>
      <c r="V11" s="1040" t="s">
        <v>143</v>
      </c>
      <c r="W11" s="184" t="s">
        <v>398</v>
      </c>
      <c r="X11" s="95"/>
    </row>
    <row r="12" spans="1:26" s="22" customFormat="1" ht="60.75" x14ac:dyDescent="0.2">
      <c r="A12" s="83" t="s">
        <v>30</v>
      </c>
      <c r="B12" s="185">
        <v>1536</v>
      </c>
      <c r="C12" s="1022">
        <v>1536</v>
      </c>
      <c r="D12" s="185" t="s">
        <v>99</v>
      </c>
      <c r="E12" s="65">
        <v>1057</v>
      </c>
      <c r="F12" s="182">
        <v>0</v>
      </c>
      <c r="G12" s="182">
        <v>0</v>
      </c>
      <c r="H12" s="182">
        <v>0</v>
      </c>
      <c r="I12" s="182">
        <v>0</v>
      </c>
      <c r="J12" s="65">
        <v>1057</v>
      </c>
      <c r="K12" s="65">
        <v>280</v>
      </c>
      <c r="L12" s="182">
        <v>0</v>
      </c>
      <c r="M12" s="182">
        <v>0</v>
      </c>
      <c r="N12" s="182">
        <v>0</v>
      </c>
      <c r="O12" s="100">
        <v>280</v>
      </c>
      <c r="P12" s="65" t="s">
        <v>81</v>
      </c>
      <c r="Q12" s="100">
        <v>280</v>
      </c>
      <c r="R12" s="193" t="s">
        <v>121</v>
      </c>
      <c r="S12" s="187">
        <v>280</v>
      </c>
      <c r="T12" s="114" t="s">
        <v>86</v>
      </c>
      <c r="U12" s="177">
        <f t="shared" ref="U12" si="2">SUM(U13:U14)</f>
        <v>0</v>
      </c>
      <c r="V12" s="59" t="s">
        <v>98</v>
      </c>
      <c r="W12" s="114" t="s">
        <v>86</v>
      </c>
      <c r="X12" s="95"/>
    </row>
    <row r="13" spans="1:26" s="22" customFormat="1" ht="37.5" x14ac:dyDescent="0.3">
      <c r="A13" s="1016" t="s">
        <v>31</v>
      </c>
      <c r="B13" s="65">
        <v>231</v>
      </c>
      <c r="C13" s="65">
        <v>231</v>
      </c>
      <c r="D13" s="65" t="s">
        <v>83</v>
      </c>
      <c r="E13" s="65">
        <v>168</v>
      </c>
      <c r="F13" s="65" t="s">
        <v>100</v>
      </c>
      <c r="G13" s="65" t="s">
        <v>100</v>
      </c>
      <c r="H13" s="65" t="s">
        <v>100</v>
      </c>
      <c r="I13" s="182">
        <v>0</v>
      </c>
      <c r="J13" s="65">
        <v>168</v>
      </c>
      <c r="K13" s="65">
        <v>47.96</v>
      </c>
      <c r="L13" s="189" t="s">
        <v>89</v>
      </c>
      <c r="M13" s="100">
        <v>3</v>
      </c>
      <c r="N13" s="186">
        <v>2.5</v>
      </c>
      <c r="O13" s="100">
        <v>48</v>
      </c>
      <c r="P13" s="65" t="s">
        <v>81</v>
      </c>
      <c r="Q13" s="65">
        <v>48</v>
      </c>
      <c r="R13" s="190" t="s">
        <v>112</v>
      </c>
      <c r="S13" s="191">
        <v>30</v>
      </c>
      <c r="T13" s="114" t="s">
        <v>86</v>
      </c>
      <c r="U13" s="177">
        <f t="shared" ref="U13" si="3">SUM(U14:U15)</f>
        <v>0</v>
      </c>
      <c r="V13" s="1041" t="s">
        <v>113</v>
      </c>
      <c r="W13" s="194" t="s">
        <v>371</v>
      </c>
      <c r="X13" s="95"/>
    </row>
    <row r="14" spans="1:26" s="22" customFormat="1" ht="20.25" x14ac:dyDescent="0.3">
      <c r="A14" s="1016"/>
      <c r="B14" s="65"/>
      <c r="C14" s="182"/>
      <c r="D14" s="65"/>
      <c r="E14" s="65"/>
      <c r="F14" s="65"/>
      <c r="G14" s="65"/>
      <c r="H14" s="65"/>
      <c r="I14" s="182"/>
      <c r="J14" s="65"/>
      <c r="K14" s="65"/>
      <c r="L14" s="189"/>
      <c r="M14" s="100"/>
      <c r="N14" s="186"/>
      <c r="O14" s="100"/>
      <c r="P14" s="65"/>
      <c r="Q14" s="65"/>
      <c r="R14" s="190" t="s">
        <v>121</v>
      </c>
      <c r="S14" s="191">
        <v>18</v>
      </c>
      <c r="T14" s="114" t="s">
        <v>86</v>
      </c>
      <c r="U14" s="177">
        <f t="shared" ref="U14" si="4">SUM(U15:U16)</f>
        <v>0</v>
      </c>
      <c r="V14" s="114" t="s">
        <v>86</v>
      </c>
      <c r="W14" s="114" t="s">
        <v>86</v>
      </c>
    </row>
    <row r="15" spans="1:26" s="22" customFormat="1" ht="20.25" x14ac:dyDescent="0.3">
      <c r="A15" s="1017" t="s">
        <v>32</v>
      </c>
      <c r="B15" s="102">
        <v>2197</v>
      </c>
      <c r="C15" s="102">
        <v>2197</v>
      </c>
      <c r="D15" s="108" t="s">
        <v>99</v>
      </c>
      <c r="E15" s="102">
        <v>2833</v>
      </c>
      <c r="F15" s="102" t="s">
        <v>596</v>
      </c>
      <c r="G15" s="182">
        <v>0</v>
      </c>
      <c r="H15" s="182">
        <v>0</v>
      </c>
      <c r="I15" s="182">
        <v>0</v>
      </c>
      <c r="J15" s="182">
        <v>0</v>
      </c>
      <c r="K15" s="182">
        <v>0</v>
      </c>
      <c r="L15" s="182">
        <v>0</v>
      </c>
      <c r="M15" s="182">
        <v>0</v>
      </c>
      <c r="N15" s="182">
        <v>0</v>
      </c>
      <c r="O15" s="1024">
        <v>521</v>
      </c>
      <c r="P15" s="1024" t="s">
        <v>81</v>
      </c>
      <c r="Q15" s="1025">
        <v>521</v>
      </c>
      <c r="R15" s="1027" t="s">
        <v>121</v>
      </c>
      <c r="S15" s="1026">
        <v>521</v>
      </c>
      <c r="T15" s="114" t="s">
        <v>86</v>
      </c>
      <c r="U15" s="177">
        <f t="shared" ref="U15" si="5">SUM(U16:U17)</f>
        <v>0</v>
      </c>
      <c r="V15" s="114" t="s">
        <v>86</v>
      </c>
      <c r="W15" s="114" t="s">
        <v>86</v>
      </c>
      <c r="X15" s="95"/>
    </row>
    <row r="16" spans="1:26" s="22" customFormat="1" ht="20.25" x14ac:dyDescent="0.3">
      <c r="A16" s="1016" t="s">
        <v>28</v>
      </c>
      <c r="B16" s="1023" t="s">
        <v>86</v>
      </c>
      <c r="C16" s="182">
        <v>0</v>
      </c>
      <c r="D16" s="182">
        <v>0</v>
      </c>
      <c r="E16" s="182">
        <v>0</v>
      </c>
      <c r="F16" s="182">
        <v>0</v>
      </c>
      <c r="G16" s="182">
        <v>0</v>
      </c>
      <c r="H16" s="182">
        <v>0</v>
      </c>
      <c r="I16" s="182">
        <v>0</v>
      </c>
      <c r="J16" s="182">
        <v>0</v>
      </c>
      <c r="K16" s="182">
        <v>0</v>
      </c>
      <c r="L16" s="182">
        <v>0</v>
      </c>
      <c r="M16" s="182">
        <v>0</v>
      </c>
      <c r="N16" s="182">
        <v>0</v>
      </c>
      <c r="O16" s="182">
        <v>0</v>
      </c>
      <c r="P16" s="182">
        <v>0</v>
      </c>
      <c r="Q16" s="182">
        <v>0</v>
      </c>
      <c r="R16" s="120" t="s">
        <v>86</v>
      </c>
      <c r="S16" s="182">
        <v>0</v>
      </c>
      <c r="T16" s="120" t="s">
        <v>86</v>
      </c>
      <c r="U16" s="177">
        <f t="shared" ref="U16" si="6">SUM(U17:U18)</f>
        <v>0</v>
      </c>
      <c r="V16" s="114" t="s">
        <v>86</v>
      </c>
      <c r="W16" s="114" t="s">
        <v>86</v>
      </c>
      <c r="X16" s="95"/>
    </row>
    <row r="17" spans="1:26" s="22" customFormat="1" ht="20.25" x14ac:dyDescent="0.3">
      <c r="A17" s="1016" t="s">
        <v>33</v>
      </c>
      <c r="B17" s="188">
        <v>0</v>
      </c>
      <c r="C17" s="188">
        <v>0</v>
      </c>
      <c r="D17" s="188">
        <v>0</v>
      </c>
      <c r="E17" s="65">
        <v>0</v>
      </c>
      <c r="F17" s="65">
        <v>0</v>
      </c>
      <c r="G17" s="182">
        <v>0</v>
      </c>
      <c r="H17" s="182">
        <v>0</v>
      </c>
      <c r="I17" s="182">
        <v>0</v>
      </c>
      <c r="J17" s="65">
        <v>0</v>
      </c>
      <c r="K17" s="65">
        <v>0</v>
      </c>
      <c r="L17" s="100">
        <v>0</v>
      </c>
      <c r="M17" s="100">
        <v>0</v>
      </c>
      <c r="N17" s="100">
        <v>0</v>
      </c>
      <c r="O17" s="100">
        <v>0</v>
      </c>
      <c r="P17" s="65">
        <v>0</v>
      </c>
      <c r="Q17" s="100">
        <v>0</v>
      </c>
      <c r="R17" s="120" t="s">
        <v>86</v>
      </c>
      <c r="S17" s="128">
        <v>0</v>
      </c>
      <c r="T17" s="120" t="s">
        <v>86</v>
      </c>
      <c r="U17" s="177">
        <f t="shared" ref="U17" si="7">SUM(U18:U19)</f>
        <v>0</v>
      </c>
      <c r="V17" s="114" t="s">
        <v>86</v>
      </c>
      <c r="W17" s="114" t="s">
        <v>86</v>
      </c>
      <c r="X17" s="95"/>
    </row>
    <row r="18" spans="1:26" s="96" customFormat="1" ht="26.45" customHeight="1" x14ac:dyDescent="0.25">
      <c r="A18" s="1018" t="s">
        <v>34</v>
      </c>
      <c r="B18" s="107">
        <v>801</v>
      </c>
      <c r="C18" s="107">
        <v>801</v>
      </c>
      <c r="D18" s="108" t="s">
        <v>99</v>
      </c>
      <c r="E18" s="109">
        <v>796</v>
      </c>
      <c r="F18" s="110" t="s">
        <v>86</v>
      </c>
      <c r="G18" s="182">
        <v>0</v>
      </c>
      <c r="H18" s="182">
        <v>0</v>
      </c>
      <c r="I18" s="182">
        <v>0</v>
      </c>
      <c r="J18" s="110" t="s">
        <v>86</v>
      </c>
      <c r="K18" s="110" t="s">
        <v>86</v>
      </c>
      <c r="L18" s="141" t="s">
        <v>89</v>
      </c>
      <c r="M18" s="111">
        <v>25</v>
      </c>
      <c r="N18" s="111">
        <v>100</v>
      </c>
      <c r="O18" s="112">
        <v>160</v>
      </c>
      <c r="P18" s="110" t="s">
        <v>81</v>
      </c>
      <c r="Q18" s="113">
        <v>368</v>
      </c>
      <c r="R18" s="1028" t="s">
        <v>121</v>
      </c>
      <c r="S18" s="113">
        <v>368</v>
      </c>
      <c r="T18" s="120" t="s">
        <v>86</v>
      </c>
      <c r="U18" s="177">
        <f t="shared" ref="U18" si="8">SUM(U19:U20)</f>
        <v>0</v>
      </c>
      <c r="V18" s="114" t="s">
        <v>86</v>
      </c>
      <c r="W18" s="114" t="s">
        <v>86</v>
      </c>
      <c r="X18" s="122"/>
      <c r="Y18" s="95"/>
      <c r="Z18" s="95"/>
    </row>
    <row r="19" spans="1:26" s="123" customFormat="1" ht="61.5" customHeight="1" x14ac:dyDescent="0.25">
      <c r="A19" s="1019" t="s">
        <v>35</v>
      </c>
      <c r="B19" s="115">
        <v>250</v>
      </c>
      <c r="C19" s="115">
        <v>250</v>
      </c>
      <c r="D19" s="105" t="s">
        <v>145</v>
      </c>
      <c r="E19" s="106">
        <v>525</v>
      </c>
      <c r="F19" s="106">
        <v>1</v>
      </c>
      <c r="G19" s="106">
        <v>31</v>
      </c>
      <c r="H19" s="182">
        <v>0</v>
      </c>
      <c r="I19" s="182">
        <v>0</v>
      </c>
      <c r="J19" s="106">
        <v>525</v>
      </c>
      <c r="K19" s="106">
        <v>93</v>
      </c>
      <c r="L19" s="152" t="s">
        <v>89</v>
      </c>
      <c r="M19" s="117">
        <v>35</v>
      </c>
      <c r="N19" s="117">
        <v>87.5</v>
      </c>
      <c r="O19" s="118">
        <v>93</v>
      </c>
      <c r="P19" s="116" t="s">
        <v>81</v>
      </c>
      <c r="Q19" s="119">
        <v>93</v>
      </c>
      <c r="R19" s="1028" t="s">
        <v>121</v>
      </c>
      <c r="S19" s="115">
        <v>93</v>
      </c>
      <c r="T19" s="120" t="s">
        <v>86</v>
      </c>
      <c r="U19" s="177">
        <f t="shared" ref="U19" si="9">SUM(U20:U21)</f>
        <v>0</v>
      </c>
      <c r="V19" s="121" t="s">
        <v>98</v>
      </c>
      <c r="W19" s="106" t="s">
        <v>371</v>
      </c>
      <c r="X19" s="95"/>
      <c r="Y19" s="122"/>
      <c r="Z19" s="122"/>
    </row>
    <row r="20" spans="1:26" s="99" customFormat="1" ht="77.25" customHeight="1" x14ac:dyDescent="0.3">
      <c r="A20" s="1020" t="s">
        <v>36</v>
      </c>
      <c r="B20" s="89">
        <v>160</v>
      </c>
      <c r="C20" s="89">
        <v>153</v>
      </c>
      <c r="D20" s="89" t="s">
        <v>155</v>
      </c>
      <c r="E20" s="125">
        <v>227</v>
      </c>
      <c r="F20" s="110" t="s">
        <v>86</v>
      </c>
      <c r="G20" s="110" t="s">
        <v>86</v>
      </c>
      <c r="H20" s="125">
        <v>6</v>
      </c>
      <c r="I20" s="125">
        <v>2</v>
      </c>
      <c r="J20" s="125">
        <v>221</v>
      </c>
      <c r="K20" s="125">
        <v>30</v>
      </c>
      <c r="L20" s="125" t="s">
        <v>89</v>
      </c>
      <c r="M20" s="125">
        <v>6</v>
      </c>
      <c r="N20" s="125">
        <v>9</v>
      </c>
      <c r="O20" s="125">
        <v>32.130000000000003</v>
      </c>
      <c r="P20" s="125" t="s">
        <v>81</v>
      </c>
      <c r="Q20" s="125">
        <v>57</v>
      </c>
      <c r="R20" s="1029" t="s">
        <v>154</v>
      </c>
      <c r="S20" s="154">
        <v>57</v>
      </c>
      <c r="T20" s="120" t="s">
        <v>86</v>
      </c>
      <c r="U20" s="155"/>
      <c r="V20" s="1042" t="s">
        <v>98</v>
      </c>
      <c r="W20" s="1045" t="s">
        <v>371</v>
      </c>
      <c r="X20" s="95"/>
      <c r="Y20" s="22"/>
      <c r="Z20" s="22"/>
    </row>
    <row r="21" spans="1:26" s="22" customFormat="1" ht="64.5" customHeight="1" x14ac:dyDescent="0.2">
      <c r="A21" s="192" t="s">
        <v>37</v>
      </c>
      <c r="B21" s="185">
        <v>202</v>
      </c>
      <c r="C21" s="185">
        <v>202</v>
      </c>
      <c r="D21" s="104" t="s">
        <v>185</v>
      </c>
      <c r="E21" s="65">
        <v>105</v>
      </c>
      <c r="F21" s="124">
        <v>0</v>
      </c>
      <c r="G21" s="110" t="s">
        <v>86</v>
      </c>
      <c r="H21" s="124">
        <v>0</v>
      </c>
      <c r="I21" s="124">
        <v>0</v>
      </c>
      <c r="J21" s="100">
        <v>105</v>
      </c>
      <c r="K21" s="100">
        <v>55</v>
      </c>
      <c r="L21" s="100" t="s">
        <v>86</v>
      </c>
      <c r="M21" s="125" t="s">
        <v>136</v>
      </c>
      <c r="N21" s="125" t="s">
        <v>136</v>
      </c>
      <c r="O21" s="100">
        <v>55</v>
      </c>
      <c r="P21" s="65" t="s">
        <v>81</v>
      </c>
      <c r="Q21" s="100">
        <v>55</v>
      </c>
      <c r="R21" s="83" t="s">
        <v>97</v>
      </c>
      <c r="S21" s="65">
        <v>55</v>
      </c>
      <c r="T21" s="126" t="s">
        <v>86</v>
      </c>
      <c r="U21" s="126" t="s">
        <v>86</v>
      </c>
      <c r="V21" s="127" t="s">
        <v>98</v>
      </c>
      <c r="W21" s="126" t="s">
        <v>86</v>
      </c>
      <c r="X21" s="95"/>
    </row>
    <row r="22" spans="1:26" s="22" customFormat="1" ht="59.25" customHeight="1" x14ac:dyDescent="0.3">
      <c r="A22" s="1016" t="s">
        <v>38</v>
      </c>
      <c r="B22" s="188">
        <v>24</v>
      </c>
      <c r="C22" s="188">
        <v>24</v>
      </c>
      <c r="D22" s="188" t="s">
        <v>157</v>
      </c>
      <c r="E22" s="65">
        <v>17</v>
      </c>
      <c r="F22" s="65" t="s">
        <v>86</v>
      </c>
      <c r="G22" s="110" t="s">
        <v>86</v>
      </c>
      <c r="H22" s="65" t="s">
        <v>86</v>
      </c>
      <c r="I22" s="65" t="s">
        <v>86</v>
      </c>
      <c r="J22" s="65" t="s">
        <v>86</v>
      </c>
      <c r="K22" s="65" t="s">
        <v>86</v>
      </c>
      <c r="L22" s="100" t="s">
        <v>86</v>
      </c>
      <c r="M22" s="100" t="s">
        <v>86</v>
      </c>
      <c r="N22" s="100" t="s">
        <v>86</v>
      </c>
      <c r="O22" s="100">
        <v>6.6</v>
      </c>
      <c r="P22" s="65" t="s">
        <v>81</v>
      </c>
      <c r="Q22" s="65">
        <v>6.6</v>
      </c>
      <c r="R22" s="83" t="s">
        <v>97</v>
      </c>
      <c r="S22" s="65">
        <v>6.6</v>
      </c>
      <c r="T22" s="126" t="s">
        <v>86</v>
      </c>
      <c r="U22" s="126" t="s">
        <v>86</v>
      </c>
      <c r="V22" s="1043" t="s">
        <v>386</v>
      </c>
      <c r="W22" s="126" t="s">
        <v>86</v>
      </c>
      <c r="X22" s="208"/>
    </row>
    <row r="23" spans="1:26" s="132" customFormat="1" ht="60.75" x14ac:dyDescent="0.2">
      <c r="A23" s="192" t="s">
        <v>39</v>
      </c>
      <c r="B23" s="129">
        <v>67</v>
      </c>
      <c r="C23" s="129">
        <v>67</v>
      </c>
      <c r="D23" s="104" t="s">
        <v>145</v>
      </c>
      <c r="E23" s="124">
        <v>101</v>
      </c>
      <c r="F23" s="124">
        <v>0</v>
      </c>
      <c r="G23" s="124">
        <v>0</v>
      </c>
      <c r="H23" s="124">
        <v>0</v>
      </c>
      <c r="I23" s="124">
        <v>0</v>
      </c>
      <c r="J23" s="124">
        <v>101</v>
      </c>
      <c r="K23" s="124">
        <v>67</v>
      </c>
      <c r="L23" s="100" t="s">
        <v>86</v>
      </c>
      <c r="M23" s="125" t="s">
        <v>136</v>
      </c>
      <c r="N23" s="125" t="s">
        <v>136</v>
      </c>
      <c r="O23" s="130">
        <v>15</v>
      </c>
      <c r="P23" s="139" t="s">
        <v>81</v>
      </c>
      <c r="Q23" s="131">
        <v>15</v>
      </c>
      <c r="R23" s="1030" t="s">
        <v>164</v>
      </c>
      <c r="S23" s="129">
        <v>15</v>
      </c>
      <c r="T23" s="126" t="s">
        <v>86</v>
      </c>
      <c r="U23" s="126" t="s">
        <v>86</v>
      </c>
      <c r="V23" s="127" t="s">
        <v>143</v>
      </c>
      <c r="W23" s="126" t="s">
        <v>86</v>
      </c>
      <c r="X23" s="95"/>
    </row>
    <row r="24" spans="1:26" s="22" customFormat="1" ht="20.25" x14ac:dyDescent="0.3">
      <c r="A24" s="1016" t="s">
        <v>44</v>
      </c>
      <c r="B24" s="124">
        <v>0</v>
      </c>
      <c r="C24" s="124">
        <v>0</v>
      </c>
      <c r="D24" s="124">
        <v>0</v>
      </c>
      <c r="E24" s="124">
        <v>0</v>
      </c>
      <c r="F24" s="124">
        <v>0</v>
      </c>
      <c r="G24" s="124">
        <v>0</v>
      </c>
      <c r="H24" s="124">
        <v>0</v>
      </c>
      <c r="I24" s="124">
        <v>0</v>
      </c>
      <c r="J24" s="124">
        <v>0</v>
      </c>
      <c r="K24" s="124">
        <v>0</v>
      </c>
      <c r="L24" s="124">
        <v>0</v>
      </c>
      <c r="M24" s="125" t="s">
        <v>136</v>
      </c>
      <c r="N24" s="125" t="s">
        <v>136</v>
      </c>
      <c r="O24" s="124">
        <v>0</v>
      </c>
      <c r="P24" s="139">
        <v>0</v>
      </c>
      <c r="Q24" s="124">
        <v>0</v>
      </c>
      <c r="R24" s="124">
        <v>0</v>
      </c>
      <c r="S24" s="124">
        <v>0</v>
      </c>
      <c r="T24" s="126" t="s">
        <v>86</v>
      </c>
      <c r="U24" s="126" t="s">
        <v>86</v>
      </c>
      <c r="V24" s="124">
        <v>0</v>
      </c>
      <c r="W24" s="124">
        <v>0</v>
      </c>
      <c r="X24" s="95"/>
    </row>
    <row r="25" spans="1:26" s="96" customFormat="1" ht="42" customHeight="1" x14ac:dyDescent="0.25">
      <c r="A25" s="1021" t="s">
        <v>40</v>
      </c>
      <c r="B25" s="134">
        <v>54</v>
      </c>
      <c r="C25" s="134">
        <v>54</v>
      </c>
      <c r="D25" s="135" t="s">
        <v>157</v>
      </c>
      <c r="E25" s="136">
        <v>100</v>
      </c>
      <c r="F25" s="136">
        <v>0</v>
      </c>
      <c r="G25" s="136">
        <v>0</v>
      </c>
      <c r="H25" s="136">
        <v>0</v>
      </c>
      <c r="I25" s="136">
        <v>0</v>
      </c>
      <c r="J25" s="136">
        <v>100</v>
      </c>
      <c r="K25" s="136">
        <f>300*C25/1000</f>
        <v>16.2</v>
      </c>
      <c r="L25" s="142" t="s">
        <v>89</v>
      </c>
      <c r="M25" s="136">
        <v>19</v>
      </c>
      <c r="N25" s="137">
        <v>22</v>
      </c>
      <c r="O25" s="134">
        <v>16</v>
      </c>
      <c r="P25" s="142" t="s">
        <v>81</v>
      </c>
      <c r="Q25" s="138">
        <v>16</v>
      </c>
      <c r="R25" s="136" t="s">
        <v>396</v>
      </c>
      <c r="S25" s="134">
        <v>16</v>
      </c>
      <c r="T25" s="1031" t="s">
        <v>86</v>
      </c>
      <c r="U25" s="1031" t="s">
        <v>86</v>
      </c>
      <c r="V25" s="86" t="s">
        <v>178</v>
      </c>
      <c r="W25" s="86" t="s">
        <v>399</v>
      </c>
      <c r="X25" s="47"/>
      <c r="Y25" s="95"/>
      <c r="Z25" s="95"/>
    </row>
    <row r="26" spans="1:26" s="24" customFormat="1" ht="20.25" x14ac:dyDescent="0.3">
      <c r="A26" s="1033" t="s">
        <v>41</v>
      </c>
      <c r="B26" s="1062">
        <f>SUM(B9:B25)</f>
        <v>5899</v>
      </c>
      <c r="C26" s="1062">
        <f>SUM(C9:C25)</f>
        <v>5892</v>
      </c>
      <c r="D26" s="1688"/>
      <c r="E26" s="1049">
        <f>SUM(E10:E25)</f>
        <v>6311</v>
      </c>
      <c r="F26" s="1058">
        <f t="shared" ref="F26:K26" si="10">SUM(F9:F25)</f>
        <v>1</v>
      </c>
      <c r="G26" s="1058">
        <f t="shared" si="10"/>
        <v>133</v>
      </c>
      <c r="H26" s="1058">
        <f t="shared" si="10"/>
        <v>6</v>
      </c>
      <c r="I26" s="1058">
        <f t="shared" si="10"/>
        <v>2</v>
      </c>
      <c r="J26" s="1058">
        <f t="shared" si="10"/>
        <v>2659</v>
      </c>
      <c r="K26" s="1058">
        <f t="shared" si="10"/>
        <v>670.16000000000008</v>
      </c>
      <c r="L26" s="1035" t="s">
        <v>89</v>
      </c>
      <c r="M26" s="1058">
        <f>SUM(M9:M25)</f>
        <v>91</v>
      </c>
      <c r="N26" s="1058">
        <f>SUM(N9:N25)</f>
        <v>223.5</v>
      </c>
      <c r="O26" s="1058">
        <f>SUM(O9:O25)</f>
        <v>32315.73</v>
      </c>
      <c r="P26" s="1049" t="s">
        <v>81</v>
      </c>
      <c r="Q26" s="1058">
        <f>SUM(Q9:Q25)</f>
        <v>1571.6079999999999</v>
      </c>
      <c r="R26" s="1036"/>
      <c r="S26" s="1037">
        <f>SUM(S9:S25)</f>
        <v>1571.6</v>
      </c>
      <c r="T26" s="1038" t="s">
        <v>86</v>
      </c>
      <c r="U26" s="1038" t="s">
        <v>86</v>
      </c>
      <c r="V26" s="1034">
        <v>0</v>
      </c>
      <c r="W26" s="1039"/>
      <c r="X26" s="47"/>
    </row>
    <row r="27" spans="1:26" s="24" customFormat="1" ht="20.25" x14ac:dyDescent="0.3">
      <c r="A27" s="1032" t="s">
        <v>66</v>
      </c>
      <c r="B27" s="199"/>
      <c r="C27" s="199"/>
      <c r="D27" s="199"/>
      <c r="E27" s="200"/>
      <c r="F27" s="165"/>
      <c r="G27" s="165"/>
      <c r="H27" s="165"/>
      <c r="I27" s="165"/>
      <c r="J27" s="165"/>
      <c r="K27" s="165"/>
      <c r="L27" s="165"/>
      <c r="M27" s="165"/>
      <c r="N27" s="165"/>
      <c r="O27" s="165"/>
      <c r="P27" s="200"/>
      <c r="Q27" s="165"/>
      <c r="R27" s="201"/>
      <c r="S27" s="202"/>
      <c r="T27" s="203"/>
      <c r="U27" s="204"/>
      <c r="V27" s="200"/>
      <c r="W27" s="205"/>
      <c r="X27" s="47"/>
    </row>
    <row r="28" spans="1:26" s="24" customFormat="1" ht="20.25" x14ac:dyDescent="0.3">
      <c r="A28" s="206" t="s">
        <v>77</v>
      </c>
      <c r="B28" s="199"/>
      <c r="C28" s="199"/>
      <c r="D28" s="199"/>
      <c r="E28" s="200"/>
      <c r="F28" s="165"/>
      <c r="G28" s="165"/>
      <c r="H28" s="165"/>
      <c r="I28" s="165"/>
      <c r="J28" s="165"/>
      <c r="K28" s="165"/>
      <c r="L28" s="165"/>
      <c r="M28" s="165"/>
      <c r="N28" s="165"/>
      <c r="O28" s="165"/>
      <c r="P28" s="200"/>
      <c r="Q28" s="165"/>
      <c r="R28" s="201"/>
      <c r="S28" s="202"/>
      <c r="T28" s="203"/>
      <c r="U28" s="204"/>
      <c r="V28" s="200"/>
      <c r="W28" s="205"/>
      <c r="X28" s="11"/>
    </row>
    <row r="29" spans="1:26" s="11" customFormat="1" ht="20.25" x14ac:dyDescent="0.3">
      <c r="A29" s="1788" t="s">
        <v>79</v>
      </c>
      <c r="B29" s="1788"/>
      <c r="C29" s="1788"/>
      <c r="D29" s="1788"/>
      <c r="E29" s="1788"/>
      <c r="F29" s="1788"/>
      <c r="G29" s="1788"/>
      <c r="H29" s="1788"/>
      <c r="I29" s="1788"/>
      <c r="J29" s="1788"/>
      <c r="K29" s="1788"/>
      <c r="L29" s="1788"/>
      <c r="M29" s="1788"/>
      <c r="N29" s="1788"/>
      <c r="O29" s="1788"/>
      <c r="P29" s="1788"/>
      <c r="Q29" s="1788"/>
      <c r="R29" s="1788"/>
      <c r="S29" s="1788"/>
      <c r="T29" s="1788"/>
      <c r="U29" s="1788"/>
      <c r="V29" s="1788"/>
      <c r="W29" s="1788"/>
    </row>
    <row r="30" spans="1:26" s="11" customFormat="1" ht="20.25" x14ac:dyDescent="0.3">
      <c r="A30" s="1788" t="s">
        <v>76</v>
      </c>
      <c r="B30" s="1788"/>
      <c r="C30" s="1788"/>
      <c r="D30" s="1788"/>
      <c r="E30" s="1788"/>
      <c r="F30" s="1788"/>
      <c r="G30" s="1788"/>
      <c r="H30" s="1788"/>
      <c r="I30" s="1788"/>
      <c r="J30" s="1788"/>
      <c r="K30" s="1788"/>
      <c r="L30" s="1788"/>
      <c r="M30" s="1788"/>
      <c r="N30" s="1788"/>
      <c r="O30" s="1788"/>
      <c r="P30" s="1788"/>
      <c r="Q30" s="1788"/>
      <c r="R30" s="1788"/>
      <c r="S30" s="1788"/>
      <c r="T30" s="1788"/>
      <c r="U30" s="1788"/>
      <c r="V30" s="1788"/>
      <c r="W30" s="1788"/>
    </row>
    <row r="31" spans="1:26" s="11" customFormat="1" x14ac:dyDescent="0.2">
      <c r="E31" s="38"/>
      <c r="F31" s="38"/>
      <c r="G31" s="38"/>
      <c r="H31" s="38"/>
      <c r="I31" s="38"/>
      <c r="J31" s="38"/>
      <c r="K31" s="38"/>
      <c r="L31" s="39"/>
      <c r="M31" s="39"/>
      <c r="N31" s="39"/>
    </row>
    <row r="32" spans="1:26" s="11" customFormat="1" x14ac:dyDescent="0.2">
      <c r="E32" s="38"/>
      <c r="F32" s="38"/>
      <c r="G32" s="38"/>
      <c r="H32" s="38"/>
      <c r="I32" s="38"/>
      <c r="J32" s="38"/>
      <c r="K32" s="38"/>
      <c r="L32" s="39"/>
      <c r="M32" s="39"/>
      <c r="N32" s="39"/>
    </row>
    <row r="33" spans="5:23" s="11" customFormat="1" x14ac:dyDescent="0.2">
      <c r="E33" s="38"/>
      <c r="F33" s="38"/>
      <c r="G33" s="38"/>
      <c r="H33" s="38"/>
      <c r="I33" s="38"/>
      <c r="J33" s="38"/>
      <c r="K33" s="38"/>
      <c r="L33" s="39"/>
      <c r="M33" s="39"/>
      <c r="N33" s="39"/>
    </row>
    <row r="34" spans="5:23" s="11" customFormat="1" x14ac:dyDescent="0.2">
      <c r="L34" s="39"/>
      <c r="M34" s="39"/>
      <c r="N34" s="39"/>
      <c r="W34" s="40"/>
    </row>
    <row r="35" spans="5:23" s="11" customFormat="1" x14ac:dyDescent="0.2">
      <c r="L35" s="39"/>
      <c r="M35" s="39"/>
      <c r="N35" s="39"/>
      <c r="W35" s="40"/>
    </row>
    <row r="36" spans="5:23" s="11" customFormat="1" x14ac:dyDescent="0.2">
      <c r="L36" s="39"/>
      <c r="M36" s="39"/>
      <c r="N36" s="39"/>
      <c r="W36" s="40"/>
    </row>
    <row r="37" spans="5:23" s="11" customFormat="1" x14ac:dyDescent="0.2">
      <c r="L37" s="39"/>
      <c r="M37" s="39"/>
      <c r="N37" s="39"/>
    </row>
    <row r="38" spans="5:23" s="11" customFormat="1" x14ac:dyDescent="0.2">
      <c r="L38" s="39"/>
      <c r="M38" s="39"/>
      <c r="N38" s="39"/>
    </row>
    <row r="39" spans="5:23" s="11" customFormat="1" x14ac:dyDescent="0.2">
      <c r="L39" s="39"/>
      <c r="M39" s="39"/>
      <c r="N39" s="39"/>
    </row>
    <row r="40" spans="5:23" s="11" customFormat="1" x14ac:dyDescent="0.2">
      <c r="L40" s="39"/>
      <c r="M40" s="39"/>
      <c r="N40" s="39"/>
    </row>
    <row r="41" spans="5:23" s="11" customFormat="1" x14ac:dyDescent="0.2">
      <c r="L41" s="39"/>
      <c r="M41" s="39"/>
      <c r="N41" s="39"/>
    </row>
    <row r="42" spans="5:23" s="11" customFormat="1" x14ac:dyDescent="0.2">
      <c r="L42" s="39"/>
      <c r="M42" s="39"/>
      <c r="N42" s="39"/>
    </row>
    <row r="43" spans="5:23" s="11" customFormat="1" x14ac:dyDescent="0.2">
      <c r="L43" s="39"/>
      <c r="M43" s="39"/>
      <c r="N43" s="39"/>
    </row>
    <row r="44" spans="5:23" s="11" customFormat="1" x14ac:dyDescent="0.2">
      <c r="L44" s="39"/>
      <c r="M44" s="39"/>
      <c r="N44" s="39"/>
    </row>
    <row r="45" spans="5:23" s="11" customFormat="1" x14ac:dyDescent="0.2">
      <c r="L45" s="39"/>
      <c r="M45" s="39"/>
      <c r="N45" s="39"/>
    </row>
    <row r="46" spans="5:23" s="11" customFormat="1" x14ac:dyDescent="0.2">
      <c r="L46" s="39"/>
      <c r="M46" s="39"/>
      <c r="N46" s="39"/>
    </row>
    <row r="47" spans="5:23" s="11" customFormat="1" x14ac:dyDescent="0.2">
      <c r="L47" s="39"/>
      <c r="M47" s="39"/>
      <c r="N47" s="39"/>
    </row>
    <row r="48" spans="5:23" s="11" customFormat="1" x14ac:dyDescent="0.2">
      <c r="L48" s="39"/>
      <c r="M48" s="39"/>
      <c r="N48" s="39"/>
    </row>
    <row r="49" spans="12:14" s="11" customFormat="1" x14ac:dyDescent="0.2">
      <c r="L49" s="39"/>
      <c r="M49" s="39"/>
      <c r="N49" s="39"/>
    </row>
    <row r="50" spans="12:14" s="11" customFormat="1" x14ac:dyDescent="0.2">
      <c r="L50" s="39"/>
      <c r="M50" s="39"/>
      <c r="N50" s="39"/>
    </row>
    <row r="51" spans="12:14" s="11" customFormat="1" x14ac:dyDescent="0.2">
      <c r="L51" s="39"/>
      <c r="M51" s="39"/>
      <c r="N51" s="39"/>
    </row>
    <row r="52" spans="12:14" s="11" customFormat="1" x14ac:dyDescent="0.2">
      <c r="L52" s="39"/>
      <c r="M52" s="39"/>
      <c r="N52" s="39"/>
    </row>
    <row r="53" spans="12:14" s="11" customFormat="1" x14ac:dyDescent="0.2">
      <c r="L53" s="39"/>
      <c r="M53" s="39"/>
      <c r="N53" s="39"/>
    </row>
    <row r="54" spans="12:14" s="11" customFormat="1" x14ac:dyDescent="0.2">
      <c r="L54" s="39"/>
      <c r="M54" s="39"/>
      <c r="N54" s="39"/>
    </row>
    <row r="55" spans="12:14" s="11" customFormat="1" x14ac:dyDescent="0.2">
      <c r="L55" s="39"/>
      <c r="M55" s="39"/>
      <c r="N55" s="39"/>
    </row>
    <row r="56" spans="12:14" s="11" customFormat="1" x14ac:dyDescent="0.2">
      <c r="L56" s="39"/>
      <c r="M56" s="39"/>
      <c r="N56" s="39"/>
    </row>
    <row r="57" spans="12:14" s="11" customFormat="1" x14ac:dyDescent="0.2">
      <c r="L57" s="39"/>
      <c r="M57" s="39"/>
      <c r="N57" s="39"/>
    </row>
    <row r="58" spans="12:14" s="11" customFormat="1" x14ac:dyDescent="0.2">
      <c r="L58" s="39"/>
      <c r="M58" s="39"/>
      <c r="N58" s="39"/>
    </row>
    <row r="59" spans="12:14" s="11" customFormat="1" x14ac:dyDescent="0.2">
      <c r="L59" s="39"/>
      <c r="M59" s="39"/>
      <c r="N59" s="39"/>
    </row>
    <row r="60" spans="12:14" s="11" customFormat="1" x14ac:dyDescent="0.2">
      <c r="L60" s="39"/>
      <c r="M60" s="39"/>
      <c r="N60" s="39"/>
    </row>
    <row r="61" spans="12:14" s="11" customFormat="1" x14ac:dyDescent="0.2">
      <c r="L61" s="39"/>
      <c r="M61" s="39"/>
      <c r="N61" s="39"/>
    </row>
    <row r="62" spans="12:14" s="11" customFormat="1" x14ac:dyDescent="0.2">
      <c r="L62" s="39"/>
      <c r="M62" s="39"/>
      <c r="N62" s="39"/>
    </row>
    <row r="63" spans="12:14" s="11" customFormat="1" x14ac:dyDescent="0.2">
      <c r="L63" s="39"/>
      <c r="M63" s="39"/>
      <c r="N63" s="39"/>
    </row>
    <row r="64" spans="12:14" s="11" customFormat="1" x14ac:dyDescent="0.2">
      <c r="L64" s="39"/>
      <c r="M64" s="39"/>
      <c r="N64" s="39"/>
    </row>
    <row r="65" spans="1:24" s="11" customFormat="1" x14ac:dyDescent="0.2">
      <c r="L65" s="39"/>
      <c r="M65" s="39"/>
      <c r="N65" s="39"/>
    </row>
    <row r="66" spans="1:24" s="11" customFormat="1" x14ac:dyDescent="0.2">
      <c r="L66" s="39"/>
      <c r="M66" s="39"/>
      <c r="N66" s="39"/>
    </row>
    <row r="67" spans="1:24" s="11" customFormat="1" x14ac:dyDescent="0.2">
      <c r="L67" s="39"/>
      <c r="M67" s="39"/>
      <c r="N67" s="39"/>
    </row>
    <row r="68" spans="1:24" s="11" customFormat="1" x14ac:dyDescent="0.2">
      <c r="L68" s="39"/>
      <c r="M68" s="39"/>
      <c r="N68" s="39"/>
    </row>
    <row r="69" spans="1:24" s="11" customFormat="1" x14ac:dyDescent="0.2">
      <c r="L69" s="39"/>
      <c r="M69" s="39"/>
      <c r="N69" s="39"/>
    </row>
    <row r="70" spans="1:24" s="11" customFormat="1" x14ac:dyDescent="0.2">
      <c r="L70" s="39"/>
      <c r="M70" s="39"/>
      <c r="N70" s="39"/>
    </row>
    <row r="71" spans="1:24" s="11" customFormat="1" x14ac:dyDescent="0.2">
      <c r="L71" s="39"/>
      <c r="M71" s="39"/>
      <c r="N71" s="39"/>
    </row>
    <row r="72" spans="1:24" s="11" customFormat="1" x14ac:dyDescent="0.2">
      <c r="L72" s="39"/>
      <c r="M72" s="39"/>
      <c r="N72" s="39"/>
    </row>
    <row r="73" spans="1:24" s="11" customFormat="1" x14ac:dyDescent="0.3">
      <c r="L73" s="39"/>
      <c r="M73" s="39"/>
      <c r="N73" s="39"/>
      <c r="X73" s="5"/>
    </row>
    <row r="74" spans="1:24" x14ac:dyDescent="0.3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39"/>
      <c r="M74" s="39"/>
      <c r="N74" s="39"/>
      <c r="O74" s="11"/>
      <c r="P74" s="11"/>
      <c r="Q74" s="11"/>
      <c r="R74" s="11"/>
      <c r="S74" s="11"/>
      <c r="T74" s="11"/>
      <c r="U74" s="11"/>
      <c r="V74" s="11"/>
      <c r="W74" s="11"/>
    </row>
    <row r="75" spans="1:24" x14ac:dyDescent="0.3">
      <c r="L75" s="41"/>
      <c r="M75" s="41"/>
      <c r="N75" s="41"/>
    </row>
    <row r="76" spans="1:24" x14ac:dyDescent="0.3">
      <c r="L76" s="41"/>
      <c r="M76" s="41"/>
      <c r="N76" s="41"/>
    </row>
    <row r="77" spans="1:24" x14ac:dyDescent="0.3">
      <c r="L77" s="41"/>
      <c r="M77" s="41"/>
      <c r="N77" s="41"/>
    </row>
    <row r="78" spans="1:24" x14ac:dyDescent="0.3">
      <c r="L78" s="41"/>
      <c r="M78" s="41"/>
      <c r="N78" s="41"/>
    </row>
    <row r="79" spans="1:24" x14ac:dyDescent="0.3">
      <c r="L79" s="41"/>
      <c r="M79" s="41"/>
      <c r="N79" s="41"/>
    </row>
  </sheetData>
  <mergeCells count="32">
    <mergeCell ref="L5:L7"/>
    <mergeCell ref="M5:M7"/>
    <mergeCell ref="A1:W1"/>
    <mergeCell ref="A3:A7"/>
    <mergeCell ref="C3:C7"/>
    <mergeCell ref="E3:G4"/>
    <mergeCell ref="H3:N4"/>
    <mergeCell ref="O3:P3"/>
    <mergeCell ref="Q3:U3"/>
    <mergeCell ref="V3:V7"/>
    <mergeCell ref="W3:W7"/>
    <mergeCell ref="O4:O7"/>
    <mergeCell ref="R6:R7"/>
    <mergeCell ref="S6:S7"/>
    <mergeCell ref="T6:T7"/>
    <mergeCell ref="U6:U7"/>
    <mergeCell ref="A29:W29"/>
    <mergeCell ref="N5:N7"/>
    <mergeCell ref="A30:W30"/>
    <mergeCell ref="F6:F7"/>
    <mergeCell ref="G6:G7"/>
    <mergeCell ref="H6:H7"/>
    <mergeCell ref="I6:I7"/>
    <mergeCell ref="J6:J7"/>
    <mergeCell ref="K6:K7"/>
    <mergeCell ref="P4:P7"/>
    <mergeCell ref="Q4:Q7"/>
    <mergeCell ref="R4:S5"/>
    <mergeCell ref="T4:U5"/>
    <mergeCell ref="F5:G5"/>
    <mergeCell ref="H5:I5"/>
    <mergeCell ref="J5:K5"/>
  </mergeCells>
  <printOptions horizontalCentered="1"/>
  <pageMargins left="0.39370078740157483" right="0.39370078740157483" top="0.70866141732283472" bottom="0.34531250000000002" header="0.31496062992125984" footer="0.15748031496062992"/>
  <pageSetup paperSize="9" scale="42" fitToHeight="0" orientation="landscape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  <pageSetUpPr fitToPage="1"/>
  </sheetPr>
  <dimension ref="A1:Z78"/>
  <sheetViews>
    <sheetView view="pageBreakPreview" zoomScale="70" zoomScaleNormal="85" zoomScaleSheetLayoutView="70" zoomScalePageLayoutView="80" workbookViewId="0">
      <pane xSplit="1" ySplit="7" topLeftCell="J8" activePane="bottomRight" state="frozen"/>
      <selection pane="topRight" activeCell="B1" sqref="B1"/>
      <selection pane="bottomLeft" activeCell="A10" sqref="A10"/>
      <selection pane="bottomRight" activeCell="R9" sqref="R9:S9"/>
    </sheetView>
  </sheetViews>
  <sheetFormatPr defaultRowHeight="18.75" x14ac:dyDescent="0.3"/>
  <cols>
    <col min="1" max="1" width="10" style="5" customWidth="1"/>
    <col min="2" max="4" width="9.5" style="5" customWidth="1"/>
    <col min="5" max="5" width="9.75" style="5" customWidth="1"/>
    <col min="6" max="6" width="9" style="5" customWidth="1"/>
    <col min="7" max="11" width="9.375" style="5" customWidth="1"/>
    <col min="12" max="12" width="9.25" style="5" customWidth="1"/>
    <col min="13" max="13" width="12.875" style="5" customWidth="1"/>
    <col min="14" max="14" width="13" style="5" customWidth="1"/>
    <col min="15" max="15" width="10.25" style="5" bestFit="1" customWidth="1"/>
    <col min="16" max="16" width="9.375" style="5" customWidth="1"/>
    <col min="17" max="17" width="10.375" style="5" customWidth="1"/>
    <col min="18" max="18" width="22.625" style="5" customWidth="1"/>
    <col min="19" max="19" width="10.75" style="5" bestFit="1" customWidth="1"/>
    <col min="20" max="20" width="26" style="5" customWidth="1"/>
    <col min="21" max="21" width="11.25" style="5" bestFit="1" customWidth="1"/>
    <col min="22" max="22" width="13.75" style="5" customWidth="1"/>
    <col min="23" max="23" width="17.25" style="5" customWidth="1"/>
    <col min="24" max="16384" width="9" style="5"/>
  </cols>
  <sheetData>
    <row r="1" spans="1:26" s="2" customFormat="1" ht="20.25" x14ac:dyDescent="0.3">
      <c r="A1" s="1769" t="s">
        <v>80</v>
      </c>
      <c r="B1" s="1769"/>
      <c r="C1" s="1769"/>
      <c r="D1" s="1769"/>
      <c r="E1" s="1769"/>
      <c r="F1" s="1769"/>
      <c r="G1" s="1769"/>
      <c r="H1" s="1769"/>
      <c r="I1" s="1769"/>
      <c r="J1" s="1769"/>
      <c r="K1" s="1769"/>
      <c r="L1" s="1769"/>
      <c r="M1" s="1769"/>
      <c r="N1" s="1769"/>
      <c r="O1" s="1769"/>
      <c r="P1" s="1769"/>
      <c r="Q1" s="1769"/>
      <c r="R1" s="1769"/>
      <c r="S1" s="1769"/>
      <c r="T1" s="1769"/>
      <c r="U1" s="1769"/>
      <c r="V1" s="1769"/>
      <c r="W1" s="1769"/>
      <c r="X1" s="1"/>
      <c r="Y1" s="1"/>
      <c r="Z1" s="1"/>
    </row>
    <row r="2" spans="1:26" x14ac:dyDescent="0.3">
      <c r="A2" s="3" t="s">
        <v>445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</row>
    <row r="3" spans="1:26" ht="18.75" customHeight="1" x14ac:dyDescent="0.3">
      <c r="A3" s="1770" t="s">
        <v>0</v>
      </c>
      <c r="B3" s="6" t="s">
        <v>1</v>
      </c>
      <c r="C3" s="1766" t="s">
        <v>45</v>
      </c>
      <c r="D3" s="6" t="s">
        <v>2</v>
      </c>
      <c r="E3" s="1773" t="s">
        <v>3</v>
      </c>
      <c r="F3" s="1774"/>
      <c r="G3" s="1775"/>
      <c r="H3" s="1779" t="s">
        <v>4</v>
      </c>
      <c r="I3" s="1780"/>
      <c r="J3" s="1780"/>
      <c r="K3" s="1780"/>
      <c r="L3" s="1780"/>
      <c r="M3" s="1780"/>
      <c r="N3" s="1781"/>
      <c r="O3" s="1785" t="s">
        <v>5</v>
      </c>
      <c r="P3" s="1786"/>
      <c r="Q3" s="1785" t="s">
        <v>6</v>
      </c>
      <c r="R3" s="1787"/>
      <c r="S3" s="1787"/>
      <c r="T3" s="1787"/>
      <c r="U3" s="1786"/>
      <c r="V3" s="1763" t="s">
        <v>7</v>
      </c>
      <c r="W3" s="1763" t="s">
        <v>8</v>
      </c>
    </row>
    <row r="4" spans="1:26" s="8" customFormat="1" ht="21" customHeight="1" x14ac:dyDescent="0.2">
      <c r="A4" s="1771"/>
      <c r="B4" s="7" t="s">
        <v>9</v>
      </c>
      <c r="C4" s="1767"/>
      <c r="D4" s="7" t="s">
        <v>10</v>
      </c>
      <c r="E4" s="1776"/>
      <c r="F4" s="1777"/>
      <c r="G4" s="1778"/>
      <c r="H4" s="1782"/>
      <c r="I4" s="1783"/>
      <c r="J4" s="1783"/>
      <c r="K4" s="1783"/>
      <c r="L4" s="1783"/>
      <c r="M4" s="1783"/>
      <c r="N4" s="1784"/>
      <c r="O4" s="1763" t="s">
        <v>11</v>
      </c>
      <c r="P4" s="1763" t="s">
        <v>12</v>
      </c>
      <c r="Q4" s="1763" t="s">
        <v>13</v>
      </c>
      <c r="R4" s="1779" t="s">
        <v>14</v>
      </c>
      <c r="S4" s="1781"/>
      <c r="T4" s="1779" t="s">
        <v>15</v>
      </c>
      <c r="U4" s="1781"/>
      <c r="V4" s="1764"/>
      <c r="W4" s="1764"/>
    </row>
    <row r="5" spans="1:26" s="8" customFormat="1" ht="18.75" customHeight="1" x14ac:dyDescent="0.2">
      <c r="A5" s="1771"/>
      <c r="B5" s="7" t="s">
        <v>16</v>
      </c>
      <c r="C5" s="1767"/>
      <c r="D5" s="7" t="s">
        <v>17</v>
      </c>
      <c r="E5" s="9" t="s">
        <v>18</v>
      </c>
      <c r="F5" s="1789" t="s">
        <v>19</v>
      </c>
      <c r="G5" s="1790"/>
      <c r="H5" s="1789" t="s">
        <v>70</v>
      </c>
      <c r="I5" s="1790"/>
      <c r="J5" s="1789" t="s">
        <v>71</v>
      </c>
      <c r="K5" s="1790"/>
      <c r="L5" s="1763" t="s">
        <v>20</v>
      </c>
      <c r="M5" s="1766" t="s">
        <v>21</v>
      </c>
      <c r="N5" s="1766" t="s">
        <v>22</v>
      </c>
      <c r="O5" s="1764"/>
      <c r="P5" s="1764"/>
      <c r="Q5" s="1764"/>
      <c r="R5" s="1782"/>
      <c r="S5" s="1784"/>
      <c r="T5" s="1782"/>
      <c r="U5" s="1784"/>
      <c r="V5" s="1764"/>
      <c r="W5" s="1764"/>
    </row>
    <row r="6" spans="1:26" s="11" customFormat="1" ht="18.75" customHeight="1" x14ac:dyDescent="0.2">
      <c r="A6" s="1771"/>
      <c r="B6" s="10" t="s">
        <v>23</v>
      </c>
      <c r="C6" s="1767"/>
      <c r="D6" s="10" t="s">
        <v>24</v>
      </c>
      <c r="E6" s="9" t="s">
        <v>69</v>
      </c>
      <c r="F6" s="1766" t="s">
        <v>25</v>
      </c>
      <c r="G6" s="1766" t="s">
        <v>68</v>
      </c>
      <c r="H6" s="1766" t="s">
        <v>68</v>
      </c>
      <c r="I6" s="1766" t="s">
        <v>75</v>
      </c>
      <c r="J6" s="1766" t="s">
        <v>68</v>
      </c>
      <c r="K6" s="1766" t="s">
        <v>75</v>
      </c>
      <c r="L6" s="1764"/>
      <c r="M6" s="1767"/>
      <c r="N6" s="1767"/>
      <c r="O6" s="1764"/>
      <c r="P6" s="1764"/>
      <c r="Q6" s="1764"/>
      <c r="R6" s="1766" t="s">
        <v>67</v>
      </c>
      <c r="S6" s="1766" t="s">
        <v>26</v>
      </c>
      <c r="T6" s="1766" t="s">
        <v>67</v>
      </c>
      <c r="U6" s="1766" t="s">
        <v>26</v>
      </c>
      <c r="V6" s="1764"/>
      <c r="W6" s="1764"/>
    </row>
    <row r="7" spans="1:26" s="11" customFormat="1" ht="55.5" customHeight="1" x14ac:dyDescent="0.2">
      <c r="A7" s="1772"/>
      <c r="B7" s="12" t="s">
        <v>27</v>
      </c>
      <c r="C7" s="1768"/>
      <c r="D7" s="12"/>
      <c r="E7" s="13"/>
      <c r="F7" s="1768"/>
      <c r="G7" s="1768"/>
      <c r="H7" s="1768"/>
      <c r="I7" s="1768"/>
      <c r="J7" s="1768"/>
      <c r="K7" s="1768"/>
      <c r="L7" s="1765"/>
      <c r="M7" s="1768"/>
      <c r="N7" s="1768"/>
      <c r="O7" s="1765"/>
      <c r="P7" s="1765"/>
      <c r="Q7" s="1765"/>
      <c r="R7" s="1768"/>
      <c r="S7" s="1768"/>
      <c r="T7" s="1768"/>
      <c r="U7" s="1768"/>
      <c r="V7" s="1765"/>
      <c r="W7" s="1765"/>
    </row>
    <row r="8" spans="1:26" s="11" customFormat="1" ht="20.25" customHeight="1" x14ac:dyDescent="0.2">
      <c r="A8" s="14" t="s">
        <v>46</v>
      </c>
      <c r="B8" s="14" t="s">
        <v>47</v>
      </c>
      <c r="C8" s="14" t="s">
        <v>48</v>
      </c>
      <c r="D8" s="14" t="s">
        <v>49</v>
      </c>
      <c r="E8" s="14" t="s">
        <v>50</v>
      </c>
      <c r="F8" s="14" t="s">
        <v>51</v>
      </c>
      <c r="G8" s="14" t="s">
        <v>52</v>
      </c>
      <c r="H8" s="14" t="s">
        <v>53</v>
      </c>
      <c r="I8" s="14" t="s">
        <v>54</v>
      </c>
      <c r="J8" s="14" t="s">
        <v>55</v>
      </c>
      <c r="K8" s="14" t="s">
        <v>56</v>
      </c>
      <c r="L8" s="14" t="s">
        <v>57</v>
      </c>
      <c r="M8" s="14" t="s">
        <v>58</v>
      </c>
      <c r="N8" s="14" t="s">
        <v>59</v>
      </c>
      <c r="O8" s="14" t="s">
        <v>60</v>
      </c>
      <c r="P8" s="14" t="s">
        <v>61</v>
      </c>
      <c r="Q8" s="14" t="s">
        <v>62</v>
      </c>
      <c r="R8" s="14" t="s">
        <v>63</v>
      </c>
      <c r="S8" s="14" t="s">
        <v>64</v>
      </c>
      <c r="T8" s="14" t="s">
        <v>65</v>
      </c>
      <c r="U8" s="14" t="s">
        <v>72</v>
      </c>
      <c r="V8" s="14" t="s">
        <v>73</v>
      </c>
      <c r="W8" s="14" t="s">
        <v>74</v>
      </c>
    </row>
    <row r="9" spans="1:26" s="22" customFormat="1" ht="24" customHeight="1" x14ac:dyDescent="0.3">
      <c r="A9" s="70" t="s">
        <v>42</v>
      </c>
      <c r="B9" s="85" t="s">
        <v>86</v>
      </c>
      <c r="C9" s="85" t="s">
        <v>86</v>
      </c>
      <c r="D9" s="85" t="s">
        <v>86</v>
      </c>
      <c r="E9" s="85" t="s">
        <v>86</v>
      </c>
      <c r="F9" s="85" t="s">
        <v>86</v>
      </c>
      <c r="G9" s="85" t="s">
        <v>86</v>
      </c>
      <c r="H9" s="85" t="s">
        <v>86</v>
      </c>
      <c r="I9" s="85" t="s">
        <v>86</v>
      </c>
      <c r="J9" s="85" t="s">
        <v>86</v>
      </c>
      <c r="K9" s="85" t="s">
        <v>86</v>
      </c>
      <c r="L9" s="85" t="s">
        <v>86</v>
      </c>
      <c r="M9" s="85" t="s">
        <v>86</v>
      </c>
      <c r="N9" s="85" t="s">
        <v>86</v>
      </c>
      <c r="O9" s="85" t="s">
        <v>86</v>
      </c>
      <c r="P9" s="85" t="s">
        <v>86</v>
      </c>
      <c r="Q9" s="85" t="s">
        <v>86</v>
      </c>
      <c r="R9" s="85" t="s">
        <v>86</v>
      </c>
      <c r="S9" s="85" t="s">
        <v>86</v>
      </c>
      <c r="T9" s="85" t="s">
        <v>86</v>
      </c>
      <c r="U9" s="85" t="s">
        <v>86</v>
      </c>
      <c r="V9" s="85" t="s">
        <v>86</v>
      </c>
      <c r="W9" s="85" t="s">
        <v>86</v>
      </c>
    </row>
    <row r="10" spans="1:26" s="22" customFormat="1" ht="20.25" x14ac:dyDescent="0.3">
      <c r="A10" s="74" t="s">
        <v>43</v>
      </c>
      <c r="B10" s="53">
        <v>5</v>
      </c>
      <c r="C10" s="53">
        <v>5</v>
      </c>
      <c r="D10" s="53" t="s">
        <v>91</v>
      </c>
      <c r="E10" s="54">
        <v>5</v>
      </c>
      <c r="F10" s="54">
        <v>0</v>
      </c>
      <c r="G10" s="85" t="s">
        <v>86</v>
      </c>
      <c r="H10" s="85" t="s">
        <v>86</v>
      </c>
      <c r="I10" s="85" t="s">
        <v>86</v>
      </c>
      <c r="J10" s="85" t="s">
        <v>86</v>
      </c>
      <c r="K10" s="85" t="s">
        <v>86</v>
      </c>
      <c r="L10" s="85" t="s">
        <v>86</v>
      </c>
      <c r="M10" s="85" t="s">
        <v>86</v>
      </c>
      <c r="N10" s="85" t="s">
        <v>86</v>
      </c>
      <c r="O10" s="20">
        <v>4.5</v>
      </c>
      <c r="P10" s="85" t="s">
        <v>86</v>
      </c>
      <c r="Q10" s="20">
        <v>4.5</v>
      </c>
      <c r="R10" s="46" t="s">
        <v>391</v>
      </c>
      <c r="S10" s="21">
        <v>4.5</v>
      </c>
      <c r="T10" s="85" t="s">
        <v>86</v>
      </c>
      <c r="U10" s="85" t="s">
        <v>86</v>
      </c>
      <c r="V10" s="85" t="s">
        <v>86</v>
      </c>
      <c r="W10" s="85" t="s">
        <v>86</v>
      </c>
    </row>
    <row r="11" spans="1:26" s="22" customFormat="1" ht="20.25" x14ac:dyDescent="0.3">
      <c r="A11" s="70" t="s">
        <v>29</v>
      </c>
      <c r="B11" s="54">
        <v>0</v>
      </c>
      <c r="C11" s="54">
        <v>0</v>
      </c>
      <c r="D11" s="85" t="s">
        <v>86</v>
      </c>
      <c r="E11" s="54">
        <v>0</v>
      </c>
      <c r="F11" s="54">
        <v>0</v>
      </c>
      <c r="G11" s="85" t="s">
        <v>86</v>
      </c>
      <c r="H11" s="85" t="s">
        <v>86</v>
      </c>
      <c r="I11" s="85" t="s">
        <v>86</v>
      </c>
      <c r="J11" s="85" t="s">
        <v>86</v>
      </c>
      <c r="K11" s="85" t="s">
        <v>86</v>
      </c>
      <c r="L11" s="85" t="s">
        <v>86</v>
      </c>
      <c r="M11" s="85" t="s">
        <v>86</v>
      </c>
      <c r="N11" s="85" t="s">
        <v>86</v>
      </c>
      <c r="O11" s="54">
        <v>0</v>
      </c>
      <c r="P11" s="85" t="s">
        <v>86</v>
      </c>
      <c r="Q11" s="85" t="s">
        <v>86</v>
      </c>
      <c r="R11" s="85" t="s">
        <v>86</v>
      </c>
      <c r="S11" s="85" t="s">
        <v>86</v>
      </c>
      <c r="T11" s="85" t="s">
        <v>86</v>
      </c>
      <c r="U11" s="85" t="s">
        <v>86</v>
      </c>
      <c r="V11" s="85" t="s">
        <v>86</v>
      </c>
      <c r="W11" s="85" t="s">
        <v>86</v>
      </c>
    </row>
    <row r="12" spans="1:26" s="22" customFormat="1" ht="20.25" x14ac:dyDescent="0.3">
      <c r="A12" s="75" t="s">
        <v>30</v>
      </c>
      <c r="B12" s="54">
        <v>0</v>
      </c>
      <c r="C12" s="54">
        <v>0</v>
      </c>
      <c r="D12" s="85" t="s">
        <v>86</v>
      </c>
      <c r="E12" s="54">
        <v>0</v>
      </c>
      <c r="F12" s="54">
        <v>0</v>
      </c>
      <c r="G12" s="85" t="s">
        <v>86</v>
      </c>
      <c r="H12" s="85" t="s">
        <v>86</v>
      </c>
      <c r="I12" s="85" t="s">
        <v>86</v>
      </c>
      <c r="J12" s="85" t="s">
        <v>86</v>
      </c>
      <c r="K12" s="85" t="s">
        <v>86</v>
      </c>
      <c r="L12" s="85" t="s">
        <v>86</v>
      </c>
      <c r="M12" s="85" t="s">
        <v>86</v>
      </c>
      <c r="N12" s="85" t="s">
        <v>86</v>
      </c>
      <c r="O12" s="54">
        <v>0</v>
      </c>
      <c r="P12" s="85" t="s">
        <v>86</v>
      </c>
      <c r="Q12" s="85" t="s">
        <v>86</v>
      </c>
      <c r="R12" s="85" t="s">
        <v>86</v>
      </c>
      <c r="S12" s="85" t="s">
        <v>86</v>
      </c>
      <c r="T12" s="85" t="s">
        <v>86</v>
      </c>
      <c r="U12" s="85" t="s">
        <v>86</v>
      </c>
      <c r="V12" s="85" t="s">
        <v>86</v>
      </c>
      <c r="W12" s="85" t="s">
        <v>86</v>
      </c>
    </row>
    <row r="13" spans="1:26" s="22" customFormat="1" ht="20.25" x14ac:dyDescent="0.3">
      <c r="A13" s="55" t="s">
        <v>31</v>
      </c>
      <c r="B13" s="54">
        <v>0</v>
      </c>
      <c r="C13" s="54">
        <v>0</v>
      </c>
      <c r="D13" s="85" t="s">
        <v>86</v>
      </c>
      <c r="E13" s="54">
        <v>0</v>
      </c>
      <c r="F13" s="85" t="s">
        <v>86</v>
      </c>
      <c r="G13" s="85" t="s">
        <v>86</v>
      </c>
      <c r="H13" s="85" t="s">
        <v>86</v>
      </c>
      <c r="I13" s="85" t="s">
        <v>86</v>
      </c>
      <c r="J13" s="85" t="s">
        <v>86</v>
      </c>
      <c r="K13" s="85" t="s">
        <v>86</v>
      </c>
      <c r="L13" s="85" t="s">
        <v>86</v>
      </c>
      <c r="M13" s="85" t="s">
        <v>86</v>
      </c>
      <c r="N13" s="85" t="s">
        <v>86</v>
      </c>
      <c r="O13" s="54">
        <v>0</v>
      </c>
      <c r="P13" s="85" t="s">
        <v>86</v>
      </c>
      <c r="Q13" s="85" t="s">
        <v>86</v>
      </c>
      <c r="R13" s="85" t="s">
        <v>86</v>
      </c>
      <c r="S13" s="85" t="s">
        <v>86</v>
      </c>
      <c r="T13" s="85" t="s">
        <v>86</v>
      </c>
      <c r="U13" s="85" t="s">
        <v>86</v>
      </c>
      <c r="V13" s="85" t="s">
        <v>86</v>
      </c>
      <c r="W13" s="85" t="s">
        <v>86</v>
      </c>
    </row>
    <row r="14" spans="1:26" s="22" customFormat="1" ht="20.25" x14ac:dyDescent="0.3">
      <c r="A14" s="55" t="s">
        <v>32</v>
      </c>
      <c r="B14" s="54">
        <v>0</v>
      </c>
      <c r="C14" s="54">
        <v>0</v>
      </c>
      <c r="D14" s="85" t="s">
        <v>86</v>
      </c>
      <c r="E14" s="54">
        <v>0</v>
      </c>
      <c r="F14" s="85" t="s">
        <v>86</v>
      </c>
      <c r="G14" s="85" t="s">
        <v>86</v>
      </c>
      <c r="H14" s="85" t="s">
        <v>86</v>
      </c>
      <c r="I14" s="85" t="s">
        <v>86</v>
      </c>
      <c r="J14" s="85" t="s">
        <v>86</v>
      </c>
      <c r="K14" s="85" t="s">
        <v>86</v>
      </c>
      <c r="L14" s="85" t="s">
        <v>86</v>
      </c>
      <c r="M14" s="85" t="s">
        <v>86</v>
      </c>
      <c r="N14" s="85" t="s">
        <v>86</v>
      </c>
      <c r="O14" s="54">
        <v>0</v>
      </c>
      <c r="P14" s="85" t="s">
        <v>86</v>
      </c>
      <c r="Q14" s="85" t="s">
        <v>86</v>
      </c>
      <c r="R14" s="85" t="s">
        <v>86</v>
      </c>
      <c r="S14" s="85" t="s">
        <v>86</v>
      </c>
      <c r="T14" s="85" t="s">
        <v>86</v>
      </c>
      <c r="U14" s="85" t="s">
        <v>86</v>
      </c>
      <c r="V14" s="85" t="s">
        <v>86</v>
      </c>
      <c r="W14" s="85" t="s">
        <v>86</v>
      </c>
    </row>
    <row r="15" spans="1:26" s="96" customFormat="1" ht="18.75" customHeight="1" x14ac:dyDescent="0.3">
      <c r="A15" s="89" t="s">
        <v>28</v>
      </c>
      <c r="B15" s="90">
        <v>130</v>
      </c>
      <c r="C15" s="90">
        <v>280</v>
      </c>
      <c r="D15" s="82" t="s">
        <v>124</v>
      </c>
      <c r="E15" s="82">
        <v>130</v>
      </c>
      <c r="F15" s="91" t="s">
        <v>86</v>
      </c>
      <c r="G15" s="85" t="s">
        <v>86</v>
      </c>
      <c r="H15" s="85" t="s">
        <v>86</v>
      </c>
      <c r="I15" s="85" t="s">
        <v>86</v>
      </c>
      <c r="J15" s="85" t="s">
        <v>86</v>
      </c>
      <c r="K15" s="85" t="s">
        <v>86</v>
      </c>
      <c r="L15" s="85" t="s">
        <v>86</v>
      </c>
      <c r="M15" s="85" t="s">
        <v>86</v>
      </c>
      <c r="N15" s="85" t="s">
        <v>86</v>
      </c>
      <c r="O15" s="92">
        <v>482</v>
      </c>
      <c r="P15" s="82" t="s">
        <v>81</v>
      </c>
      <c r="Q15" s="92">
        <v>1168.8</v>
      </c>
      <c r="R15" s="93" t="s">
        <v>86</v>
      </c>
      <c r="S15" s="82" t="s">
        <v>86</v>
      </c>
      <c r="T15" s="94" t="s">
        <v>125</v>
      </c>
      <c r="U15" s="92">
        <v>1168.8</v>
      </c>
      <c r="V15" s="85" t="s">
        <v>86</v>
      </c>
      <c r="W15" s="85" t="s">
        <v>86</v>
      </c>
      <c r="X15" s="95"/>
      <c r="Y15" s="95"/>
      <c r="Z15" s="95"/>
    </row>
    <row r="16" spans="1:26" s="22" customFormat="1" ht="20.25" x14ac:dyDescent="0.3">
      <c r="A16" s="55" t="s">
        <v>33</v>
      </c>
      <c r="B16" s="55">
        <v>120</v>
      </c>
      <c r="C16" s="55">
        <v>120</v>
      </c>
      <c r="D16" s="55" t="s">
        <v>129</v>
      </c>
      <c r="E16" s="27">
        <v>32</v>
      </c>
      <c r="F16" s="27">
        <v>0</v>
      </c>
      <c r="G16" s="85" t="s">
        <v>86</v>
      </c>
      <c r="H16" s="85" t="s">
        <v>86</v>
      </c>
      <c r="I16" s="85" t="s">
        <v>86</v>
      </c>
      <c r="J16" s="27">
        <v>32</v>
      </c>
      <c r="K16" s="27">
        <v>190</v>
      </c>
      <c r="L16" s="85" t="s">
        <v>86</v>
      </c>
      <c r="M16" s="85" t="s">
        <v>86</v>
      </c>
      <c r="N16" s="85" t="s">
        <v>86</v>
      </c>
      <c r="O16" s="57">
        <v>190</v>
      </c>
      <c r="P16" s="27" t="s">
        <v>81</v>
      </c>
      <c r="Q16" s="57">
        <v>190</v>
      </c>
      <c r="R16" s="62" t="s">
        <v>130</v>
      </c>
      <c r="S16" s="28">
        <v>190</v>
      </c>
      <c r="T16" s="85" t="s">
        <v>86</v>
      </c>
      <c r="U16" s="28">
        <v>0</v>
      </c>
      <c r="V16" s="85" t="s">
        <v>86</v>
      </c>
      <c r="W16" s="85" t="s">
        <v>86</v>
      </c>
    </row>
    <row r="17" spans="1:26" s="96" customFormat="1" ht="18.75" customHeight="1" x14ac:dyDescent="0.3">
      <c r="A17" s="89" t="s">
        <v>34</v>
      </c>
      <c r="B17" s="97" t="s">
        <v>86</v>
      </c>
      <c r="C17" s="97" t="s">
        <v>86</v>
      </c>
      <c r="D17" s="98" t="s">
        <v>86</v>
      </c>
      <c r="E17" s="98" t="s">
        <v>86</v>
      </c>
      <c r="F17" s="98" t="s">
        <v>86</v>
      </c>
      <c r="G17" s="85" t="s">
        <v>86</v>
      </c>
      <c r="H17" s="85" t="s">
        <v>86</v>
      </c>
      <c r="I17" s="85" t="s">
        <v>86</v>
      </c>
      <c r="J17" s="98" t="s">
        <v>86</v>
      </c>
      <c r="K17" s="98" t="s">
        <v>86</v>
      </c>
      <c r="L17" s="85" t="s">
        <v>86</v>
      </c>
      <c r="M17" s="98" t="s">
        <v>86</v>
      </c>
      <c r="N17" s="98" t="s">
        <v>86</v>
      </c>
      <c r="O17" s="98" t="s">
        <v>86</v>
      </c>
      <c r="P17" s="98" t="s">
        <v>86</v>
      </c>
      <c r="Q17" s="98" t="s">
        <v>86</v>
      </c>
      <c r="R17" s="98" t="s">
        <v>86</v>
      </c>
      <c r="S17" s="98" t="s">
        <v>86</v>
      </c>
      <c r="T17" s="85" t="s">
        <v>86</v>
      </c>
      <c r="U17" s="98" t="s">
        <v>86</v>
      </c>
      <c r="V17" s="85" t="s">
        <v>86</v>
      </c>
      <c r="W17" s="85" t="s">
        <v>86</v>
      </c>
      <c r="X17" s="95"/>
      <c r="Y17" s="95"/>
      <c r="Z17" s="95"/>
    </row>
    <row r="18" spans="1:26" s="96" customFormat="1" ht="18.75" customHeight="1" x14ac:dyDescent="0.3">
      <c r="A18" s="89" t="s">
        <v>35</v>
      </c>
      <c r="B18" s="97" t="s">
        <v>86</v>
      </c>
      <c r="C18" s="97" t="s">
        <v>86</v>
      </c>
      <c r="D18" s="98" t="s">
        <v>86</v>
      </c>
      <c r="E18" s="98" t="s">
        <v>86</v>
      </c>
      <c r="F18" s="98" t="s">
        <v>86</v>
      </c>
      <c r="G18" s="85" t="s">
        <v>86</v>
      </c>
      <c r="H18" s="85" t="s">
        <v>86</v>
      </c>
      <c r="I18" s="85" t="s">
        <v>86</v>
      </c>
      <c r="J18" s="98" t="s">
        <v>86</v>
      </c>
      <c r="K18" s="98" t="s">
        <v>86</v>
      </c>
      <c r="L18" s="85" t="s">
        <v>86</v>
      </c>
      <c r="M18" s="98" t="s">
        <v>86</v>
      </c>
      <c r="N18" s="98" t="s">
        <v>86</v>
      </c>
      <c r="O18" s="98" t="s">
        <v>86</v>
      </c>
      <c r="P18" s="98" t="s">
        <v>86</v>
      </c>
      <c r="Q18" s="98" t="s">
        <v>86</v>
      </c>
      <c r="R18" s="98" t="s">
        <v>86</v>
      </c>
      <c r="S18" s="98" t="s">
        <v>86</v>
      </c>
      <c r="T18" s="85" t="s">
        <v>86</v>
      </c>
      <c r="U18" s="98" t="s">
        <v>86</v>
      </c>
      <c r="V18" s="85" t="s">
        <v>86</v>
      </c>
      <c r="W18" s="85" t="s">
        <v>86</v>
      </c>
      <c r="X18" s="95"/>
      <c r="Y18" s="95"/>
      <c r="Z18" s="95"/>
    </row>
    <row r="19" spans="1:26" s="99" customFormat="1" ht="18.75" customHeight="1" x14ac:dyDescent="0.3">
      <c r="A19" s="63" t="s">
        <v>36</v>
      </c>
      <c r="B19" s="97" t="s">
        <v>86</v>
      </c>
      <c r="C19" s="97" t="s">
        <v>86</v>
      </c>
      <c r="D19" s="98" t="s">
        <v>86</v>
      </c>
      <c r="E19" s="98" t="s">
        <v>86</v>
      </c>
      <c r="F19" s="98" t="s">
        <v>86</v>
      </c>
      <c r="G19" s="85" t="s">
        <v>86</v>
      </c>
      <c r="H19" s="85" t="s">
        <v>86</v>
      </c>
      <c r="I19" s="85" t="s">
        <v>86</v>
      </c>
      <c r="J19" s="98" t="s">
        <v>86</v>
      </c>
      <c r="K19" s="98" t="s">
        <v>86</v>
      </c>
      <c r="L19" s="85" t="s">
        <v>86</v>
      </c>
      <c r="M19" s="98" t="s">
        <v>86</v>
      </c>
      <c r="N19" s="98" t="s">
        <v>86</v>
      </c>
      <c r="O19" s="98" t="s">
        <v>86</v>
      </c>
      <c r="P19" s="98" t="s">
        <v>86</v>
      </c>
      <c r="Q19" s="98" t="s">
        <v>86</v>
      </c>
      <c r="R19" s="85" t="s">
        <v>86</v>
      </c>
      <c r="S19" s="98" t="s">
        <v>86</v>
      </c>
      <c r="T19" s="85" t="s">
        <v>86</v>
      </c>
      <c r="U19" s="63" t="s">
        <v>86</v>
      </c>
      <c r="V19" s="85" t="s">
        <v>86</v>
      </c>
      <c r="W19" s="85" t="s">
        <v>86</v>
      </c>
      <c r="X19" s="22"/>
      <c r="Y19" s="22"/>
      <c r="Z19" s="22"/>
    </row>
    <row r="20" spans="1:26" s="22" customFormat="1" ht="24" customHeight="1" x14ac:dyDescent="0.3">
      <c r="A20" s="55" t="s">
        <v>37</v>
      </c>
      <c r="B20" s="97" t="s">
        <v>86</v>
      </c>
      <c r="C20" s="97" t="s">
        <v>86</v>
      </c>
      <c r="D20" s="98" t="s">
        <v>86</v>
      </c>
      <c r="E20" s="98" t="s">
        <v>86</v>
      </c>
      <c r="F20" s="98" t="s">
        <v>86</v>
      </c>
      <c r="G20" s="85" t="s">
        <v>86</v>
      </c>
      <c r="H20" s="85" t="s">
        <v>86</v>
      </c>
      <c r="I20" s="85" t="s">
        <v>86</v>
      </c>
      <c r="J20" s="98" t="s">
        <v>86</v>
      </c>
      <c r="K20" s="98" t="s">
        <v>86</v>
      </c>
      <c r="L20" s="85" t="s">
        <v>86</v>
      </c>
      <c r="M20" s="98" t="s">
        <v>86</v>
      </c>
      <c r="N20" s="98" t="s">
        <v>86</v>
      </c>
      <c r="O20" s="98" t="s">
        <v>86</v>
      </c>
      <c r="P20" s="98" t="s">
        <v>86</v>
      </c>
      <c r="Q20" s="98" t="s">
        <v>86</v>
      </c>
      <c r="R20" s="65" t="s">
        <v>100</v>
      </c>
      <c r="S20" s="98" t="s">
        <v>86</v>
      </c>
      <c r="T20" s="85" t="s">
        <v>86</v>
      </c>
      <c r="U20" s="65" t="s">
        <v>100</v>
      </c>
      <c r="V20" s="85" t="s">
        <v>86</v>
      </c>
      <c r="W20" s="85" t="s">
        <v>86</v>
      </c>
    </row>
    <row r="21" spans="1:26" s="22" customFormat="1" ht="20.25" x14ac:dyDescent="0.3">
      <c r="A21" s="55" t="s">
        <v>38</v>
      </c>
      <c r="B21" s="97" t="s">
        <v>86</v>
      </c>
      <c r="C21" s="97" t="s">
        <v>86</v>
      </c>
      <c r="D21" s="98" t="s">
        <v>86</v>
      </c>
      <c r="E21" s="98" t="s">
        <v>86</v>
      </c>
      <c r="F21" s="98" t="s">
        <v>86</v>
      </c>
      <c r="G21" s="85" t="s">
        <v>86</v>
      </c>
      <c r="H21" s="85" t="s">
        <v>86</v>
      </c>
      <c r="I21" s="85" t="s">
        <v>86</v>
      </c>
      <c r="J21" s="98" t="s">
        <v>86</v>
      </c>
      <c r="K21" s="98" t="s">
        <v>86</v>
      </c>
      <c r="L21" s="85" t="s">
        <v>86</v>
      </c>
      <c r="M21" s="98" t="s">
        <v>86</v>
      </c>
      <c r="N21" s="98" t="s">
        <v>86</v>
      </c>
      <c r="O21" s="98" t="s">
        <v>86</v>
      </c>
      <c r="P21" s="98" t="s">
        <v>86</v>
      </c>
      <c r="Q21" s="98" t="s">
        <v>86</v>
      </c>
      <c r="R21" s="67" t="s">
        <v>86</v>
      </c>
      <c r="S21" s="98" t="s">
        <v>86</v>
      </c>
      <c r="T21" s="85" t="s">
        <v>86</v>
      </c>
      <c r="U21" s="66" t="s">
        <v>86</v>
      </c>
      <c r="V21" s="67" t="s">
        <v>86</v>
      </c>
      <c r="W21" s="85" t="s">
        <v>86</v>
      </c>
    </row>
    <row r="22" spans="1:26" s="22" customFormat="1" ht="20.25" x14ac:dyDescent="0.3">
      <c r="A22" s="55" t="s">
        <v>39</v>
      </c>
      <c r="B22" s="97" t="s">
        <v>86</v>
      </c>
      <c r="C22" s="97" t="s">
        <v>86</v>
      </c>
      <c r="D22" s="98" t="s">
        <v>86</v>
      </c>
      <c r="E22" s="98" t="s">
        <v>86</v>
      </c>
      <c r="F22" s="98" t="s">
        <v>86</v>
      </c>
      <c r="G22" s="85" t="s">
        <v>86</v>
      </c>
      <c r="H22" s="85" t="s">
        <v>86</v>
      </c>
      <c r="I22" s="85" t="s">
        <v>86</v>
      </c>
      <c r="J22" s="98" t="s">
        <v>86</v>
      </c>
      <c r="K22" s="98" t="s">
        <v>86</v>
      </c>
      <c r="L22" s="85" t="s">
        <v>86</v>
      </c>
      <c r="M22" s="98" t="s">
        <v>86</v>
      </c>
      <c r="N22" s="98" t="s">
        <v>86</v>
      </c>
      <c r="O22" s="98" t="s">
        <v>86</v>
      </c>
      <c r="P22" s="98" t="s">
        <v>86</v>
      </c>
      <c r="Q22" s="98" t="s">
        <v>86</v>
      </c>
      <c r="R22" s="68" t="s">
        <v>100</v>
      </c>
      <c r="S22" s="98" t="s">
        <v>86</v>
      </c>
      <c r="T22" s="85" t="s">
        <v>86</v>
      </c>
      <c r="U22" s="68" t="s">
        <v>100</v>
      </c>
      <c r="V22" s="68" t="s">
        <v>100</v>
      </c>
      <c r="W22" s="85" t="s">
        <v>86</v>
      </c>
    </row>
    <row r="23" spans="1:26" s="22" customFormat="1" ht="20.25" x14ac:dyDescent="0.3">
      <c r="A23" s="55" t="s">
        <v>44</v>
      </c>
      <c r="B23" s="97" t="s">
        <v>86</v>
      </c>
      <c r="C23" s="97" t="s">
        <v>86</v>
      </c>
      <c r="D23" s="98" t="s">
        <v>86</v>
      </c>
      <c r="E23" s="98" t="s">
        <v>86</v>
      </c>
      <c r="F23" s="98" t="s">
        <v>86</v>
      </c>
      <c r="G23" s="85" t="s">
        <v>86</v>
      </c>
      <c r="H23" s="85" t="s">
        <v>86</v>
      </c>
      <c r="I23" s="27"/>
      <c r="J23" s="98" t="s">
        <v>86</v>
      </c>
      <c r="K23" s="98" t="s">
        <v>86</v>
      </c>
      <c r="L23" s="85" t="s">
        <v>86</v>
      </c>
      <c r="M23" s="98" t="s">
        <v>86</v>
      </c>
      <c r="N23" s="98" t="s">
        <v>86</v>
      </c>
      <c r="O23" s="98" t="s">
        <v>86</v>
      </c>
      <c r="P23" s="98" t="s">
        <v>86</v>
      </c>
      <c r="Q23" s="98" t="s">
        <v>86</v>
      </c>
      <c r="R23" s="85" t="s">
        <v>86</v>
      </c>
      <c r="S23" s="98" t="s">
        <v>86</v>
      </c>
      <c r="T23" s="85" t="s">
        <v>86</v>
      </c>
      <c r="U23" s="66"/>
      <c r="V23" s="67"/>
      <c r="W23" s="85" t="s">
        <v>86</v>
      </c>
    </row>
    <row r="24" spans="1:26" s="96" customFormat="1" ht="18.75" customHeight="1" x14ac:dyDescent="0.3">
      <c r="A24" s="101" t="s">
        <v>40</v>
      </c>
      <c r="B24" s="1005" t="s">
        <v>86</v>
      </c>
      <c r="C24" s="1005" t="s">
        <v>86</v>
      </c>
      <c r="D24" s="1006" t="s">
        <v>86</v>
      </c>
      <c r="E24" s="1006" t="s">
        <v>86</v>
      </c>
      <c r="F24" s="1006" t="s">
        <v>86</v>
      </c>
      <c r="G24" s="1007" t="s">
        <v>86</v>
      </c>
      <c r="H24" s="1007" t="s">
        <v>86</v>
      </c>
      <c r="I24" s="1008" t="s">
        <v>100</v>
      </c>
      <c r="J24" s="98" t="s">
        <v>86</v>
      </c>
      <c r="K24" s="1008" t="s">
        <v>100</v>
      </c>
      <c r="L24" s="1007" t="s">
        <v>86</v>
      </c>
      <c r="M24" s="1008" t="s">
        <v>100</v>
      </c>
      <c r="N24" s="1006" t="s">
        <v>86</v>
      </c>
      <c r="O24" s="98" t="s">
        <v>86</v>
      </c>
      <c r="P24" s="1008" t="s">
        <v>100</v>
      </c>
      <c r="Q24" s="98" t="s">
        <v>86</v>
      </c>
      <c r="R24" s="103" t="s">
        <v>100</v>
      </c>
      <c r="S24" s="1006" t="s">
        <v>86</v>
      </c>
      <c r="T24" s="1007" t="s">
        <v>86</v>
      </c>
      <c r="U24" s="103" t="s">
        <v>100</v>
      </c>
      <c r="V24" s="103" t="s">
        <v>100</v>
      </c>
      <c r="W24" s="1007" t="s">
        <v>86</v>
      </c>
      <c r="X24" s="95"/>
      <c r="Y24" s="95"/>
      <c r="Z24" s="95"/>
    </row>
    <row r="25" spans="1:26" s="24" customFormat="1" ht="20.25" x14ac:dyDescent="0.3">
      <c r="A25" s="418" t="s">
        <v>41</v>
      </c>
      <c r="B25" s="1119">
        <f>SUM(B9:B24)</f>
        <v>255</v>
      </c>
      <c r="C25" s="1119">
        <f>SUM(C9:C24)</f>
        <v>405</v>
      </c>
      <c r="D25" s="1119"/>
      <c r="E25" s="428">
        <f>SUM(E9:E24)</f>
        <v>167</v>
      </c>
      <c r="F25" s="1009" t="s">
        <v>86</v>
      </c>
      <c r="G25" s="1010" t="s">
        <v>86</v>
      </c>
      <c r="H25" s="1010" t="s">
        <v>86</v>
      </c>
      <c r="I25" s="937">
        <f>SUM(I9:I24)</f>
        <v>0</v>
      </c>
      <c r="J25" s="937">
        <f>SUM(J9:J24)</f>
        <v>32</v>
      </c>
      <c r="K25" s="937">
        <f>SUM(K9:K24)</f>
        <v>190</v>
      </c>
      <c r="L25" s="937">
        <f>SUM(L9:L24)</f>
        <v>0</v>
      </c>
      <c r="M25" s="1013" t="s">
        <v>100</v>
      </c>
      <c r="N25" s="1009" t="s">
        <v>86</v>
      </c>
      <c r="O25" s="937">
        <f>SUM(O9:O24)</f>
        <v>676.5</v>
      </c>
      <c r="P25" s="428" t="s">
        <v>81</v>
      </c>
      <c r="Q25" s="937">
        <f>SUM(Q9:Q24)</f>
        <v>1363.3</v>
      </c>
      <c r="R25" s="1120"/>
      <c r="S25" s="426">
        <f>SUM(S9:S24)</f>
        <v>194.5</v>
      </c>
      <c r="T25" s="1010" t="s">
        <v>86</v>
      </c>
      <c r="U25" s="428">
        <f>SUM(U9:U24)</f>
        <v>1168.8</v>
      </c>
      <c r="V25" s="1011" t="s">
        <v>100</v>
      </c>
      <c r="W25" s="1012" t="s">
        <v>86</v>
      </c>
    </row>
    <row r="26" spans="1:26" s="24" customFormat="1" ht="20.25" x14ac:dyDescent="0.3">
      <c r="A26" s="933" t="s">
        <v>66</v>
      </c>
      <c r="B26" s="29"/>
      <c r="C26" s="29"/>
      <c r="D26" s="29"/>
      <c r="E26" s="30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0"/>
      <c r="Q26" s="31"/>
      <c r="R26" s="32"/>
      <c r="S26" s="33"/>
      <c r="T26" s="34"/>
      <c r="U26" s="35"/>
      <c r="V26" s="36"/>
      <c r="W26" s="37"/>
    </row>
    <row r="27" spans="1:26" s="24" customFormat="1" ht="20.25" x14ac:dyDescent="0.3">
      <c r="A27" s="43" t="s">
        <v>77</v>
      </c>
      <c r="B27" s="29"/>
      <c r="C27" s="29"/>
      <c r="D27" s="29"/>
      <c r="E27" s="30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0"/>
      <c r="Q27" s="31"/>
      <c r="R27" s="32"/>
      <c r="S27" s="33"/>
      <c r="T27" s="34"/>
      <c r="U27" s="35"/>
      <c r="V27" s="36"/>
      <c r="W27" s="37"/>
    </row>
    <row r="28" spans="1:26" s="24" customFormat="1" ht="20.25" x14ac:dyDescent="0.3">
      <c r="A28" s="1788" t="s">
        <v>79</v>
      </c>
      <c r="B28" s="1788"/>
      <c r="C28" s="1788"/>
      <c r="D28" s="1788"/>
      <c r="E28" s="1788"/>
      <c r="F28" s="1788"/>
      <c r="G28" s="1788"/>
      <c r="H28" s="1788"/>
      <c r="I28" s="1788"/>
      <c r="J28" s="1788"/>
      <c r="K28" s="1788"/>
      <c r="L28" s="1788"/>
      <c r="M28" s="1788"/>
      <c r="N28" s="1788"/>
      <c r="O28" s="1788"/>
      <c r="P28" s="1788"/>
      <c r="Q28" s="1788"/>
      <c r="R28" s="1788"/>
      <c r="S28" s="1788"/>
      <c r="T28" s="1788"/>
      <c r="U28" s="1788"/>
      <c r="V28" s="1788"/>
      <c r="W28" s="1788"/>
    </row>
    <row r="29" spans="1:26" s="11" customFormat="1" ht="20.25" x14ac:dyDescent="0.3">
      <c r="A29" s="1788" t="s">
        <v>76</v>
      </c>
      <c r="B29" s="1788"/>
      <c r="C29" s="1788"/>
      <c r="D29" s="1788"/>
      <c r="E29" s="1788"/>
      <c r="F29" s="1788"/>
      <c r="G29" s="1788"/>
      <c r="H29" s="1788"/>
      <c r="I29" s="1788"/>
      <c r="J29" s="1788"/>
      <c r="K29" s="1788"/>
      <c r="L29" s="1788"/>
      <c r="M29" s="1788"/>
      <c r="N29" s="1788"/>
      <c r="O29" s="1788"/>
      <c r="P29" s="1788"/>
      <c r="Q29" s="1788"/>
      <c r="R29" s="1788"/>
      <c r="S29" s="1788"/>
      <c r="T29" s="1788"/>
      <c r="U29" s="1788"/>
      <c r="V29" s="1788"/>
      <c r="W29" s="1788"/>
    </row>
    <row r="30" spans="1:26" s="11" customFormat="1" x14ac:dyDescent="0.2">
      <c r="E30" s="38"/>
      <c r="F30" s="38"/>
      <c r="G30" s="38"/>
      <c r="H30" s="38"/>
      <c r="I30" s="38"/>
      <c r="J30" s="38"/>
      <c r="K30" s="38"/>
      <c r="L30" s="39"/>
      <c r="M30" s="39"/>
      <c r="N30" s="39"/>
    </row>
    <row r="31" spans="1:26" s="11" customFormat="1" x14ac:dyDescent="0.2">
      <c r="E31" s="38"/>
      <c r="F31" s="38"/>
      <c r="G31" s="38"/>
      <c r="H31" s="38"/>
      <c r="I31" s="38"/>
      <c r="J31" s="38"/>
      <c r="K31" s="38"/>
      <c r="L31" s="39"/>
      <c r="M31" s="39"/>
      <c r="N31" s="39"/>
    </row>
    <row r="32" spans="1:26" s="11" customFormat="1" x14ac:dyDescent="0.2">
      <c r="E32" s="38"/>
      <c r="F32" s="38"/>
      <c r="G32" s="38"/>
      <c r="H32" s="38"/>
      <c r="I32" s="38"/>
      <c r="J32" s="38"/>
      <c r="K32" s="38"/>
      <c r="L32" s="39"/>
      <c r="M32" s="39"/>
      <c r="N32" s="39"/>
    </row>
    <row r="33" spans="12:23" s="11" customFormat="1" x14ac:dyDescent="0.2">
      <c r="L33" s="39"/>
      <c r="M33" s="39"/>
      <c r="N33" s="39"/>
      <c r="W33" s="40"/>
    </row>
    <row r="34" spans="12:23" s="11" customFormat="1" x14ac:dyDescent="0.2">
      <c r="L34" s="39"/>
      <c r="M34" s="39"/>
      <c r="N34" s="39"/>
      <c r="W34" s="40"/>
    </row>
    <row r="35" spans="12:23" s="11" customFormat="1" x14ac:dyDescent="0.2">
      <c r="L35" s="39"/>
      <c r="M35" s="39"/>
      <c r="N35" s="39"/>
      <c r="W35" s="40"/>
    </row>
    <row r="36" spans="12:23" s="11" customFormat="1" x14ac:dyDescent="0.2">
      <c r="L36" s="39"/>
      <c r="M36" s="39"/>
      <c r="N36" s="39"/>
    </row>
    <row r="37" spans="12:23" s="11" customFormat="1" x14ac:dyDescent="0.2">
      <c r="L37" s="39"/>
      <c r="M37" s="39"/>
      <c r="N37" s="39"/>
    </row>
    <row r="38" spans="12:23" s="11" customFormat="1" x14ac:dyDescent="0.2">
      <c r="L38" s="39"/>
      <c r="M38" s="39"/>
      <c r="N38" s="39"/>
    </row>
    <row r="39" spans="12:23" s="11" customFormat="1" x14ac:dyDescent="0.2">
      <c r="L39" s="39"/>
      <c r="M39" s="39"/>
      <c r="N39" s="39"/>
    </row>
    <row r="40" spans="12:23" s="11" customFormat="1" x14ac:dyDescent="0.2">
      <c r="L40" s="39"/>
      <c r="M40" s="39"/>
      <c r="N40" s="39"/>
    </row>
    <row r="41" spans="12:23" s="11" customFormat="1" x14ac:dyDescent="0.2">
      <c r="L41" s="39"/>
      <c r="M41" s="39"/>
      <c r="N41" s="39"/>
    </row>
    <row r="42" spans="12:23" s="11" customFormat="1" x14ac:dyDescent="0.2">
      <c r="L42" s="39"/>
      <c r="M42" s="39"/>
      <c r="N42" s="39"/>
    </row>
    <row r="43" spans="12:23" s="11" customFormat="1" x14ac:dyDescent="0.2">
      <c r="L43" s="39"/>
      <c r="M43" s="39"/>
      <c r="N43" s="39"/>
    </row>
    <row r="44" spans="12:23" s="11" customFormat="1" x14ac:dyDescent="0.2">
      <c r="L44" s="39"/>
      <c r="M44" s="39"/>
      <c r="N44" s="39"/>
    </row>
    <row r="45" spans="12:23" s="11" customFormat="1" x14ac:dyDescent="0.2">
      <c r="L45" s="39"/>
      <c r="M45" s="39"/>
      <c r="N45" s="39"/>
    </row>
    <row r="46" spans="12:23" s="11" customFormat="1" x14ac:dyDescent="0.2">
      <c r="L46" s="39"/>
      <c r="M46" s="39"/>
      <c r="N46" s="39"/>
    </row>
    <row r="47" spans="12:23" s="11" customFormat="1" x14ac:dyDescent="0.2">
      <c r="L47" s="39"/>
      <c r="M47" s="39"/>
      <c r="N47" s="39"/>
    </row>
    <row r="48" spans="12:23" s="11" customFormat="1" x14ac:dyDescent="0.2">
      <c r="L48" s="39"/>
      <c r="M48" s="39"/>
      <c r="N48" s="39"/>
    </row>
    <row r="49" spans="12:14" s="11" customFormat="1" x14ac:dyDescent="0.2">
      <c r="L49" s="39"/>
      <c r="M49" s="39"/>
      <c r="N49" s="39"/>
    </row>
    <row r="50" spans="12:14" s="11" customFormat="1" x14ac:dyDescent="0.2">
      <c r="L50" s="39"/>
      <c r="M50" s="39"/>
      <c r="N50" s="39"/>
    </row>
    <row r="51" spans="12:14" s="11" customFormat="1" x14ac:dyDescent="0.2">
      <c r="L51" s="39"/>
      <c r="M51" s="39"/>
      <c r="N51" s="39"/>
    </row>
    <row r="52" spans="12:14" s="11" customFormat="1" x14ac:dyDescent="0.2">
      <c r="L52" s="39"/>
      <c r="M52" s="39"/>
      <c r="N52" s="39"/>
    </row>
    <row r="53" spans="12:14" s="11" customFormat="1" x14ac:dyDescent="0.2">
      <c r="L53" s="39"/>
      <c r="M53" s="39"/>
      <c r="N53" s="39"/>
    </row>
    <row r="54" spans="12:14" s="11" customFormat="1" x14ac:dyDescent="0.2">
      <c r="L54" s="39"/>
      <c r="M54" s="39"/>
      <c r="N54" s="39"/>
    </row>
    <row r="55" spans="12:14" s="11" customFormat="1" x14ac:dyDescent="0.2">
      <c r="L55" s="39"/>
      <c r="M55" s="39"/>
      <c r="N55" s="39"/>
    </row>
    <row r="56" spans="12:14" s="11" customFormat="1" x14ac:dyDescent="0.2">
      <c r="L56" s="39"/>
      <c r="M56" s="39"/>
      <c r="N56" s="39"/>
    </row>
    <row r="57" spans="12:14" s="11" customFormat="1" x14ac:dyDescent="0.2">
      <c r="L57" s="39"/>
      <c r="M57" s="39"/>
      <c r="N57" s="39"/>
    </row>
    <row r="58" spans="12:14" s="11" customFormat="1" x14ac:dyDescent="0.2">
      <c r="L58" s="39"/>
      <c r="M58" s="39"/>
      <c r="N58" s="39"/>
    </row>
    <row r="59" spans="12:14" s="11" customFormat="1" x14ac:dyDescent="0.2">
      <c r="L59" s="39"/>
      <c r="M59" s="39"/>
      <c r="N59" s="39"/>
    </row>
    <row r="60" spans="12:14" s="11" customFormat="1" x14ac:dyDescent="0.2">
      <c r="L60" s="39"/>
      <c r="M60" s="39"/>
      <c r="N60" s="39"/>
    </row>
    <row r="61" spans="12:14" s="11" customFormat="1" x14ac:dyDescent="0.2">
      <c r="L61" s="39"/>
      <c r="M61" s="39"/>
      <c r="N61" s="39"/>
    </row>
    <row r="62" spans="12:14" s="11" customFormat="1" x14ac:dyDescent="0.2">
      <c r="L62" s="39"/>
      <c r="M62" s="39"/>
      <c r="N62" s="39"/>
    </row>
    <row r="63" spans="12:14" s="11" customFormat="1" x14ac:dyDescent="0.2">
      <c r="L63" s="39"/>
      <c r="M63" s="39"/>
      <c r="N63" s="39"/>
    </row>
    <row r="64" spans="12:14" s="11" customFormat="1" x14ac:dyDescent="0.2">
      <c r="L64" s="39"/>
      <c r="M64" s="39"/>
      <c r="N64" s="39"/>
    </row>
    <row r="65" spans="12:14" s="11" customFormat="1" x14ac:dyDescent="0.2">
      <c r="L65" s="39"/>
      <c r="M65" s="39"/>
      <c r="N65" s="39"/>
    </row>
    <row r="66" spans="12:14" s="11" customFormat="1" x14ac:dyDescent="0.2">
      <c r="L66" s="39"/>
      <c r="M66" s="39"/>
      <c r="N66" s="39"/>
    </row>
    <row r="67" spans="12:14" s="11" customFormat="1" x14ac:dyDescent="0.2">
      <c r="L67" s="39"/>
      <c r="M67" s="39"/>
      <c r="N67" s="39"/>
    </row>
    <row r="68" spans="12:14" s="11" customFormat="1" x14ac:dyDescent="0.2">
      <c r="L68" s="39"/>
      <c r="M68" s="39"/>
      <c r="N68" s="39"/>
    </row>
    <row r="69" spans="12:14" s="11" customFormat="1" x14ac:dyDescent="0.2">
      <c r="L69" s="39"/>
      <c r="M69" s="39"/>
      <c r="N69" s="39"/>
    </row>
    <row r="70" spans="12:14" s="11" customFormat="1" x14ac:dyDescent="0.2">
      <c r="L70" s="39"/>
      <c r="M70" s="39"/>
      <c r="N70" s="39"/>
    </row>
    <row r="71" spans="12:14" s="11" customFormat="1" x14ac:dyDescent="0.2">
      <c r="L71" s="39"/>
      <c r="M71" s="39"/>
      <c r="N71" s="39"/>
    </row>
    <row r="72" spans="12:14" s="11" customFormat="1" x14ac:dyDescent="0.2">
      <c r="L72" s="39"/>
      <c r="M72" s="39"/>
      <c r="N72" s="39"/>
    </row>
    <row r="73" spans="12:14" s="11" customFormat="1" x14ac:dyDescent="0.2">
      <c r="L73" s="39"/>
      <c r="M73" s="39"/>
      <c r="N73" s="39"/>
    </row>
    <row r="74" spans="12:14" x14ac:dyDescent="0.3">
      <c r="L74" s="41"/>
      <c r="M74" s="41"/>
      <c r="N74" s="41"/>
    </row>
    <row r="75" spans="12:14" x14ac:dyDescent="0.3">
      <c r="L75" s="41"/>
      <c r="M75" s="41"/>
      <c r="N75" s="41"/>
    </row>
    <row r="76" spans="12:14" x14ac:dyDescent="0.3">
      <c r="L76" s="41"/>
      <c r="M76" s="41"/>
      <c r="N76" s="41"/>
    </row>
    <row r="77" spans="12:14" x14ac:dyDescent="0.3">
      <c r="L77" s="41"/>
      <c r="M77" s="41"/>
      <c r="N77" s="41"/>
    </row>
    <row r="78" spans="12:14" x14ac:dyDescent="0.3">
      <c r="L78" s="41"/>
      <c r="M78" s="41"/>
      <c r="N78" s="41"/>
    </row>
  </sheetData>
  <mergeCells count="32">
    <mergeCell ref="L5:L7"/>
    <mergeCell ref="M5:M7"/>
    <mergeCell ref="A1:W1"/>
    <mergeCell ref="A3:A7"/>
    <mergeCell ref="C3:C7"/>
    <mergeCell ref="E3:G4"/>
    <mergeCell ref="H3:N4"/>
    <mergeCell ref="O3:P3"/>
    <mergeCell ref="Q3:U3"/>
    <mergeCell ref="V3:V7"/>
    <mergeCell ref="W3:W7"/>
    <mergeCell ref="O4:O7"/>
    <mergeCell ref="R6:R7"/>
    <mergeCell ref="S6:S7"/>
    <mergeCell ref="T6:T7"/>
    <mergeCell ref="U6:U7"/>
    <mergeCell ref="A28:W28"/>
    <mergeCell ref="N5:N7"/>
    <mergeCell ref="A29:W29"/>
    <mergeCell ref="F6:F7"/>
    <mergeCell ref="G6:G7"/>
    <mergeCell ref="H6:H7"/>
    <mergeCell ref="I6:I7"/>
    <mergeCell ref="J6:J7"/>
    <mergeCell ref="K6:K7"/>
    <mergeCell ref="P4:P7"/>
    <mergeCell ref="Q4:Q7"/>
    <mergeCell ref="R4:S5"/>
    <mergeCell ref="T4:U5"/>
    <mergeCell ref="F5:G5"/>
    <mergeCell ref="H5:I5"/>
    <mergeCell ref="J5:K5"/>
  </mergeCells>
  <printOptions horizontalCentered="1"/>
  <pageMargins left="0.39370078740157483" right="0.39370078740157483" top="0.70866141732283472" bottom="0.34531250000000002" header="0.31496062992125984" footer="0.15748031496062992"/>
  <pageSetup paperSize="9" scale="48" fitToHeight="0" orientation="landscape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  <pageSetUpPr fitToPage="1"/>
  </sheetPr>
  <dimension ref="A1:Z78"/>
  <sheetViews>
    <sheetView view="pageBreakPreview" zoomScaleNormal="85" zoomScaleSheetLayoutView="100" zoomScalePageLayoutView="80" workbookViewId="0">
      <pane xSplit="1" ySplit="7" topLeftCell="G8" activePane="bottomRight" state="frozen"/>
      <selection pane="topRight" activeCell="B1" sqref="B1"/>
      <selection pane="bottomLeft" activeCell="A10" sqref="A10"/>
      <selection pane="bottomRight" activeCell="R13" sqref="R13"/>
    </sheetView>
  </sheetViews>
  <sheetFormatPr defaultRowHeight="18.75" x14ac:dyDescent="0.3"/>
  <cols>
    <col min="1" max="1" width="10" style="5" customWidth="1"/>
    <col min="2" max="4" width="9.5" style="5" customWidth="1"/>
    <col min="5" max="5" width="9.75" style="5" customWidth="1"/>
    <col min="6" max="6" width="9" style="5" customWidth="1"/>
    <col min="7" max="11" width="9.375" style="5" customWidth="1"/>
    <col min="12" max="12" width="9.25" style="5" customWidth="1"/>
    <col min="13" max="13" width="12.875" style="5" customWidth="1"/>
    <col min="14" max="14" width="13" style="5" customWidth="1"/>
    <col min="15" max="15" width="10.25" style="5" bestFit="1" customWidth="1"/>
    <col min="16" max="16" width="9.375" style="5" customWidth="1"/>
    <col min="17" max="17" width="10.375" style="5" customWidth="1"/>
    <col min="18" max="18" width="22.625" style="5" customWidth="1"/>
    <col min="19" max="19" width="10.75" style="5" bestFit="1" customWidth="1"/>
    <col min="20" max="20" width="26" style="5" customWidth="1"/>
    <col min="21" max="21" width="11.25" style="5" bestFit="1" customWidth="1"/>
    <col min="22" max="22" width="13.75" style="5" customWidth="1"/>
    <col min="23" max="23" width="17.25" style="5" customWidth="1"/>
    <col min="24" max="16384" width="9" style="5"/>
  </cols>
  <sheetData>
    <row r="1" spans="1:26" s="2" customFormat="1" ht="20.25" x14ac:dyDescent="0.3">
      <c r="A1" s="1769" t="s">
        <v>80</v>
      </c>
      <c r="B1" s="1769"/>
      <c r="C1" s="1769"/>
      <c r="D1" s="1769"/>
      <c r="E1" s="1769"/>
      <c r="F1" s="1769"/>
      <c r="G1" s="1769"/>
      <c r="H1" s="1769"/>
      <c r="I1" s="1769"/>
      <c r="J1" s="1769"/>
      <c r="K1" s="1769"/>
      <c r="L1" s="1769"/>
      <c r="M1" s="1769"/>
      <c r="N1" s="1769"/>
      <c r="O1" s="1769"/>
      <c r="P1" s="1769"/>
      <c r="Q1" s="1769"/>
      <c r="R1" s="1769"/>
      <c r="S1" s="1769"/>
      <c r="T1" s="1769"/>
      <c r="U1" s="1769"/>
      <c r="V1" s="1769"/>
      <c r="W1" s="1769"/>
      <c r="X1" s="1"/>
      <c r="Y1" s="1"/>
      <c r="Z1" s="1"/>
    </row>
    <row r="2" spans="1:26" x14ac:dyDescent="0.3">
      <c r="A2" s="3" t="s">
        <v>446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</row>
    <row r="3" spans="1:26" ht="18.75" customHeight="1" x14ac:dyDescent="0.3">
      <c r="A3" s="1770" t="s">
        <v>0</v>
      </c>
      <c r="B3" s="6" t="s">
        <v>1</v>
      </c>
      <c r="C3" s="1766" t="s">
        <v>45</v>
      </c>
      <c r="D3" s="6" t="s">
        <v>2</v>
      </c>
      <c r="E3" s="1773" t="s">
        <v>3</v>
      </c>
      <c r="F3" s="1774"/>
      <c r="G3" s="1775"/>
      <c r="H3" s="1779" t="s">
        <v>4</v>
      </c>
      <c r="I3" s="1780"/>
      <c r="J3" s="1780"/>
      <c r="K3" s="1780"/>
      <c r="L3" s="1780"/>
      <c r="M3" s="1780"/>
      <c r="N3" s="1781"/>
      <c r="O3" s="1785" t="s">
        <v>5</v>
      </c>
      <c r="P3" s="1786"/>
      <c r="Q3" s="1785" t="s">
        <v>6</v>
      </c>
      <c r="R3" s="1787"/>
      <c r="S3" s="1787"/>
      <c r="T3" s="1787"/>
      <c r="U3" s="1786"/>
      <c r="V3" s="1763" t="s">
        <v>7</v>
      </c>
      <c r="W3" s="1763" t="s">
        <v>8</v>
      </c>
    </row>
    <row r="4" spans="1:26" s="8" customFormat="1" ht="21" customHeight="1" x14ac:dyDescent="0.2">
      <c r="A4" s="1771"/>
      <c r="B4" s="7" t="s">
        <v>9</v>
      </c>
      <c r="C4" s="1767"/>
      <c r="D4" s="7" t="s">
        <v>10</v>
      </c>
      <c r="E4" s="1776"/>
      <c r="F4" s="1777"/>
      <c r="G4" s="1778"/>
      <c r="H4" s="1782"/>
      <c r="I4" s="1783"/>
      <c r="J4" s="1783"/>
      <c r="K4" s="1783"/>
      <c r="L4" s="1783"/>
      <c r="M4" s="1783"/>
      <c r="N4" s="1784"/>
      <c r="O4" s="1763" t="s">
        <v>11</v>
      </c>
      <c r="P4" s="1763" t="s">
        <v>12</v>
      </c>
      <c r="Q4" s="1763" t="s">
        <v>13</v>
      </c>
      <c r="R4" s="1779" t="s">
        <v>14</v>
      </c>
      <c r="S4" s="1781"/>
      <c r="T4" s="1779" t="s">
        <v>15</v>
      </c>
      <c r="U4" s="1781"/>
      <c r="V4" s="1764"/>
      <c r="W4" s="1764"/>
    </row>
    <row r="5" spans="1:26" s="8" customFormat="1" ht="18.75" customHeight="1" x14ac:dyDescent="0.2">
      <c r="A5" s="1771"/>
      <c r="B5" s="7" t="s">
        <v>16</v>
      </c>
      <c r="C5" s="1767"/>
      <c r="D5" s="7" t="s">
        <v>17</v>
      </c>
      <c r="E5" s="9" t="s">
        <v>18</v>
      </c>
      <c r="F5" s="1789" t="s">
        <v>19</v>
      </c>
      <c r="G5" s="1790"/>
      <c r="H5" s="1789" t="s">
        <v>70</v>
      </c>
      <c r="I5" s="1790"/>
      <c r="J5" s="1789" t="s">
        <v>71</v>
      </c>
      <c r="K5" s="1790"/>
      <c r="L5" s="1763" t="s">
        <v>20</v>
      </c>
      <c r="M5" s="1766" t="s">
        <v>21</v>
      </c>
      <c r="N5" s="1766" t="s">
        <v>22</v>
      </c>
      <c r="O5" s="1764"/>
      <c r="P5" s="1764"/>
      <c r="Q5" s="1764"/>
      <c r="R5" s="1782"/>
      <c r="S5" s="1784"/>
      <c r="T5" s="1782"/>
      <c r="U5" s="1784"/>
      <c r="V5" s="1764"/>
      <c r="W5" s="1764"/>
    </row>
    <row r="6" spans="1:26" s="11" customFormat="1" ht="18.75" customHeight="1" x14ac:dyDescent="0.2">
      <c r="A6" s="1771"/>
      <c r="B6" s="10" t="s">
        <v>23</v>
      </c>
      <c r="C6" s="1767"/>
      <c r="D6" s="10" t="s">
        <v>24</v>
      </c>
      <c r="E6" s="9" t="s">
        <v>69</v>
      </c>
      <c r="F6" s="1766" t="s">
        <v>25</v>
      </c>
      <c r="G6" s="1766" t="s">
        <v>68</v>
      </c>
      <c r="H6" s="1766" t="s">
        <v>68</v>
      </c>
      <c r="I6" s="1766" t="s">
        <v>75</v>
      </c>
      <c r="J6" s="1766" t="s">
        <v>68</v>
      </c>
      <c r="K6" s="1766" t="s">
        <v>75</v>
      </c>
      <c r="L6" s="1764"/>
      <c r="M6" s="1767"/>
      <c r="N6" s="1767"/>
      <c r="O6" s="1764"/>
      <c r="P6" s="1764"/>
      <c r="Q6" s="1764"/>
      <c r="R6" s="1766" t="s">
        <v>67</v>
      </c>
      <c r="S6" s="1766" t="s">
        <v>26</v>
      </c>
      <c r="T6" s="1766" t="s">
        <v>67</v>
      </c>
      <c r="U6" s="1766" t="s">
        <v>26</v>
      </c>
      <c r="V6" s="1764"/>
      <c r="W6" s="1764"/>
    </row>
    <row r="7" spans="1:26" s="11" customFormat="1" ht="55.5" customHeight="1" x14ac:dyDescent="0.2">
      <c r="A7" s="1772"/>
      <c r="B7" s="12" t="s">
        <v>27</v>
      </c>
      <c r="C7" s="1768"/>
      <c r="D7" s="12"/>
      <c r="E7" s="13"/>
      <c r="F7" s="1768"/>
      <c r="G7" s="1768"/>
      <c r="H7" s="1768"/>
      <c r="I7" s="1768"/>
      <c r="J7" s="1768"/>
      <c r="K7" s="1768"/>
      <c r="L7" s="1765"/>
      <c r="M7" s="1768"/>
      <c r="N7" s="1768"/>
      <c r="O7" s="1765"/>
      <c r="P7" s="1765"/>
      <c r="Q7" s="1765"/>
      <c r="R7" s="1768"/>
      <c r="S7" s="1768"/>
      <c r="T7" s="1768"/>
      <c r="U7" s="1768"/>
      <c r="V7" s="1765"/>
      <c r="W7" s="1765"/>
    </row>
    <row r="8" spans="1:26" s="11" customFormat="1" ht="20.25" customHeight="1" x14ac:dyDescent="0.2">
      <c r="A8" s="14" t="s">
        <v>46</v>
      </c>
      <c r="B8" s="14" t="s">
        <v>47</v>
      </c>
      <c r="C8" s="14" t="s">
        <v>48</v>
      </c>
      <c r="D8" s="14" t="s">
        <v>49</v>
      </c>
      <c r="E8" s="14" t="s">
        <v>50</v>
      </c>
      <c r="F8" s="14" t="s">
        <v>51</v>
      </c>
      <c r="G8" s="14" t="s">
        <v>52</v>
      </c>
      <c r="H8" s="14" t="s">
        <v>53</v>
      </c>
      <c r="I8" s="14" t="s">
        <v>54</v>
      </c>
      <c r="J8" s="14" t="s">
        <v>55</v>
      </c>
      <c r="K8" s="14" t="s">
        <v>56</v>
      </c>
      <c r="L8" s="14" t="s">
        <v>57</v>
      </c>
      <c r="M8" s="14" t="s">
        <v>58</v>
      </c>
      <c r="N8" s="14" t="s">
        <v>59</v>
      </c>
      <c r="O8" s="14" t="s">
        <v>60</v>
      </c>
      <c r="P8" s="14" t="s">
        <v>61</v>
      </c>
      <c r="Q8" s="14" t="s">
        <v>62</v>
      </c>
      <c r="R8" s="14" t="s">
        <v>63</v>
      </c>
      <c r="S8" s="14" t="s">
        <v>64</v>
      </c>
      <c r="T8" s="14" t="s">
        <v>65</v>
      </c>
      <c r="U8" s="14" t="s">
        <v>72</v>
      </c>
      <c r="V8" s="14" t="s">
        <v>73</v>
      </c>
      <c r="W8" s="14" t="s">
        <v>74</v>
      </c>
    </row>
    <row r="9" spans="1:26" s="22" customFormat="1" ht="24" customHeight="1" x14ac:dyDescent="0.2">
      <c r="A9" s="15" t="s">
        <v>42</v>
      </c>
      <c r="B9" s="23">
        <v>0</v>
      </c>
      <c r="C9" s="23">
        <v>0</v>
      </c>
      <c r="D9" s="368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368">
        <v>0</v>
      </c>
      <c r="O9" s="23">
        <v>0</v>
      </c>
      <c r="P9" s="373" t="s">
        <v>81</v>
      </c>
      <c r="Q9" s="23">
        <v>0</v>
      </c>
      <c r="R9" s="23">
        <v>0</v>
      </c>
      <c r="S9" s="23">
        <v>0</v>
      </c>
      <c r="T9" s="23">
        <v>0</v>
      </c>
      <c r="U9" s="978">
        <f>SUM(U10:U11)</f>
        <v>0</v>
      </c>
      <c r="V9" s="456">
        <f>SUM(V10:V11)</f>
        <v>0</v>
      </c>
      <c r="W9" s="456">
        <f>SUM(W10:W11)</f>
        <v>0</v>
      </c>
    </row>
    <row r="10" spans="1:26" s="24" customFormat="1" ht="20.25" x14ac:dyDescent="0.3">
      <c r="A10" s="23" t="s">
        <v>43</v>
      </c>
      <c r="B10" s="366">
        <v>13.25</v>
      </c>
      <c r="C10" s="986">
        <v>13.25</v>
      </c>
      <c r="D10" s="997" t="s">
        <v>92</v>
      </c>
      <c r="E10" s="466">
        <v>5</v>
      </c>
      <c r="F10" s="466">
        <v>0</v>
      </c>
      <c r="G10" s="466">
        <v>0</v>
      </c>
      <c r="H10" s="466">
        <v>0</v>
      </c>
      <c r="I10" s="466">
        <v>0</v>
      </c>
      <c r="J10" s="466">
        <v>0</v>
      </c>
      <c r="K10" s="466">
        <v>0</v>
      </c>
      <c r="L10" s="464">
        <v>0</v>
      </c>
      <c r="M10" s="23">
        <v>0</v>
      </c>
      <c r="N10" s="987">
        <v>0</v>
      </c>
      <c r="O10" s="464">
        <v>23.08</v>
      </c>
      <c r="P10" s="373" t="s">
        <v>81</v>
      </c>
      <c r="Q10" s="464">
        <v>23</v>
      </c>
      <c r="R10" s="979" t="s">
        <v>390</v>
      </c>
      <c r="S10" s="977">
        <v>23</v>
      </c>
      <c r="T10" s="23">
        <v>0</v>
      </c>
      <c r="U10" s="464">
        <v>0</v>
      </c>
      <c r="V10" s="456">
        <f t="shared" ref="V10:V12" si="0">SUM(V11:V12)</f>
        <v>0</v>
      </c>
      <c r="W10" s="456">
        <f t="shared" ref="W10:W25" si="1">SUM(W11:W12)</f>
        <v>0</v>
      </c>
    </row>
    <row r="11" spans="1:26" s="24" customFormat="1" ht="20.25" x14ac:dyDescent="0.2">
      <c r="A11" s="15" t="s">
        <v>29</v>
      </c>
      <c r="B11" s="23">
        <v>75</v>
      </c>
      <c r="C11" s="466">
        <v>75</v>
      </c>
      <c r="D11" s="369" t="s">
        <v>88</v>
      </c>
      <c r="E11" s="980">
        <v>12</v>
      </c>
      <c r="F11" s="980">
        <v>0</v>
      </c>
      <c r="G11" s="980">
        <v>0</v>
      </c>
      <c r="H11" s="980">
        <v>0</v>
      </c>
      <c r="I11" s="980">
        <v>0</v>
      </c>
      <c r="J11" s="466">
        <v>12</v>
      </c>
      <c r="K11" s="466">
        <v>135</v>
      </c>
      <c r="L11" s="980">
        <v>0</v>
      </c>
      <c r="M11" s="23">
        <v>0</v>
      </c>
      <c r="N11" s="980">
        <v>0</v>
      </c>
      <c r="O11" s="464">
        <v>135</v>
      </c>
      <c r="P11" s="373" t="s">
        <v>81</v>
      </c>
      <c r="Q11" s="464">
        <v>135</v>
      </c>
      <c r="R11" s="979" t="s">
        <v>121</v>
      </c>
      <c r="S11" s="977">
        <v>135</v>
      </c>
      <c r="T11" s="23">
        <v>0</v>
      </c>
      <c r="U11" s="980">
        <v>0</v>
      </c>
      <c r="V11" s="456">
        <f t="shared" si="0"/>
        <v>0</v>
      </c>
      <c r="W11" s="456">
        <f t="shared" si="1"/>
        <v>0</v>
      </c>
    </row>
    <row r="12" spans="1:26" s="24" customFormat="1" ht="20.25" x14ac:dyDescent="0.2">
      <c r="A12" s="25" t="s">
        <v>30</v>
      </c>
      <c r="B12" s="23">
        <v>0</v>
      </c>
      <c r="C12" s="466">
        <v>0</v>
      </c>
      <c r="D12" s="369">
        <v>0</v>
      </c>
      <c r="E12" s="466">
        <v>0</v>
      </c>
      <c r="F12" s="466">
        <v>0</v>
      </c>
      <c r="G12" s="466">
        <v>0</v>
      </c>
      <c r="H12" s="466">
        <v>0</v>
      </c>
      <c r="I12" s="466">
        <v>0</v>
      </c>
      <c r="J12" s="466">
        <v>0</v>
      </c>
      <c r="K12" s="466">
        <v>0</v>
      </c>
      <c r="L12" s="466">
        <v>0</v>
      </c>
      <c r="M12" s="466">
        <v>0</v>
      </c>
      <c r="N12" s="466">
        <v>0</v>
      </c>
      <c r="O12" s="466">
        <v>0</v>
      </c>
      <c r="P12" s="373" t="s">
        <v>81</v>
      </c>
      <c r="Q12" s="466">
        <v>0</v>
      </c>
      <c r="R12" s="466">
        <v>0</v>
      </c>
      <c r="S12" s="466">
        <v>0</v>
      </c>
      <c r="T12" s="466">
        <v>0</v>
      </c>
      <c r="U12" s="466">
        <v>0</v>
      </c>
      <c r="V12" s="456">
        <f t="shared" si="0"/>
        <v>0</v>
      </c>
      <c r="W12" s="456">
        <f t="shared" si="1"/>
        <v>0</v>
      </c>
    </row>
    <row r="13" spans="1:26" s="24" customFormat="1" ht="20.25" x14ac:dyDescent="0.3">
      <c r="A13" s="1721" t="s">
        <v>31</v>
      </c>
      <c r="B13" s="25">
        <v>210</v>
      </c>
      <c r="C13" s="980">
        <v>120</v>
      </c>
      <c r="D13" s="369" t="s">
        <v>88</v>
      </c>
      <c r="E13" s="466">
        <v>0</v>
      </c>
      <c r="F13" s="466">
        <v>0</v>
      </c>
      <c r="G13" s="466">
        <v>0</v>
      </c>
      <c r="H13" s="466">
        <v>0</v>
      </c>
      <c r="I13" s="1722">
        <v>120</v>
      </c>
      <c r="J13" s="1722">
        <v>600</v>
      </c>
      <c r="K13" s="982" t="s">
        <v>100</v>
      </c>
      <c r="L13" s="466">
        <v>0</v>
      </c>
      <c r="M13" s="466">
        <v>0</v>
      </c>
      <c r="N13" s="1723">
        <v>600</v>
      </c>
      <c r="O13" s="981">
        <v>600</v>
      </c>
      <c r="P13" s="379" t="s">
        <v>81</v>
      </c>
      <c r="Q13" s="1724">
        <v>180</v>
      </c>
      <c r="R13" s="979" t="s">
        <v>121</v>
      </c>
      <c r="S13" s="1725">
        <v>180</v>
      </c>
      <c r="T13" s="466">
        <v>0</v>
      </c>
      <c r="U13" s="466">
        <v>0</v>
      </c>
      <c r="V13" s="249" t="s">
        <v>371</v>
      </c>
      <c r="W13" s="456">
        <f t="shared" si="1"/>
        <v>0</v>
      </c>
    </row>
    <row r="14" spans="1:26" s="24" customFormat="1" ht="20.25" x14ac:dyDescent="0.3">
      <c r="A14" s="26" t="s">
        <v>32</v>
      </c>
      <c r="B14" s="991" t="s">
        <v>86</v>
      </c>
      <c r="C14" s="991" t="s">
        <v>86</v>
      </c>
      <c r="D14" s="991" t="s">
        <v>86</v>
      </c>
      <c r="E14" s="466">
        <v>0</v>
      </c>
      <c r="F14" s="466">
        <v>0</v>
      </c>
      <c r="G14" s="466">
        <v>0</v>
      </c>
      <c r="H14" s="466">
        <v>0</v>
      </c>
      <c r="I14" s="991" t="s">
        <v>86</v>
      </c>
      <c r="J14" s="991" t="s">
        <v>86</v>
      </c>
      <c r="K14" s="991" t="s">
        <v>86</v>
      </c>
      <c r="L14" s="466">
        <v>0</v>
      </c>
      <c r="M14" s="466">
        <v>0</v>
      </c>
      <c r="N14" s="466">
        <v>0</v>
      </c>
      <c r="O14" s="466">
        <v>0</v>
      </c>
      <c r="P14" s="373" t="s">
        <v>81</v>
      </c>
      <c r="Q14" s="466">
        <v>0</v>
      </c>
      <c r="R14" s="466">
        <v>0</v>
      </c>
      <c r="S14" s="466">
        <v>0</v>
      </c>
      <c r="T14" s="466">
        <v>0</v>
      </c>
      <c r="U14" s="466">
        <v>0</v>
      </c>
      <c r="V14" s="466">
        <v>0</v>
      </c>
      <c r="W14" s="456">
        <f t="shared" si="1"/>
        <v>0</v>
      </c>
    </row>
    <row r="15" spans="1:26" s="48" customFormat="1" ht="18.75" customHeight="1" x14ac:dyDescent="0.25">
      <c r="A15" s="49" t="s">
        <v>28</v>
      </c>
      <c r="B15" s="988">
        <v>40</v>
      </c>
      <c r="C15" s="988">
        <v>70</v>
      </c>
      <c r="D15" s="992" t="s">
        <v>124</v>
      </c>
      <c r="E15" s="257">
        <v>40</v>
      </c>
      <c r="F15" s="466">
        <v>0</v>
      </c>
      <c r="G15" s="466">
        <v>0</v>
      </c>
      <c r="H15" s="466">
        <v>0</v>
      </c>
      <c r="I15" s="991" t="s">
        <v>86</v>
      </c>
      <c r="J15" s="991" t="s">
        <v>86</v>
      </c>
      <c r="K15" s="989" t="s">
        <v>86</v>
      </c>
      <c r="L15" s="466">
        <v>0</v>
      </c>
      <c r="M15" s="466">
        <v>0</v>
      </c>
      <c r="N15" s="466">
        <v>0</v>
      </c>
      <c r="O15" s="257">
        <v>163.59</v>
      </c>
      <c r="P15" s="992" t="s">
        <v>81</v>
      </c>
      <c r="Q15" s="466">
        <v>0</v>
      </c>
      <c r="R15" s="263" t="s">
        <v>125</v>
      </c>
      <c r="S15" s="466">
        <v>0</v>
      </c>
      <c r="T15" s="466">
        <v>0</v>
      </c>
      <c r="U15" s="466">
        <v>0</v>
      </c>
      <c r="V15" s="466">
        <v>0</v>
      </c>
      <c r="W15" s="456">
        <f t="shared" si="1"/>
        <v>0</v>
      </c>
      <c r="X15" s="47"/>
      <c r="Y15" s="47"/>
      <c r="Z15" s="47"/>
    </row>
    <row r="16" spans="1:26" s="24" customFormat="1" ht="20.25" x14ac:dyDescent="0.3">
      <c r="A16" s="26" t="s">
        <v>33</v>
      </c>
      <c r="B16" s="44">
        <v>25</v>
      </c>
      <c r="C16" s="990">
        <v>25</v>
      </c>
      <c r="D16" s="998" t="s">
        <v>131</v>
      </c>
      <c r="E16" s="980">
        <v>20</v>
      </c>
      <c r="F16" s="466">
        <v>0</v>
      </c>
      <c r="G16" s="466">
        <v>0</v>
      </c>
      <c r="H16" s="466">
        <v>0</v>
      </c>
      <c r="I16" s="991" t="s">
        <v>86</v>
      </c>
      <c r="J16" s="980">
        <v>20</v>
      </c>
      <c r="K16" s="980">
        <v>50</v>
      </c>
      <c r="L16" s="466">
        <v>0</v>
      </c>
      <c r="M16" s="466">
        <v>0</v>
      </c>
      <c r="N16" s="466">
        <v>0</v>
      </c>
      <c r="O16" s="981">
        <v>50</v>
      </c>
      <c r="P16" s="379" t="s">
        <v>81</v>
      </c>
      <c r="Q16" s="981">
        <v>50</v>
      </c>
      <c r="R16" s="980" t="s">
        <v>130</v>
      </c>
      <c r="S16" s="245">
        <v>50</v>
      </c>
      <c r="T16" s="466">
        <v>0</v>
      </c>
      <c r="U16" s="466">
        <v>0</v>
      </c>
      <c r="V16" s="466">
        <v>0</v>
      </c>
      <c r="W16" s="456">
        <f t="shared" si="1"/>
        <v>0</v>
      </c>
    </row>
    <row r="17" spans="1:26" s="48" customFormat="1" ht="18.75" customHeight="1" x14ac:dyDescent="0.25">
      <c r="A17" s="49" t="s">
        <v>34</v>
      </c>
      <c r="B17" s="23">
        <v>0</v>
      </c>
      <c r="C17" s="466">
        <v>0</v>
      </c>
      <c r="D17" s="369">
        <v>0</v>
      </c>
      <c r="E17" s="466">
        <v>0</v>
      </c>
      <c r="F17" s="466">
        <v>0</v>
      </c>
      <c r="G17" s="466">
        <v>0</v>
      </c>
      <c r="H17" s="466">
        <v>0</v>
      </c>
      <c r="I17" s="991" t="s">
        <v>86</v>
      </c>
      <c r="J17" s="991" t="s">
        <v>86</v>
      </c>
      <c r="K17" s="991" t="s">
        <v>86</v>
      </c>
      <c r="L17" s="991" t="s">
        <v>86</v>
      </c>
      <c r="M17" s="466">
        <v>0</v>
      </c>
      <c r="N17" s="466">
        <v>0</v>
      </c>
      <c r="O17" s="466">
        <v>0</v>
      </c>
      <c r="P17" s="466">
        <v>0</v>
      </c>
      <c r="Q17" s="466">
        <v>0</v>
      </c>
      <c r="R17" s="466">
        <v>0</v>
      </c>
      <c r="S17" s="466">
        <v>0</v>
      </c>
      <c r="T17" s="466">
        <v>0</v>
      </c>
      <c r="U17" s="466">
        <v>0</v>
      </c>
      <c r="V17" s="466">
        <v>0</v>
      </c>
      <c r="W17" s="456">
        <f t="shared" si="1"/>
        <v>0</v>
      </c>
      <c r="X17" s="47"/>
      <c r="Y17" s="47"/>
      <c r="Z17" s="47"/>
    </row>
    <row r="18" spans="1:26" s="48" customFormat="1" ht="18.75" customHeight="1" x14ac:dyDescent="0.25">
      <c r="A18" s="49" t="s">
        <v>35</v>
      </c>
      <c r="B18" s="23">
        <v>0</v>
      </c>
      <c r="C18" s="466">
        <v>0</v>
      </c>
      <c r="D18" s="369">
        <v>0</v>
      </c>
      <c r="E18" s="466">
        <v>0</v>
      </c>
      <c r="F18" s="466">
        <v>0</v>
      </c>
      <c r="G18" s="466">
        <v>0</v>
      </c>
      <c r="H18" s="466">
        <v>0</v>
      </c>
      <c r="I18" s="991" t="s">
        <v>86</v>
      </c>
      <c r="J18" s="991" t="s">
        <v>86</v>
      </c>
      <c r="K18" s="991" t="s">
        <v>86</v>
      </c>
      <c r="L18" s="991" t="s">
        <v>86</v>
      </c>
      <c r="M18" s="466">
        <v>0</v>
      </c>
      <c r="N18" s="466">
        <v>0</v>
      </c>
      <c r="O18" s="466">
        <v>0</v>
      </c>
      <c r="P18" s="466">
        <v>0</v>
      </c>
      <c r="Q18" s="466">
        <v>0</v>
      </c>
      <c r="R18" s="466">
        <v>0</v>
      </c>
      <c r="S18" s="466">
        <v>0</v>
      </c>
      <c r="T18" s="466">
        <v>0</v>
      </c>
      <c r="U18" s="466">
        <v>0</v>
      </c>
      <c r="V18" s="466">
        <v>0</v>
      </c>
      <c r="W18" s="456">
        <f t="shared" si="1"/>
        <v>0</v>
      </c>
      <c r="X18" s="47"/>
      <c r="Y18" s="47"/>
      <c r="Z18" s="47"/>
    </row>
    <row r="19" spans="1:26" s="51" customFormat="1" ht="18.75" customHeight="1" x14ac:dyDescent="0.3">
      <c r="A19" s="50" t="s">
        <v>36</v>
      </c>
      <c r="B19" s="23">
        <v>0</v>
      </c>
      <c r="C19" s="466">
        <v>0</v>
      </c>
      <c r="D19" s="369">
        <v>0</v>
      </c>
      <c r="E19" s="466">
        <v>0</v>
      </c>
      <c r="F19" s="466">
        <v>0</v>
      </c>
      <c r="G19" s="466">
        <v>0</v>
      </c>
      <c r="H19" s="466">
        <v>0</v>
      </c>
      <c r="I19" s="991" t="s">
        <v>86</v>
      </c>
      <c r="J19" s="991" t="s">
        <v>86</v>
      </c>
      <c r="K19" s="991" t="s">
        <v>86</v>
      </c>
      <c r="L19" s="991" t="s">
        <v>86</v>
      </c>
      <c r="M19" s="466">
        <v>0</v>
      </c>
      <c r="N19" s="466">
        <v>0</v>
      </c>
      <c r="O19" s="466">
        <v>0</v>
      </c>
      <c r="P19" s="466">
        <v>0</v>
      </c>
      <c r="Q19" s="466">
        <v>0</v>
      </c>
      <c r="R19" s="466">
        <v>0</v>
      </c>
      <c r="S19" s="466">
        <v>0</v>
      </c>
      <c r="T19" s="466">
        <v>0</v>
      </c>
      <c r="U19" s="466">
        <v>0</v>
      </c>
      <c r="V19" s="466">
        <v>0</v>
      </c>
      <c r="W19" s="456">
        <f t="shared" si="1"/>
        <v>0</v>
      </c>
      <c r="X19" s="24"/>
      <c r="Y19" s="24"/>
      <c r="Z19" s="24"/>
    </row>
    <row r="20" spans="1:26" s="24" customFormat="1" ht="24" customHeight="1" x14ac:dyDescent="0.3">
      <c r="A20" s="26" t="s">
        <v>37</v>
      </c>
      <c r="B20" s="23">
        <v>0</v>
      </c>
      <c r="C20" s="466">
        <v>0</v>
      </c>
      <c r="D20" s="369">
        <v>0</v>
      </c>
      <c r="E20" s="466">
        <v>0</v>
      </c>
      <c r="F20" s="466">
        <v>0</v>
      </c>
      <c r="G20" s="466">
        <v>0</v>
      </c>
      <c r="H20" s="466">
        <v>0</v>
      </c>
      <c r="I20" s="991" t="s">
        <v>86</v>
      </c>
      <c r="J20" s="991" t="s">
        <v>86</v>
      </c>
      <c r="K20" s="991" t="s">
        <v>86</v>
      </c>
      <c r="L20" s="991" t="s">
        <v>86</v>
      </c>
      <c r="M20" s="466">
        <v>0</v>
      </c>
      <c r="N20" s="466">
        <v>0</v>
      </c>
      <c r="O20" s="466">
        <v>0</v>
      </c>
      <c r="P20" s="466">
        <v>0</v>
      </c>
      <c r="Q20" s="466">
        <v>0</v>
      </c>
      <c r="R20" s="466">
        <v>0</v>
      </c>
      <c r="S20" s="466">
        <v>0</v>
      </c>
      <c r="T20" s="466">
        <v>0</v>
      </c>
      <c r="U20" s="466">
        <v>0</v>
      </c>
      <c r="V20" s="466">
        <v>0</v>
      </c>
      <c r="W20" s="456">
        <f t="shared" si="1"/>
        <v>0</v>
      </c>
    </row>
    <row r="21" spans="1:26" s="24" customFormat="1" ht="20.25" x14ac:dyDescent="0.3">
      <c r="A21" s="26" t="s">
        <v>38</v>
      </c>
      <c r="B21" s="23">
        <v>0</v>
      </c>
      <c r="C21" s="466">
        <v>0</v>
      </c>
      <c r="D21" s="369">
        <v>0</v>
      </c>
      <c r="E21" s="466">
        <v>0</v>
      </c>
      <c r="F21" s="466">
        <v>0</v>
      </c>
      <c r="G21" s="466">
        <v>0</v>
      </c>
      <c r="H21" s="466">
        <v>0</v>
      </c>
      <c r="I21" s="991" t="s">
        <v>86</v>
      </c>
      <c r="J21" s="991" t="s">
        <v>86</v>
      </c>
      <c r="K21" s="991" t="s">
        <v>86</v>
      </c>
      <c r="L21" s="991" t="s">
        <v>86</v>
      </c>
      <c r="M21" s="466">
        <v>0</v>
      </c>
      <c r="N21" s="466">
        <v>0</v>
      </c>
      <c r="O21" s="466">
        <v>0</v>
      </c>
      <c r="P21" s="466">
        <v>0</v>
      </c>
      <c r="Q21" s="466">
        <v>0</v>
      </c>
      <c r="R21" s="466">
        <v>0</v>
      </c>
      <c r="S21" s="466">
        <v>0</v>
      </c>
      <c r="T21" s="466">
        <v>0</v>
      </c>
      <c r="U21" s="466">
        <v>0</v>
      </c>
      <c r="V21" s="466">
        <v>0</v>
      </c>
      <c r="W21" s="456">
        <f t="shared" si="1"/>
        <v>0</v>
      </c>
    </row>
    <row r="22" spans="1:26" s="24" customFormat="1" ht="20.25" x14ac:dyDescent="0.3">
      <c r="A22" s="26" t="s">
        <v>39</v>
      </c>
      <c r="B22" s="23">
        <v>0</v>
      </c>
      <c r="C22" s="466">
        <v>0</v>
      </c>
      <c r="D22" s="369">
        <v>0</v>
      </c>
      <c r="E22" s="466">
        <v>0</v>
      </c>
      <c r="F22" s="466">
        <v>0</v>
      </c>
      <c r="G22" s="466">
        <v>0</v>
      </c>
      <c r="H22" s="466">
        <v>0</v>
      </c>
      <c r="I22" s="991" t="s">
        <v>86</v>
      </c>
      <c r="J22" s="991" t="s">
        <v>86</v>
      </c>
      <c r="K22" s="991" t="s">
        <v>86</v>
      </c>
      <c r="L22" s="991" t="s">
        <v>86</v>
      </c>
      <c r="M22" s="466">
        <v>0</v>
      </c>
      <c r="N22" s="466">
        <v>0</v>
      </c>
      <c r="O22" s="466">
        <v>0</v>
      </c>
      <c r="P22" s="466">
        <v>0</v>
      </c>
      <c r="Q22" s="466">
        <v>0</v>
      </c>
      <c r="R22" s="466">
        <v>0</v>
      </c>
      <c r="S22" s="466">
        <v>0</v>
      </c>
      <c r="T22" s="466">
        <v>0</v>
      </c>
      <c r="U22" s="466">
        <v>0</v>
      </c>
      <c r="V22" s="466">
        <v>0</v>
      </c>
      <c r="W22" s="456">
        <f>SUM(W23:W24)</f>
        <v>0</v>
      </c>
    </row>
    <row r="23" spans="1:26" s="24" customFormat="1" ht="20.25" x14ac:dyDescent="0.3">
      <c r="A23" s="26" t="s">
        <v>44</v>
      </c>
      <c r="B23" s="23">
        <v>0</v>
      </c>
      <c r="C23" s="466">
        <v>0</v>
      </c>
      <c r="D23" s="369">
        <v>0</v>
      </c>
      <c r="E23" s="466">
        <v>0</v>
      </c>
      <c r="F23" s="466">
        <v>0</v>
      </c>
      <c r="G23" s="466">
        <v>0</v>
      </c>
      <c r="H23" s="466">
        <v>0</v>
      </c>
      <c r="I23" s="991" t="s">
        <v>86</v>
      </c>
      <c r="J23" s="991" t="s">
        <v>86</v>
      </c>
      <c r="K23" s="991" t="s">
        <v>86</v>
      </c>
      <c r="L23" s="991" t="s">
        <v>86</v>
      </c>
      <c r="M23" s="466">
        <v>0</v>
      </c>
      <c r="N23" s="466">
        <v>0</v>
      </c>
      <c r="O23" s="466">
        <v>0</v>
      </c>
      <c r="P23" s="466">
        <v>0</v>
      </c>
      <c r="Q23" s="466">
        <v>0</v>
      </c>
      <c r="R23" s="466">
        <v>0</v>
      </c>
      <c r="S23" s="466">
        <v>0</v>
      </c>
      <c r="T23" s="466">
        <v>0</v>
      </c>
      <c r="U23" s="466">
        <v>0</v>
      </c>
      <c r="V23" s="466">
        <v>0</v>
      </c>
      <c r="W23" s="456">
        <f t="shared" si="1"/>
        <v>0</v>
      </c>
    </row>
    <row r="24" spans="1:26" s="48" customFormat="1" ht="39.75" customHeight="1" x14ac:dyDescent="0.25">
      <c r="A24" s="52" t="s">
        <v>40</v>
      </c>
      <c r="B24" s="984">
        <v>5</v>
      </c>
      <c r="C24" s="984">
        <v>5</v>
      </c>
      <c r="D24" s="999" t="s">
        <v>88</v>
      </c>
      <c r="E24" s="984">
        <v>20</v>
      </c>
      <c r="F24" s="984">
        <v>0</v>
      </c>
      <c r="G24" s="984">
        <v>0</v>
      </c>
      <c r="H24" s="994">
        <v>0</v>
      </c>
      <c r="I24" s="995" t="s">
        <v>86</v>
      </c>
      <c r="J24" s="984">
        <v>10</v>
      </c>
      <c r="K24" s="985">
        <f>100*5/1000</f>
        <v>0.5</v>
      </c>
      <c r="L24" s="995" t="s">
        <v>86</v>
      </c>
      <c r="M24" s="994">
        <v>0</v>
      </c>
      <c r="N24" s="994">
        <v>0</v>
      </c>
      <c r="O24" s="983">
        <v>0.5</v>
      </c>
      <c r="P24" s="993" t="s">
        <v>81</v>
      </c>
      <c r="Q24" s="985">
        <v>0.5</v>
      </c>
      <c r="R24" s="273" t="s">
        <v>179</v>
      </c>
      <c r="S24" s="985">
        <v>0.5</v>
      </c>
      <c r="T24" s="994">
        <v>0</v>
      </c>
      <c r="U24" s="994">
        <v>0</v>
      </c>
      <c r="V24" s="994">
        <v>0</v>
      </c>
      <c r="W24" s="996">
        <f t="shared" si="1"/>
        <v>0</v>
      </c>
      <c r="X24" s="47"/>
      <c r="Y24" s="47"/>
      <c r="Z24" s="47"/>
    </row>
    <row r="25" spans="1:26" s="24" customFormat="1" ht="20.25" x14ac:dyDescent="0.3">
      <c r="A25" s="418" t="s">
        <v>41</v>
      </c>
      <c r="B25" s="1236">
        <f>SUM(B9:B24)</f>
        <v>368.25</v>
      </c>
      <c r="C25" s="1687">
        <f>SUM(C9:C24)</f>
        <v>308.25</v>
      </c>
      <c r="D25" s="1688"/>
      <c r="E25" s="1689">
        <f>SUM(E9:E24)</f>
        <v>97</v>
      </c>
      <c r="F25" s="1690">
        <v>0</v>
      </c>
      <c r="G25" s="1690">
        <v>0</v>
      </c>
      <c r="H25" s="1689">
        <v>0</v>
      </c>
      <c r="I25" s="940">
        <f>SUM(I9:I24)</f>
        <v>120</v>
      </c>
      <c r="J25" s="940">
        <f>SUM(J9:J24)</f>
        <v>642</v>
      </c>
      <c r="K25" s="940">
        <f>SUM(K9:K24)</f>
        <v>185.5</v>
      </c>
      <c r="L25" s="1691" t="s">
        <v>86</v>
      </c>
      <c r="M25" s="1689">
        <v>0</v>
      </c>
      <c r="N25" s="940">
        <f>SUM(N9:N24)</f>
        <v>600</v>
      </c>
      <c r="O25" s="940">
        <f>SUM(O9:O24)</f>
        <v>972.17</v>
      </c>
      <c r="P25" s="1692" t="s">
        <v>81</v>
      </c>
      <c r="Q25" s="940">
        <f>SUM(Q9:Q24)</f>
        <v>388.5</v>
      </c>
      <c r="R25" s="1693"/>
      <c r="S25" s="1694">
        <f>SUM(S9:S24)</f>
        <v>388.5</v>
      </c>
      <c r="T25" s="1695"/>
      <c r="U25" s="1689"/>
      <c r="V25" s="1689">
        <v>0</v>
      </c>
      <c r="W25" s="1061">
        <f t="shared" si="1"/>
        <v>0</v>
      </c>
    </row>
    <row r="26" spans="1:26" s="24" customFormat="1" ht="20.25" x14ac:dyDescent="0.3">
      <c r="A26" s="933" t="s">
        <v>66</v>
      </c>
      <c r="B26" s="29"/>
      <c r="C26" s="29"/>
      <c r="D26" s="29"/>
      <c r="E26" s="30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0"/>
      <c r="Q26" s="31"/>
      <c r="R26" s="32"/>
      <c r="S26" s="33"/>
      <c r="T26" s="34"/>
      <c r="U26" s="35"/>
      <c r="V26" s="36"/>
      <c r="W26" s="37"/>
    </row>
    <row r="27" spans="1:26" s="24" customFormat="1" ht="20.25" x14ac:dyDescent="0.3">
      <c r="A27" s="43" t="s">
        <v>77</v>
      </c>
      <c r="B27" s="29"/>
      <c r="C27" s="29"/>
      <c r="D27" s="29"/>
      <c r="E27" s="30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0"/>
      <c r="Q27" s="31"/>
      <c r="R27" s="32"/>
      <c r="S27" s="33"/>
      <c r="T27" s="34"/>
      <c r="U27" s="35"/>
      <c r="V27" s="36"/>
      <c r="W27" s="37"/>
    </row>
    <row r="28" spans="1:26" s="24" customFormat="1" ht="20.25" x14ac:dyDescent="0.3">
      <c r="A28" s="1788" t="s">
        <v>79</v>
      </c>
      <c r="B28" s="1788"/>
      <c r="C28" s="1788"/>
      <c r="D28" s="1788"/>
      <c r="E28" s="1788"/>
      <c r="F28" s="1788"/>
      <c r="G28" s="1788"/>
      <c r="H28" s="1788"/>
      <c r="I28" s="1788"/>
      <c r="J28" s="1788"/>
      <c r="K28" s="1788"/>
      <c r="L28" s="1788"/>
      <c r="M28" s="1788"/>
      <c r="N28" s="1788"/>
      <c r="O28" s="1788"/>
      <c r="P28" s="1788"/>
      <c r="Q28" s="1788"/>
      <c r="R28" s="1788"/>
      <c r="S28" s="1788"/>
      <c r="T28" s="1788"/>
      <c r="U28" s="1788"/>
      <c r="V28" s="1788"/>
      <c r="W28" s="1788"/>
    </row>
    <row r="29" spans="1:26" s="11" customFormat="1" ht="20.25" x14ac:dyDescent="0.3">
      <c r="A29" s="1788" t="s">
        <v>76</v>
      </c>
      <c r="B29" s="1788"/>
      <c r="C29" s="1788"/>
      <c r="D29" s="1788"/>
      <c r="E29" s="1788"/>
      <c r="F29" s="1788"/>
      <c r="G29" s="1788"/>
      <c r="H29" s="1788"/>
      <c r="I29" s="1788"/>
      <c r="J29" s="1788"/>
      <c r="K29" s="1788"/>
      <c r="L29" s="1788"/>
      <c r="M29" s="1788"/>
      <c r="N29" s="1788"/>
      <c r="O29" s="1788"/>
      <c r="P29" s="1788"/>
      <c r="Q29" s="1788"/>
      <c r="R29" s="1788"/>
      <c r="S29" s="1788"/>
      <c r="T29" s="1788"/>
      <c r="U29" s="1788"/>
      <c r="V29" s="1788"/>
      <c r="W29" s="1788"/>
    </row>
    <row r="30" spans="1:26" s="11" customFormat="1" x14ac:dyDescent="0.2">
      <c r="E30" s="38"/>
      <c r="F30" s="38"/>
      <c r="G30" s="38"/>
      <c r="H30" s="38"/>
      <c r="I30" s="38"/>
      <c r="J30" s="38"/>
      <c r="K30" s="38"/>
      <c r="L30" s="39"/>
      <c r="M30" s="39"/>
      <c r="N30" s="39"/>
    </row>
    <row r="31" spans="1:26" s="11" customFormat="1" x14ac:dyDescent="0.2">
      <c r="E31" s="38"/>
      <c r="F31" s="38"/>
      <c r="G31" s="38"/>
      <c r="H31" s="38"/>
      <c r="I31" s="38"/>
      <c r="J31" s="38"/>
      <c r="K31" s="38"/>
      <c r="L31" s="39"/>
      <c r="M31" s="39"/>
      <c r="N31" s="39"/>
    </row>
    <row r="32" spans="1:26" s="11" customFormat="1" x14ac:dyDescent="0.2">
      <c r="E32" s="38"/>
      <c r="F32" s="38"/>
      <c r="G32" s="38"/>
      <c r="H32" s="38"/>
      <c r="I32" s="38"/>
      <c r="J32" s="38"/>
      <c r="K32" s="38"/>
      <c r="L32" s="39"/>
      <c r="M32" s="39"/>
      <c r="N32" s="39"/>
    </row>
    <row r="33" spans="12:23" s="11" customFormat="1" x14ac:dyDescent="0.2">
      <c r="L33" s="39"/>
      <c r="M33" s="39"/>
      <c r="N33" s="39"/>
      <c r="W33" s="40"/>
    </row>
    <row r="34" spans="12:23" s="11" customFormat="1" x14ac:dyDescent="0.2">
      <c r="L34" s="39"/>
      <c r="M34" s="39"/>
      <c r="N34" s="39"/>
      <c r="W34" s="40"/>
    </row>
    <row r="35" spans="12:23" s="11" customFormat="1" x14ac:dyDescent="0.2">
      <c r="L35" s="39"/>
      <c r="M35" s="39"/>
      <c r="N35" s="39"/>
      <c r="W35" s="40"/>
    </row>
    <row r="36" spans="12:23" s="11" customFormat="1" x14ac:dyDescent="0.2">
      <c r="L36" s="39"/>
      <c r="M36" s="39"/>
      <c r="N36" s="39"/>
    </row>
    <row r="37" spans="12:23" s="11" customFormat="1" x14ac:dyDescent="0.2">
      <c r="L37" s="39"/>
      <c r="M37" s="39"/>
      <c r="N37" s="39"/>
    </row>
    <row r="38" spans="12:23" s="11" customFormat="1" x14ac:dyDescent="0.2">
      <c r="L38" s="39"/>
      <c r="M38" s="39"/>
      <c r="N38" s="39"/>
    </row>
    <row r="39" spans="12:23" s="11" customFormat="1" x14ac:dyDescent="0.2">
      <c r="L39" s="39"/>
      <c r="M39" s="39"/>
      <c r="N39" s="39"/>
    </row>
    <row r="40" spans="12:23" s="11" customFormat="1" x14ac:dyDescent="0.2">
      <c r="L40" s="39"/>
      <c r="M40" s="39"/>
      <c r="N40" s="39"/>
    </row>
    <row r="41" spans="12:23" s="11" customFormat="1" x14ac:dyDescent="0.2">
      <c r="L41" s="39"/>
      <c r="M41" s="39"/>
      <c r="N41" s="39"/>
    </row>
    <row r="42" spans="12:23" s="11" customFormat="1" x14ac:dyDescent="0.2">
      <c r="L42" s="39"/>
      <c r="M42" s="39"/>
      <c r="N42" s="39"/>
    </row>
    <row r="43" spans="12:23" s="11" customFormat="1" x14ac:dyDescent="0.2">
      <c r="L43" s="39"/>
      <c r="M43" s="39"/>
      <c r="N43" s="39"/>
    </row>
    <row r="44" spans="12:23" s="11" customFormat="1" x14ac:dyDescent="0.2">
      <c r="L44" s="39"/>
      <c r="M44" s="39"/>
      <c r="N44" s="39"/>
    </row>
    <row r="45" spans="12:23" s="11" customFormat="1" x14ac:dyDescent="0.2">
      <c r="L45" s="39"/>
      <c r="M45" s="39"/>
      <c r="N45" s="39"/>
    </row>
    <row r="46" spans="12:23" s="11" customFormat="1" x14ac:dyDescent="0.2">
      <c r="L46" s="39"/>
      <c r="M46" s="39"/>
      <c r="N46" s="39"/>
    </row>
    <row r="47" spans="12:23" s="11" customFormat="1" x14ac:dyDescent="0.2">
      <c r="L47" s="39"/>
      <c r="M47" s="39"/>
      <c r="N47" s="39"/>
    </row>
    <row r="48" spans="12:23" s="11" customFormat="1" x14ac:dyDescent="0.2">
      <c r="L48" s="39"/>
      <c r="M48" s="39"/>
      <c r="N48" s="39"/>
    </row>
    <row r="49" spans="12:14" s="11" customFormat="1" x14ac:dyDescent="0.2">
      <c r="L49" s="39"/>
      <c r="M49" s="39"/>
      <c r="N49" s="39"/>
    </row>
    <row r="50" spans="12:14" s="11" customFormat="1" x14ac:dyDescent="0.2">
      <c r="L50" s="39"/>
      <c r="M50" s="39"/>
      <c r="N50" s="39"/>
    </row>
    <row r="51" spans="12:14" s="11" customFormat="1" x14ac:dyDescent="0.2">
      <c r="L51" s="39"/>
      <c r="M51" s="39"/>
      <c r="N51" s="39"/>
    </row>
    <row r="52" spans="12:14" s="11" customFormat="1" x14ac:dyDescent="0.2">
      <c r="L52" s="39"/>
      <c r="M52" s="39"/>
      <c r="N52" s="39"/>
    </row>
    <row r="53" spans="12:14" s="11" customFormat="1" x14ac:dyDescent="0.2">
      <c r="L53" s="39"/>
      <c r="M53" s="39"/>
      <c r="N53" s="39"/>
    </row>
    <row r="54" spans="12:14" s="11" customFormat="1" x14ac:dyDescent="0.2">
      <c r="L54" s="39"/>
      <c r="M54" s="39"/>
      <c r="N54" s="39"/>
    </row>
    <row r="55" spans="12:14" s="11" customFormat="1" x14ac:dyDescent="0.2">
      <c r="L55" s="39"/>
      <c r="M55" s="39"/>
      <c r="N55" s="39"/>
    </row>
    <row r="56" spans="12:14" s="11" customFormat="1" x14ac:dyDescent="0.2">
      <c r="L56" s="39"/>
      <c r="M56" s="39"/>
      <c r="N56" s="39"/>
    </row>
    <row r="57" spans="12:14" s="11" customFormat="1" x14ac:dyDescent="0.2">
      <c r="L57" s="39"/>
      <c r="M57" s="39"/>
      <c r="N57" s="39"/>
    </row>
    <row r="58" spans="12:14" s="11" customFormat="1" x14ac:dyDescent="0.2">
      <c r="L58" s="39"/>
      <c r="M58" s="39"/>
      <c r="N58" s="39"/>
    </row>
    <row r="59" spans="12:14" s="11" customFormat="1" x14ac:dyDescent="0.2">
      <c r="L59" s="39"/>
      <c r="M59" s="39"/>
      <c r="N59" s="39"/>
    </row>
    <row r="60" spans="12:14" s="11" customFormat="1" x14ac:dyDescent="0.2">
      <c r="L60" s="39"/>
      <c r="M60" s="39"/>
      <c r="N60" s="39"/>
    </row>
    <row r="61" spans="12:14" s="11" customFormat="1" x14ac:dyDescent="0.2">
      <c r="L61" s="39"/>
      <c r="M61" s="39"/>
      <c r="N61" s="39"/>
    </row>
    <row r="62" spans="12:14" s="11" customFormat="1" x14ac:dyDescent="0.2">
      <c r="L62" s="39"/>
      <c r="M62" s="39"/>
      <c r="N62" s="39"/>
    </row>
    <row r="63" spans="12:14" s="11" customFormat="1" x14ac:dyDescent="0.2">
      <c r="L63" s="39"/>
      <c r="M63" s="39"/>
      <c r="N63" s="39"/>
    </row>
    <row r="64" spans="12:14" s="11" customFormat="1" x14ac:dyDescent="0.2">
      <c r="L64" s="39"/>
      <c r="M64" s="39"/>
      <c r="N64" s="39"/>
    </row>
    <row r="65" spans="12:14" s="11" customFormat="1" x14ac:dyDescent="0.2">
      <c r="L65" s="39"/>
      <c r="M65" s="39"/>
      <c r="N65" s="39"/>
    </row>
    <row r="66" spans="12:14" s="11" customFormat="1" x14ac:dyDescent="0.2">
      <c r="L66" s="39"/>
      <c r="M66" s="39"/>
      <c r="N66" s="39"/>
    </row>
    <row r="67" spans="12:14" s="11" customFormat="1" x14ac:dyDescent="0.2">
      <c r="L67" s="39"/>
      <c r="M67" s="39"/>
      <c r="N67" s="39"/>
    </row>
    <row r="68" spans="12:14" s="11" customFormat="1" x14ac:dyDescent="0.2">
      <c r="L68" s="39"/>
      <c r="M68" s="39"/>
      <c r="N68" s="39"/>
    </row>
    <row r="69" spans="12:14" s="11" customFormat="1" x14ac:dyDescent="0.2">
      <c r="L69" s="39"/>
      <c r="M69" s="39"/>
      <c r="N69" s="39"/>
    </row>
    <row r="70" spans="12:14" s="11" customFormat="1" x14ac:dyDescent="0.2">
      <c r="L70" s="39"/>
      <c r="M70" s="39"/>
      <c r="N70" s="39"/>
    </row>
    <row r="71" spans="12:14" s="11" customFormat="1" x14ac:dyDescent="0.2">
      <c r="L71" s="39"/>
      <c r="M71" s="39"/>
      <c r="N71" s="39"/>
    </row>
    <row r="72" spans="12:14" s="11" customFormat="1" x14ac:dyDescent="0.2">
      <c r="L72" s="39"/>
      <c r="M72" s="39"/>
      <c r="N72" s="39"/>
    </row>
    <row r="73" spans="12:14" s="11" customFormat="1" x14ac:dyDescent="0.2">
      <c r="L73" s="39"/>
      <c r="M73" s="39"/>
      <c r="N73" s="39"/>
    </row>
    <row r="74" spans="12:14" x14ac:dyDescent="0.3">
      <c r="L74" s="41"/>
      <c r="M74" s="41"/>
      <c r="N74" s="41"/>
    </row>
    <row r="75" spans="12:14" x14ac:dyDescent="0.3">
      <c r="L75" s="41"/>
      <c r="M75" s="41"/>
      <c r="N75" s="41"/>
    </row>
    <row r="76" spans="12:14" x14ac:dyDescent="0.3">
      <c r="L76" s="41"/>
      <c r="M76" s="41"/>
      <c r="N76" s="41"/>
    </row>
    <row r="77" spans="12:14" x14ac:dyDescent="0.3">
      <c r="L77" s="41"/>
      <c r="M77" s="41"/>
      <c r="N77" s="41"/>
    </row>
    <row r="78" spans="12:14" x14ac:dyDescent="0.3">
      <c r="L78" s="41"/>
      <c r="M78" s="41"/>
      <c r="N78" s="41"/>
    </row>
  </sheetData>
  <mergeCells count="32">
    <mergeCell ref="L5:L7"/>
    <mergeCell ref="M5:M7"/>
    <mergeCell ref="A1:W1"/>
    <mergeCell ref="A3:A7"/>
    <mergeCell ref="C3:C7"/>
    <mergeCell ref="E3:G4"/>
    <mergeCell ref="H3:N4"/>
    <mergeCell ref="O3:P3"/>
    <mergeCell ref="Q3:U3"/>
    <mergeCell ref="V3:V7"/>
    <mergeCell ref="W3:W7"/>
    <mergeCell ref="O4:O7"/>
    <mergeCell ref="R6:R7"/>
    <mergeCell ref="S6:S7"/>
    <mergeCell ref="T6:T7"/>
    <mergeCell ref="U6:U7"/>
    <mergeCell ref="A28:W28"/>
    <mergeCell ref="N5:N7"/>
    <mergeCell ref="A29:W29"/>
    <mergeCell ref="F6:F7"/>
    <mergeCell ref="G6:G7"/>
    <mergeCell ref="H6:H7"/>
    <mergeCell ref="I6:I7"/>
    <mergeCell ref="J6:J7"/>
    <mergeCell ref="K6:K7"/>
    <mergeCell ref="P4:P7"/>
    <mergeCell ref="Q4:Q7"/>
    <mergeCell ref="R4:S5"/>
    <mergeCell ref="T4:U5"/>
    <mergeCell ref="F5:G5"/>
    <mergeCell ref="H5:I5"/>
    <mergeCell ref="J5:K5"/>
  </mergeCells>
  <printOptions horizontalCentered="1"/>
  <pageMargins left="0.39370078740157483" right="0.39370078740157483" top="0.70866141732283472" bottom="0.34531250000000002" header="0.31496062992125984" footer="0.15748031496062992"/>
  <pageSetup paperSize="9" scale="48" fitToHeight="0" orientation="landscape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  <pageSetUpPr fitToPage="1"/>
  </sheetPr>
  <dimension ref="A1:Z78"/>
  <sheetViews>
    <sheetView view="pageBreakPreview" zoomScaleNormal="85" zoomScaleSheetLayoutView="100" zoomScalePageLayoutView="80" workbookViewId="0">
      <pane xSplit="1" ySplit="7" topLeftCell="B8" activePane="bottomRight" state="frozen"/>
      <selection pane="topRight" activeCell="B1" sqref="B1"/>
      <selection pane="bottomLeft" activeCell="A10" sqref="A10"/>
      <selection pane="bottomRight" activeCell="O10" sqref="O10"/>
    </sheetView>
  </sheetViews>
  <sheetFormatPr defaultRowHeight="18.75" x14ac:dyDescent="0.3"/>
  <cols>
    <col min="1" max="1" width="10" style="5" customWidth="1"/>
    <col min="2" max="4" width="9.5" style="5" customWidth="1"/>
    <col min="5" max="5" width="9.75" style="5" customWidth="1"/>
    <col min="6" max="6" width="9" style="5" customWidth="1"/>
    <col min="7" max="11" width="9.375" style="5" customWidth="1"/>
    <col min="12" max="12" width="9.25" style="5" customWidth="1"/>
    <col min="13" max="13" width="12.875" style="5" customWidth="1"/>
    <col min="14" max="14" width="13" style="5" customWidth="1"/>
    <col min="15" max="15" width="11" style="5" bestFit="1" customWidth="1"/>
    <col min="16" max="16" width="9.375" style="5" customWidth="1"/>
    <col min="17" max="17" width="10.375" style="5" customWidth="1"/>
    <col min="18" max="18" width="22.625" style="5" customWidth="1"/>
    <col min="19" max="19" width="10.75" style="5" bestFit="1" customWidth="1"/>
    <col min="20" max="20" width="26" style="5" customWidth="1"/>
    <col min="21" max="21" width="11.25" style="5" bestFit="1" customWidth="1"/>
    <col min="22" max="22" width="13.75" style="5" customWidth="1"/>
    <col min="23" max="23" width="17.25" style="5" customWidth="1"/>
    <col min="24" max="16384" width="9" style="5"/>
  </cols>
  <sheetData>
    <row r="1" spans="1:26" s="2" customFormat="1" ht="20.25" x14ac:dyDescent="0.3">
      <c r="A1" s="1769" t="s">
        <v>80</v>
      </c>
      <c r="B1" s="1769"/>
      <c r="C1" s="1769"/>
      <c r="D1" s="1769"/>
      <c r="E1" s="1769"/>
      <c r="F1" s="1769"/>
      <c r="G1" s="1769"/>
      <c r="H1" s="1769"/>
      <c r="I1" s="1769"/>
      <c r="J1" s="1769"/>
      <c r="K1" s="1769"/>
      <c r="L1" s="1769"/>
      <c r="M1" s="1769"/>
      <c r="N1" s="1769"/>
      <c r="O1" s="1769"/>
      <c r="P1" s="1769"/>
      <c r="Q1" s="1769"/>
      <c r="R1" s="1769"/>
      <c r="S1" s="1769"/>
      <c r="T1" s="1769"/>
      <c r="U1" s="1769"/>
      <c r="V1" s="1769"/>
      <c r="W1" s="1769"/>
      <c r="X1" s="1"/>
      <c r="Y1" s="1"/>
      <c r="Z1" s="1"/>
    </row>
    <row r="2" spans="1:26" x14ac:dyDescent="0.3">
      <c r="A2" s="3" t="s">
        <v>447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</row>
    <row r="3" spans="1:26" ht="18.75" customHeight="1" x14ac:dyDescent="0.3">
      <c r="A3" s="1770" t="s">
        <v>0</v>
      </c>
      <c r="B3" s="6" t="s">
        <v>1</v>
      </c>
      <c r="C3" s="1766" t="s">
        <v>45</v>
      </c>
      <c r="D3" s="6" t="s">
        <v>2</v>
      </c>
      <c r="E3" s="1773" t="s">
        <v>3</v>
      </c>
      <c r="F3" s="1774"/>
      <c r="G3" s="1775"/>
      <c r="H3" s="1779" t="s">
        <v>4</v>
      </c>
      <c r="I3" s="1780"/>
      <c r="J3" s="1780"/>
      <c r="K3" s="1780"/>
      <c r="L3" s="1780"/>
      <c r="M3" s="1780"/>
      <c r="N3" s="1781"/>
      <c r="O3" s="1785" t="s">
        <v>5</v>
      </c>
      <c r="P3" s="1786"/>
      <c r="Q3" s="1785" t="s">
        <v>6</v>
      </c>
      <c r="R3" s="1787"/>
      <c r="S3" s="1787"/>
      <c r="T3" s="1787"/>
      <c r="U3" s="1786"/>
      <c r="V3" s="1763" t="s">
        <v>7</v>
      </c>
      <c r="W3" s="1763" t="s">
        <v>8</v>
      </c>
    </row>
    <row r="4" spans="1:26" s="8" customFormat="1" ht="21" customHeight="1" x14ac:dyDescent="0.2">
      <c r="A4" s="1771"/>
      <c r="B4" s="7" t="s">
        <v>9</v>
      </c>
      <c r="C4" s="1767"/>
      <c r="D4" s="7" t="s">
        <v>10</v>
      </c>
      <c r="E4" s="1776"/>
      <c r="F4" s="1777"/>
      <c r="G4" s="1778"/>
      <c r="H4" s="1782"/>
      <c r="I4" s="1783"/>
      <c r="J4" s="1783"/>
      <c r="K4" s="1783"/>
      <c r="L4" s="1783"/>
      <c r="M4" s="1783"/>
      <c r="N4" s="1784"/>
      <c r="O4" s="1763" t="s">
        <v>11</v>
      </c>
      <c r="P4" s="1763" t="s">
        <v>12</v>
      </c>
      <c r="Q4" s="1763" t="s">
        <v>13</v>
      </c>
      <c r="R4" s="1779" t="s">
        <v>14</v>
      </c>
      <c r="S4" s="1781"/>
      <c r="T4" s="1779" t="s">
        <v>15</v>
      </c>
      <c r="U4" s="1781"/>
      <c r="V4" s="1764"/>
      <c r="W4" s="1764"/>
    </row>
    <row r="5" spans="1:26" s="8" customFormat="1" ht="18.75" customHeight="1" x14ac:dyDescent="0.2">
      <c r="A5" s="1771"/>
      <c r="B5" s="7" t="s">
        <v>16</v>
      </c>
      <c r="C5" s="1767"/>
      <c r="D5" s="7" t="s">
        <v>17</v>
      </c>
      <c r="E5" s="9" t="s">
        <v>18</v>
      </c>
      <c r="F5" s="1789" t="s">
        <v>19</v>
      </c>
      <c r="G5" s="1790"/>
      <c r="H5" s="1789" t="s">
        <v>70</v>
      </c>
      <c r="I5" s="1790"/>
      <c r="J5" s="1789" t="s">
        <v>71</v>
      </c>
      <c r="K5" s="1790"/>
      <c r="L5" s="1763" t="s">
        <v>20</v>
      </c>
      <c r="M5" s="1766" t="s">
        <v>21</v>
      </c>
      <c r="N5" s="1766" t="s">
        <v>22</v>
      </c>
      <c r="O5" s="1764"/>
      <c r="P5" s="1764"/>
      <c r="Q5" s="1764"/>
      <c r="R5" s="1782"/>
      <c r="S5" s="1784"/>
      <c r="T5" s="1782"/>
      <c r="U5" s="1784"/>
      <c r="V5" s="1764"/>
      <c r="W5" s="1764"/>
    </row>
    <row r="6" spans="1:26" s="11" customFormat="1" ht="18.75" customHeight="1" x14ac:dyDescent="0.2">
      <c r="A6" s="1771"/>
      <c r="B6" s="10" t="s">
        <v>23</v>
      </c>
      <c r="C6" s="1767"/>
      <c r="D6" s="10" t="s">
        <v>24</v>
      </c>
      <c r="E6" s="9" t="s">
        <v>69</v>
      </c>
      <c r="F6" s="1766" t="s">
        <v>25</v>
      </c>
      <c r="G6" s="1766" t="s">
        <v>68</v>
      </c>
      <c r="H6" s="1766" t="s">
        <v>68</v>
      </c>
      <c r="I6" s="1766" t="s">
        <v>75</v>
      </c>
      <c r="J6" s="1766" t="s">
        <v>68</v>
      </c>
      <c r="K6" s="1766" t="s">
        <v>75</v>
      </c>
      <c r="L6" s="1764"/>
      <c r="M6" s="1767"/>
      <c r="N6" s="1767"/>
      <c r="O6" s="1764"/>
      <c r="P6" s="1764"/>
      <c r="Q6" s="1764"/>
      <c r="R6" s="1766" t="s">
        <v>67</v>
      </c>
      <c r="S6" s="1766" t="s">
        <v>26</v>
      </c>
      <c r="T6" s="1766" t="s">
        <v>67</v>
      </c>
      <c r="U6" s="1766" t="s">
        <v>26</v>
      </c>
      <c r="V6" s="1764"/>
      <c r="W6" s="1764"/>
    </row>
    <row r="7" spans="1:26" s="11" customFormat="1" ht="55.5" customHeight="1" x14ac:dyDescent="0.2">
      <c r="A7" s="1772"/>
      <c r="B7" s="12" t="s">
        <v>27</v>
      </c>
      <c r="C7" s="1768"/>
      <c r="D7" s="12"/>
      <c r="E7" s="13"/>
      <c r="F7" s="1768"/>
      <c r="G7" s="1768"/>
      <c r="H7" s="1768"/>
      <c r="I7" s="1768"/>
      <c r="J7" s="1768"/>
      <c r="K7" s="1768"/>
      <c r="L7" s="1765"/>
      <c r="M7" s="1768"/>
      <c r="N7" s="1768"/>
      <c r="O7" s="1765"/>
      <c r="P7" s="1765"/>
      <c r="Q7" s="1765"/>
      <c r="R7" s="1768"/>
      <c r="S7" s="1768"/>
      <c r="T7" s="1768"/>
      <c r="U7" s="1768"/>
      <c r="V7" s="1765"/>
      <c r="W7" s="1765"/>
    </row>
    <row r="8" spans="1:26" s="11" customFormat="1" ht="20.25" customHeight="1" x14ac:dyDescent="0.2">
      <c r="A8" s="14" t="s">
        <v>46</v>
      </c>
      <c r="B8" s="14" t="s">
        <v>47</v>
      </c>
      <c r="C8" s="14" t="s">
        <v>48</v>
      </c>
      <c r="D8" s="14" t="s">
        <v>49</v>
      </c>
      <c r="E8" s="14" t="s">
        <v>50</v>
      </c>
      <c r="F8" s="14" t="s">
        <v>51</v>
      </c>
      <c r="G8" s="14" t="s">
        <v>52</v>
      </c>
      <c r="H8" s="14" t="s">
        <v>53</v>
      </c>
      <c r="I8" s="14" t="s">
        <v>54</v>
      </c>
      <c r="J8" s="14" t="s">
        <v>55</v>
      </c>
      <c r="K8" s="14" t="s">
        <v>56</v>
      </c>
      <c r="L8" s="14" t="s">
        <v>57</v>
      </c>
      <c r="M8" s="14" t="s">
        <v>58</v>
      </c>
      <c r="N8" s="14" t="s">
        <v>59</v>
      </c>
      <c r="O8" s="14" t="s">
        <v>60</v>
      </c>
      <c r="P8" s="14" t="s">
        <v>61</v>
      </c>
      <c r="Q8" s="14" t="s">
        <v>62</v>
      </c>
      <c r="R8" s="14" t="s">
        <v>63</v>
      </c>
      <c r="S8" s="14" t="s">
        <v>64</v>
      </c>
      <c r="T8" s="14" t="s">
        <v>65</v>
      </c>
      <c r="U8" s="14" t="s">
        <v>72</v>
      </c>
      <c r="V8" s="14" t="s">
        <v>73</v>
      </c>
      <c r="W8" s="14" t="s">
        <v>74</v>
      </c>
    </row>
    <row r="9" spans="1:26" s="22" customFormat="1" ht="24" customHeight="1" x14ac:dyDescent="0.2">
      <c r="A9" s="15" t="s">
        <v>42</v>
      </c>
      <c r="B9" s="396">
        <v>28</v>
      </c>
      <c r="C9" s="346">
        <v>28</v>
      </c>
      <c r="D9" s="344" t="s">
        <v>132</v>
      </c>
      <c r="E9" s="450">
        <v>10</v>
      </c>
      <c r="F9" s="368" t="s">
        <v>86</v>
      </c>
      <c r="G9" s="368" t="s">
        <v>86</v>
      </c>
      <c r="H9" s="368" t="s">
        <v>86</v>
      </c>
      <c r="I9" s="368" t="s">
        <v>86</v>
      </c>
      <c r="J9" s="368" t="s">
        <v>86</v>
      </c>
      <c r="K9" s="368" t="s">
        <v>86</v>
      </c>
      <c r="L9" s="368" t="s">
        <v>86</v>
      </c>
      <c r="M9" s="368" t="s">
        <v>86</v>
      </c>
      <c r="N9" s="368" t="s">
        <v>86</v>
      </c>
      <c r="O9" s="1716">
        <v>56</v>
      </c>
      <c r="P9" s="344" t="s">
        <v>81</v>
      </c>
      <c r="Q9" s="450">
        <v>56</v>
      </c>
      <c r="R9" s="221" t="s">
        <v>384</v>
      </c>
      <c r="S9" s="450">
        <v>56</v>
      </c>
      <c r="T9" s="344" t="s">
        <v>100</v>
      </c>
      <c r="U9" s="344" t="s">
        <v>100</v>
      </c>
      <c r="V9" s="221" t="s">
        <v>387</v>
      </c>
      <c r="W9" s="221" t="s">
        <v>389</v>
      </c>
    </row>
    <row r="10" spans="1:26" s="24" customFormat="1" ht="20.25" x14ac:dyDescent="0.2">
      <c r="A10" s="23" t="s">
        <v>43</v>
      </c>
      <c r="B10" s="368">
        <v>37</v>
      </c>
      <c r="C10" s="957">
        <v>37</v>
      </c>
      <c r="D10" s="946" t="s">
        <v>93</v>
      </c>
      <c r="E10" s="368" t="s">
        <v>86</v>
      </c>
      <c r="F10" s="368" t="s">
        <v>86</v>
      </c>
      <c r="G10" s="368" t="s">
        <v>86</v>
      </c>
      <c r="H10" s="368" t="s">
        <v>86</v>
      </c>
      <c r="I10" s="368" t="s">
        <v>86</v>
      </c>
      <c r="J10" s="368" t="s">
        <v>86</v>
      </c>
      <c r="K10" s="368" t="s">
        <v>86</v>
      </c>
      <c r="L10" s="368" t="s">
        <v>86</v>
      </c>
      <c r="M10" s="368" t="s">
        <v>86</v>
      </c>
      <c r="N10" s="368" t="s">
        <v>86</v>
      </c>
      <c r="O10" s="396">
        <v>80</v>
      </c>
      <c r="P10" s="396" t="s">
        <v>81</v>
      </c>
      <c r="Q10" s="373">
        <v>80</v>
      </c>
      <c r="R10" s="221" t="s">
        <v>383</v>
      </c>
      <c r="S10" s="396">
        <v>80</v>
      </c>
      <c r="T10" s="344" t="s">
        <v>100</v>
      </c>
      <c r="U10" s="344" t="s">
        <v>100</v>
      </c>
      <c r="V10" s="344" t="s">
        <v>100</v>
      </c>
      <c r="W10" s="344" t="s">
        <v>100</v>
      </c>
    </row>
    <row r="11" spans="1:26" s="24" customFormat="1" ht="20.25" x14ac:dyDescent="0.2">
      <c r="A11" s="15" t="s">
        <v>29</v>
      </c>
      <c r="B11" s="368">
        <v>285</v>
      </c>
      <c r="C11" s="957">
        <v>285</v>
      </c>
      <c r="D11" s="368" t="s">
        <v>88</v>
      </c>
      <c r="E11" s="961">
        <v>50</v>
      </c>
      <c r="F11" s="368" t="s">
        <v>86</v>
      </c>
      <c r="G11" s="368" t="s">
        <v>86</v>
      </c>
      <c r="H11" s="368" t="s">
        <v>86</v>
      </c>
      <c r="I11" s="368" t="s">
        <v>86</v>
      </c>
      <c r="J11" s="368">
        <v>50</v>
      </c>
      <c r="K11" s="368">
        <v>427.5</v>
      </c>
      <c r="L11" s="368" t="s">
        <v>86</v>
      </c>
      <c r="M11" s="368" t="s">
        <v>86</v>
      </c>
      <c r="N11" s="368" t="s">
        <v>86</v>
      </c>
      <c r="O11" s="396">
        <v>428</v>
      </c>
      <c r="P11" s="396" t="s">
        <v>81</v>
      </c>
      <c r="Q11" s="373">
        <v>428</v>
      </c>
      <c r="R11" s="221" t="s">
        <v>121</v>
      </c>
      <c r="S11" s="396">
        <v>428</v>
      </c>
      <c r="T11" s="344" t="s">
        <v>100</v>
      </c>
      <c r="U11" s="344" t="s">
        <v>100</v>
      </c>
      <c r="V11" s="344" t="s">
        <v>100</v>
      </c>
      <c r="W11" s="344" t="s">
        <v>100</v>
      </c>
    </row>
    <row r="12" spans="1:26" s="24" customFormat="1" ht="20.25" x14ac:dyDescent="0.2">
      <c r="A12" s="25" t="s">
        <v>30</v>
      </c>
      <c r="B12" s="396" t="s">
        <v>100</v>
      </c>
      <c r="C12" s="346" t="s">
        <v>100</v>
      </c>
      <c r="D12" s="344" t="s">
        <v>100</v>
      </c>
      <c r="E12" s="450" t="s">
        <v>100</v>
      </c>
      <c r="F12" s="368" t="s">
        <v>86</v>
      </c>
      <c r="G12" s="368" t="s">
        <v>86</v>
      </c>
      <c r="H12" s="368" t="s">
        <v>86</v>
      </c>
      <c r="I12" s="368" t="s">
        <v>86</v>
      </c>
      <c r="J12" s="344" t="s">
        <v>100</v>
      </c>
      <c r="K12" s="344" t="s">
        <v>100</v>
      </c>
      <c r="L12" s="368" t="s">
        <v>86</v>
      </c>
      <c r="M12" s="368" t="s">
        <v>86</v>
      </c>
      <c r="N12" s="368" t="s">
        <v>86</v>
      </c>
      <c r="O12" s="344" t="s">
        <v>100</v>
      </c>
      <c r="P12" s="396" t="s">
        <v>81</v>
      </c>
      <c r="Q12" s="349" t="s">
        <v>100</v>
      </c>
      <c r="R12" s="344" t="s">
        <v>100</v>
      </c>
      <c r="S12" s="344" t="s">
        <v>100</v>
      </c>
      <c r="T12" s="344" t="s">
        <v>100</v>
      </c>
      <c r="U12" s="344" t="s">
        <v>100</v>
      </c>
      <c r="V12" s="344" t="s">
        <v>100</v>
      </c>
      <c r="W12" s="344" t="s">
        <v>100</v>
      </c>
    </row>
    <row r="13" spans="1:26" s="24" customFormat="1" ht="40.5" x14ac:dyDescent="0.3">
      <c r="A13" s="26" t="s">
        <v>31</v>
      </c>
      <c r="B13" s="377">
        <v>1240</v>
      </c>
      <c r="C13" s="958">
        <v>1240</v>
      </c>
      <c r="D13" s="377" t="s">
        <v>115</v>
      </c>
      <c r="E13" s="961">
        <v>260</v>
      </c>
      <c r="F13" s="368" t="s">
        <v>86</v>
      </c>
      <c r="G13" s="368" t="s">
        <v>86</v>
      </c>
      <c r="H13" s="368" t="s">
        <v>86</v>
      </c>
      <c r="I13" s="368" t="s">
        <v>86</v>
      </c>
      <c r="J13" s="377">
        <v>260</v>
      </c>
      <c r="K13" s="377">
        <v>2400</v>
      </c>
      <c r="L13" s="368" t="s">
        <v>86</v>
      </c>
      <c r="M13" s="368" t="s">
        <v>86</v>
      </c>
      <c r="N13" s="368" t="s">
        <v>86</v>
      </c>
      <c r="O13" s="386">
        <v>2400</v>
      </c>
      <c r="P13" s="377" t="s">
        <v>81</v>
      </c>
      <c r="Q13" s="379">
        <v>2400</v>
      </c>
      <c r="R13" s="966" t="s">
        <v>111</v>
      </c>
      <c r="S13" s="386">
        <v>800</v>
      </c>
      <c r="T13" s="967" t="s">
        <v>114</v>
      </c>
      <c r="U13" s="386">
        <v>1600</v>
      </c>
      <c r="V13" s="968" t="s">
        <v>386</v>
      </c>
      <c r="W13" s="897" t="s">
        <v>371</v>
      </c>
    </row>
    <row r="14" spans="1:26" s="24" customFormat="1" ht="20.25" x14ac:dyDescent="0.3">
      <c r="A14" s="26" t="s">
        <v>32</v>
      </c>
      <c r="B14" s="948" t="s">
        <v>86</v>
      </c>
      <c r="C14" s="959" t="s">
        <v>86</v>
      </c>
      <c r="D14" s="949" t="s">
        <v>86</v>
      </c>
      <c r="E14" s="963" t="s">
        <v>86</v>
      </c>
      <c r="F14" s="368" t="s">
        <v>86</v>
      </c>
      <c r="G14" s="368" t="s">
        <v>86</v>
      </c>
      <c r="H14" s="368" t="s">
        <v>86</v>
      </c>
      <c r="I14" s="368" t="s">
        <v>86</v>
      </c>
      <c r="J14" s="949" t="s">
        <v>86</v>
      </c>
      <c r="K14" s="949" t="s">
        <v>86</v>
      </c>
      <c r="L14" s="368" t="s">
        <v>86</v>
      </c>
      <c r="M14" s="368" t="s">
        <v>86</v>
      </c>
      <c r="N14" s="368" t="s">
        <v>86</v>
      </c>
      <c r="O14" s="368" t="s">
        <v>86</v>
      </c>
      <c r="P14" s="396" t="s">
        <v>81</v>
      </c>
      <c r="Q14" s="368" t="s">
        <v>86</v>
      </c>
      <c r="R14" s="368" t="s">
        <v>86</v>
      </c>
      <c r="S14" s="368" t="s">
        <v>86</v>
      </c>
      <c r="T14" s="344" t="s">
        <v>100</v>
      </c>
      <c r="U14" s="344" t="s">
        <v>100</v>
      </c>
      <c r="V14" s="344" t="s">
        <v>100</v>
      </c>
      <c r="W14" s="344" t="s">
        <v>100</v>
      </c>
    </row>
    <row r="15" spans="1:26" s="47" customFormat="1" ht="20.25" x14ac:dyDescent="0.3">
      <c r="A15" s="210" t="s">
        <v>28</v>
      </c>
      <c r="B15" s="950">
        <v>60</v>
      </c>
      <c r="C15" s="960">
        <v>60</v>
      </c>
      <c r="D15" s="950" t="s">
        <v>115</v>
      </c>
      <c r="E15" s="960">
        <v>40</v>
      </c>
      <c r="F15" s="368" t="s">
        <v>86</v>
      </c>
      <c r="G15" s="368" t="s">
        <v>86</v>
      </c>
      <c r="H15" s="368" t="s">
        <v>86</v>
      </c>
      <c r="I15" s="368" t="s">
        <v>86</v>
      </c>
      <c r="J15" s="950">
        <v>40</v>
      </c>
      <c r="K15" s="950">
        <v>144</v>
      </c>
      <c r="L15" s="368" t="s">
        <v>86</v>
      </c>
      <c r="M15" s="368" t="s">
        <v>86</v>
      </c>
      <c r="N15" s="368" t="s">
        <v>86</v>
      </c>
      <c r="O15" s="951">
        <v>144</v>
      </c>
      <c r="P15" s="950" t="s">
        <v>81</v>
      </c>
      <c r="Q15" s="950">
        <v>144</v>
      </c>
      <c r="R15" s="896" t="s">
        <v>147</v>
      </c>
      <c r="S15" s="951">
        <v>144</v>
      </c>
      <c r="T15" s="344" t="s">
        <v>100</v>
      </c>
      <c r="U15" s="344" t="s">
        <v>100</v>
      </c>
      <c r="V15" s="344" t="s">
        <v>100</v>
      </c>
      <c r="W15" s="344" t="s">
        <v>100</v>
      </c>
    </row>
    <row r="16" spans="1:26" s="24" customFormat="1" ht="20.25" x14ac:dyDescent="0.3">
      <c r="A16" s="26" t="s">
        <v>33</v>
      </c>
      <c r="B16" s="377">
        <v>100</v>
      </c>
      <c r="C16" s="961">
        <v>100</v>
      </c>
      <c r="D16" s="952" t="s">
        <v>132</v>
      </c>
      <c r="E16" s="961">
        <v>20</v>
      </c>
      <c r="F16" s="368" t="s">
        <v>86</v>
      </c>
      <c r="G16" s="368" t="s">
        <v>86</v>
      </c>
      <c r="H16" s="368" t="s">
        <v>86</v>
      </c>
      <c r="I16" s="368" t="s">
        <v>86</v>
      </c>
      <c r="J16" s="377">
        <v>0</v>
      </c>
      <c r="K16" s="377">
        <v>0</v>
      </c>
      <c r="L16" s="368" t="s">
        <v>86</v>
      </c>
      <c r="M16" s="368" t="s">
        <v>86</v>
      </c>
      <c r="N16" s="368" t="s">
        <v>86</v>
      </c>
      <c r="O16" s="386">
        <v>200</v>
      </c>
      <c r="P16" s="377" t="s">
        <v>81</v>
      </c>
      <c r="Q16" s="386">
        <v>200</v>
      </c>
      <c r="R16" s="894" t="s">
        <v>130</v>
      </c>
      <c r="S16" s="377">
        <v>200</v>
      </c>
      <c r="T16" s="344" t="s">
        <v>100</v>
      </c>
      <c r="U16" s="344" t="s">
        <v>100</v>
      </c>
      <c r="V16" s="344" t="s">
        <v>100</v>
      </c>
      <c r="W16" s="344" t="s">
        <v>100</v>
      </c>
    </row>
    <row r="17" spans="1:26" s="24" customFormat="1" ht="20.25" x14ac:dyDescent="0.3">
      <c r="A17" s="26" t="s">
        <v>34</v>
      </c>
      <c r="B17" s="377">
        <v>25</v>
      </c>
      <c r="C17" s="961">
        <v>25</v>
      </c>
      <c r="D17" s="952" t="s">
        <v>132</v>
      </c>
      <c r="E17" s="961">
        <v>11</v>
      </c>
      <c r="F17" s="368" t="s">
        <v>86</v>
      </c>
      <c r="G17" s="368" t="s">
        <v>86</v>
      </c>
      <c r="H17" s="368" t="s">
        <v>86</v>
      </c>
      <c r="I17" s="368" t="s">
        <v>86</v>
      </c>
      <c r="J17" s="377">
        <v>0</v>
      </c>
      <c r="K17" s="377">
        <v>0</v>
      </c>
      <c r="L17" s="368" t="s">
        <v>86</v>
      </c>
      <c r="M17" s="377" t="s">
        <v>137</v>
      </c>
      <c r="N17" s="368" t="s">
        <v>86</v>
      </c>
      <c r="O17" s="377">
        <v>27.5</v>
      </c>
      <c r="P17" s="377" t="s">
        <v>81</v>
      </c>
      <c r="Q17" s="377">
        <v>28</v>
      </c>
      <c r="R17" s="894" t="s">
        <v>121</v>
      </c>
      <c r="S17" s="377">
        <v>27.5</v>
      </c>
      <c r="T17" s="377" t="s">
        <v>137</v>
      </c>
      <c r="U17" s="344" t="s">
        <v>100</v>
      </c>
      <c r="V17" s="344" t="s">
        <v>100</v>
      </c>
      <c r="W17" s="344" t="s">
        <v>100</v>
      </c>
    </row>
    <row r="18" spans="1:26" s="24" customFormat="1" ht="18.75" customHeight="1" x14ac:dyDescent="0.3">
      <c r="A18" s="26" t="s">
        <v>35</v>
      </c>
      <c r="B18" s="377">
        <v>0.5</v>
      </c>
      <c r="C18" s="961">
        <v>0.5</v>
      </c>
      <c r="D18" s="952" t="s">
        <v>146</v>
      </c>
      <c r="E18" s="961">
        <v>1</v>
      </c>
      <c r="F18" s="368" t="s">
        <v>86</v>
      </c>
      <c r="G18" s="377">
        <v>1</v>
      </c>
      <c r="H18" s="368" t="s">
        <v>86</v>
      </c>
      <c r="I18" s="368" t="s">
        <v>86</v>
      </c>
      <c r="J18" s="377">
        <v>1</v>
      </c>
      <c r="K18" s="377">
        <v>2</v>
      </c>
      <c r="L18" s="386" t="s">
        <v>89</v>
      </c>
      <c r="M18" s="386">
        <v>1</v>
      </c>
      <c r="N18" s="386">
        <v>0.5</v>
      </c>
      <c r="O18" s="386">
        <v>2</v>
      </c>
      <c r="P18" s="377" t="s">
        <v>81</v>
      </c>
      <c r="Q18" s="386">
        <v>2</v>
      </c>
      <c r="R18" s="896" t="s">
        <v>147</v>
      </c>
      <c r="S18" s="947">
        <v>2</v>
      </c>
      <c r="T18" s="344" t="s">
        <v>100</v>
      </c>
      <c r="U18" s="344" t="s">
        <v>100</v>
      </c>
      <c r="V18" s="344" t="s">
        <v>100</v>
      </c>
      <c r="W18" s="344" t="s">
        <v>100</v>
      </c>
    </row>
    <row r="19" spans="1:26" s="51" customFormat="1" ht="18.75" customHeight="1" x14ac:dyDescent="0.3">
      <c r="A19" s="50" t="s">
        <v>36</v>
      </c>
      <c r="B19" s="953" t="s">
        <v>86</v>
      </c>
      <c r="C19" s="962" t="s">
        <v>86</v>
      </c>
      <c r="D19" s="954" t="s">
        <v>86</v>
      </c>
      <c r="E19" s="964" t="s">
        <v>86</v>
      </c>
      <c r="F19" s="368" t="s">
        <v>86</v>
      </c>
      <c r="G19" s="954" t="s">
        <v>86</v>
      </c>
      <c r="H19" s="368" t="s">
        <v>86</v>
      </c>
      <c r="I19" s="368" t="s">
        <v>86</v>
      </c>
      <c r="J19" s="954" t="s">
        <v>86</v>
      </c>
      <c r="K19" s="954" t="s">
        <v>86</v>
      </c>
      <c r="L19" s="954" t="s">
        <v>86</v>
      </c>
      <c r="M19" s="954" t="s">
        <v>86</v>
      </c>
      <c r="N19" s="954" t="s">
        <v>86</v>
      </c>
      <c r="O19" s="954" t="s">
        <v>86</v>
      </c>
      <c r="P19" s="396" t="s">
        <v>81</v>
      </c>
      <c r="Q19" s="954" t="s">
        <v>86</v>
      </c>
      <c r="R19" s="954" t="s">
        <v>86</v>
      </c>
      <c r="S19" s="954" t="s">
        <v>86</v>
      </c>
      <c r="T19" s="344" t="s">
        <v>100</v>
      </c>
      <c r="U19" s="344" t="s">
        <v>100</v>
      </c>
      <c r="V19" s="344" t="s">
        <v>100</v>
      </c>
      <c r="W19" s="344" t="s">
        <v>100</v>
      </c>
      <c r="X19" s="24"/>
      <c r="Y19" s="24"/>
      <c r="Z19" s="24"/>
    </row>
    <row r="20" spans="1:26" s="24" customFormat="1" ht="24" customHeight="1" x14ac:dyDescent="0.3">
      <c r="A20" s="26" t="s">
        <v>37</v>
      </c>
      <c r="B20" s="377" t="s">
        <v>100</v>
      </c>
      <c r="C20" s="961" t="s">
        <v>100</v>
      </c>
      <c r="D20" s="952" t="s">
        <v>100</v>
      </c>
      <c r="E20" s="965" t="s">
        <v>100</v>
      </c>
      <c r="F20" s="368" t="s">
        <v>86</v>
      </c>
      <c r="G20" s="954" t="s">
        <v>86</v>
      </c>
      <c r="H20" s="368" t="s">
        <v>86</v>
      </c>
      <c r="I20" s="368" t="s">
        <v>86</v>
      </c>
      <c r="J20" s="954" t="s">
        <v>86</v>
      </c>
      <c r="K20" s="954" t="s">
        <v>86</v>
      </c>
      <c r="L20" s="954" t="s">
        <v>86</v>
      </c>
      <c r="M20" s="954" t="s">
        <v>86</v>
      </c>
      <c r="N20" s="954" t="s">
        <v>86</v>
      </c>
      <c r="O20" s="952" t="s">
        <v>100</v>
      </c>
      <c r="P20" s="396" t="s">
        <v>81</v>
      </c>
      <c r="Q20" s="952" t="s">
        <v>100</v>
      </c>
      <c r="R20" s="952" t="s">
        <v>100</v>
      </c>
      <c r="S20" s="952" t="s">
        <v>100</v>
      </c>
      <c r="T20" s="344" t="s">
        <v>100</v>
      </c>
      <c r="U20" s="344" t="s">
        <v>100</v>
      </c>
      <c r="V20" s="344" t="s">
        <v>100</v>
      </c>
      <c r="W20" s="344" t="s">
        <v>100</v>
      </c>
    </row>
    <row r="21" spans="1:26" s="24" customFormat="1" ht="20.25" x14ac:dyDescent="0.3">
      <c r="A21" s="26" t="s">
        <v>38</v>
      </c>
      <c r="B21" s="377">
        <v>225</v>
      </c>
      <c r="C21" s="961">
        <v>225</v>
      </c>
      <c r="D21" s="952" t="s">
        <v>132</v>
      </c>
      <c r="E21" s="961">
        <v>130</v>
      </c>
      <c r="F21" s="368" t="s">
        <v>86</v>
      </c>
      <c r="G21" s="954" t="s">
        <v>86</v>
      </c>
      <c r="H21" s="368" t="s">
        <v>86</v>
      </c>
      <c r="I21" s="368" t="s">
        <v>86</v>
      </c>
      <c r="J21" s="954" t="s">
        <v>86</v>
      </c>
      <c r="K21" s="954" t="s">
        <v>86</v>
      </c>
      <c r="L21" s="954" t="s">
        <v>86</v>
      </c>
      <c r="M21" s="954" t="s">
        <v>86</v>
      </c>
      <c r="N21" s="954" t="s">
        <v>86</v>
      </c>
      <c r="O21" s="386">
        <v>337.5</v>
      </c>
      <c r="P21" s="377" t="s">
        <v>81</v>
      </c>
      <c r="Q21" s="379">
        <v>337.5</v>
      </c>
      <c r="R21" s="895" t="s">
        <v>121</v>
      </c>
      <c r="S21" s="379">
        <v>236</v>
      </c>
      <c r="T21" s="955" t="s">
        <v>158</v>
      </c>
      <c r="U21" s="956">
        <v>102</v>
      </c>
      <c r="V21" s="344" t="s">
        <v>100</v>
      </c>
      <c r="W21" s="344" t="s">
        <v>100</v>
      </c>
    </row>
    <row r="22" spans="1:26" s="24" customFormat="1" ht="20.25" x14ac:dyDescent="0.3">
      <c r="A22" s="26" t="s">
        <v>39</v>
      </c>
      <c r="B22" s="377" t="s">
        <v>100</v>
      </c>
      <c r="C22" s="961" t="s">
        <v>100</v>
      </c>
      <c r="D22" s="952" t="s">
        <v>100</v>
      </c>
      <c r="E22" s="965" t="s">
        <v>100</v>
      </c>
      <c r="F22" s="368" t="s">
        <v>86</v>
      </c>
      <c r="G22" s="954" t="s">
        <v>86</v>
      </c>
      <c r="H22" s="368" t="s">
        <v>86</v>
      </c>
      <c r="I22" s="368" t="s">
        <v>86</v>
      </c>
      <c r="J22" s="954" t="s">
        <v>86</v>
      </c>
      <c r="K22" s="954" t="s">
        <v>86</v>
      </c>
      <c r="L22" s="954" t="s">
        <v>86</v>
      </c>
      <c r="M22" s="954" t="s">
        <v>86</v>
      </c>
      <c r="N22" s="954" t="s">
        <v>86</v>
      </c>
      <c r="O22" s="952" t="s">
        <v>100</v>
      </c>
      <c r="P22" s="396" t="s">
        <v>81</v>
      </c>
      <c r="Q22" s="952" t="s">
        <v>100</v>
      </c>
      <c r="R22" s="952" t="s">
        <v>100</v>
      </c>
      <c r="S22" s="952" t="s">
        <v>100</v>
      </c>
      <c r="T22" s="952" t="s">
        <v>100</v>
      </c>
      <c r="U22" s="952" t="s">
        <v>100</v>
      </c>
      <c r="V22" s="344" t="s">
        <v>100</v>
      </c>
      <c r="W22" s="344" t="s">
        <v>100</v>
      </c>
    </row>
    <row r="23" spans="1:26" s="51" customFormat="1" ht="42.75" customHeight="1" x14ac:dyDescent="0.25">
      <c r="A23" s="1702" t="s">
        <v>44</v>
      </c>
      <c r="B23" s="1703">
        <v>78</v>
      </c>
      <c r="C23" s="1704">
        <v>78</v>
      </c>
      <c r="D23" s="1705" t="s">
        <v>169</v>
      </c>
      <c r="E23" s="1706">
        <v>60</v>
      </c>
      <c r="F23" s="1707" t="s">
        <v>86</v>
      </c>
      <c r="G23" s="1705" t="s">
        <v>86</v>
      </c>
      <c r="H23" s="1707" t="s">
        <v>86</v>
      </c>
      <c r="I23" s="1707" t="s">
        <v>86</v>
      </c>
      <c r="J23" s="1705" t="s">
        <v>86</v>
      </c>
      <c r="K23" s="1705" t="s">
        <v>86</v>
      </c>
      <c r="L23" s="1705" t="s">
        <v>86</v>
      </c>
      <c r="M23" s="1705" t="s">
        <v>86</v>
      </c>
      <c r="N23" s="1705" t="s">
        <v>86</v>
      </c>
      <c r="O23" s="1102">
        <v>94</v>
      </c>
      <c r="P23" s="1102" t="s">
        <v>81</v>
      </c>
      <c r="Q23" s="1708" t="s">
        <v>100</v>
      </c>
      <c r="R23" s="1709" t="s">
        <v>385</v>
      </c>
      <c r="S23" s="1102">
        <v>94</v>
      </c>
      <c r="T23" s="1710" t="s">
        <v>100</v>
      </c>
      <c r="U23" s="1710" t="s">
        <v>100</v>
      </c>
      <c r="V23" s="1711" t="s">
        <v>388</v>
      </c>
      <c r="W23" s="1710" t="s">
        <v>100</v>
      </c>
      <c r="X23" s="24"/>
      <c r="Y23" s="24"/>
      <c r="Z23" s="24"/>
    </row>
    <row r="24" spans="1:26" s="24" customFormat="1" ht="20.25" x14ac:dyDescent="0.3">
      <c r="A24" s="407" t="s">
        <v>40</v>
      </c>
      <c r="B24" s="409">
        <v>0</v>
      </c>
      <c r="C24" s="969">
        <v>0</v>
      </c>
      <c r="D24" s="970">
        <v>0</v>
      </c>
      <c r="E24" s="971">
        <v>0</v>
      </c>
      <c r="F24" s="972" t="s">
        <v>86</v>
      </c>
      <c r="G24" s="973" t="s">
        <v>86</v>
      </c>
      <c r="H24" s="972" t="s">
        <v>86</v>
      </c>
      <c r="I24" s="972" t="s">
        <v>86</v>
      </c>
      <c r="J24" s="973" t="s">
        <v>86</v>
      </c>
      <c r="K24" s="973" t="s">
        <v>86</v>
      </c>
      <c r="L24" s="973" t="s">
        <v>86</v>
      </c>
      <c r="M24" s="973" t="s">
        <v>86</v>
      </c>
      <c r="N24" s="973" t="s">
        <v>86</v>
      </c>
      <c r="O24" s="411">
        <v>0</v>
      </c>
      <c r="P24" s="974" t="s">
        <v>81</v>
      </c>
      <c r="Q24" s="975" t="s">
        <v>100</v>
      </c>
      <c r="R24" s="975" t="s">
        <v>100</v>
      </c>
      <c r="S24" s="414">
        <v>0</v>
      </c>
      <c r="T24" s="976" t="s">
        <v>100</v>
      </c>
      <c r="U24" s="976" t="s">
        <v>100</v>
      </c>
      <c r="V24" s="976" t="s">
        <v>100</v>
      </c>
      <c r="W24" s="976" t="s">
        <v>100</v>
      </c>
    </row>
    <row r="25" spans="1:26" s="24" customFormat="1" ht="20.25" x14ac:dyDescent="0.3">
      <c r="A25" s="418" t="s">
        <v>41</v>
      </c>
      <c r="B25" s="428">
        <f>SUM(B9:B24)</f>
        <v>2078.5</v>
      </c>
      <c r="C25" s="1696">
        <f>SUM(C9:C24)</f>
        <v>2078.5</v>
      </c>
      <c r="D25" s="1697"/>
      <c r="E25" s="1696">
        <f>SUM(E9:E24)</f>
        <v>582</v>
      </c>
      <c r="F25" s="428" t="s">
        <v>86</v>
      </c>
      <c r="G25" s="1698">
        <f>SUM(G18:G24)</f>
        <v>1</v>
      </c>
      <c r="H25" s="428" t="s">
        <v>86</v>
      </c>
      <c r="I25" s="428" t="s">
        <v>86</v>
      </c>
      <c r="J25" s="937">
        <f>SUM(J11:J24)</f>
        <v>351</v>
      </c>
      <c r="K25" s="937">
        <f>SUM(K11:K24)</f>
        <v>2973.5</v>
      </c>
      <c r="L25" s="937" t="s">
        <v>89</v>
      </c>
      <c r="M25" s="937">
        <f>SUM(M18:M24)</f>
        <v>1</v>
      </c>
      <c r="N25" s="937">
        <f>SUM(N18:N24)</f>
        <v>0.5</v>
      </c>
      <c r="O25" s="937">
        <f>SUM(O9:O24)</f>
        <v>3769</v>
      </c>
      <c r="P25" s="1065" t="s">
        <v>81</v>
      </c>
      <c r="Q25" s="937">
        <f>SUM(Q9:Q24)</f>
        <v>3675.5</v>
      </c>
      <c r="R25" s="1699"/>
      <c r="S25" s="1700">
        <f>SUM(S9:S24)</f>
        <v>2067.5</v>
      </c>
      <c r="T25" s="428"/>
      <c r="U25" s="428">
        <f>SUM(U13:U24)</f>
        <v>1702</v>
      </c>
      <c r="V25" s="1121"/>
      <c r="W25" s="1701"/>
    </row>
    <row r="26" spans="1:26" s="24" customFormat="1" ht="20.25" x14ac:dyDescent="0.3">
      <c r="A26" s="933" t="s">
        <v>66</v>
      </c>
      <c r="B26" s="29"/>
      <c r="C26" s="29"/>
      <c r="D26" s="29"/>
      <c r="E26" s="30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0"/>
      <c r="Q26" s="31"/>
      <c r="R26" s="32"/>
      <c r="S26" s="33"/>
      <c r="T26" s="34"/>
      <c r="U26" s="35"/>
      <c r="V26" s="36"/>
      <c r="W26" s="37"/>
    </row>
    <row r="27" spans="1:26" s="24" customFormat="1" ht="20.25" x14ac:dyDescent="0.3">
      <c r="A27" s="43" t="s">
        <v>77</v>
      </c>
      <c r="B27" s="29"/>
      <c r="C27" s="29"/>
      <c r="D27" s="29"/>
      <c r="E27" s="30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0"/>
      <c r="Q27" s="31"/>
      <c r="R27" s="32"/>
      <c r="S27" s="33"/>
      <c r="T27" s="34"/>
      <c r="U27" s="35"/>
      <c r="V27" s="36"/>
      <c r="W27" s="37"/>
    </row>
    <row r="28" spans="1:26" s="24" customFormat="1" ht="20.25" x14ac:dyDescent="0.3">
      <c r="A28" s="1788" t="s">
        <v>79</v>
      </c>
      <c r="B28" s="1788"/>
      <c r="C28" s="1788"/>
      <c r="D28" s="1788"/>
      <c r="E28" s="1788"/>
      <c r="F28" s="1788"/>
      <c r="G28" s="1788"/>
      <c r="H28" s="1788"/>
      <c r="I28" s="1788"/>
      <c r="J28" s="1788"/>
      <c r="K28" s="1788"/>
      <c r="L28" s="1788"/>
      <c r="M28" s="1788"/>
      <c r="N28" s="1788"/>
      <c r="O28" s="1788"/>
      <c r="P28" s="1788"/>
      <c r="Q28" s="1788"/>
      <c r="R28" s="1788"/>
      <c r="S28" s="1788"/>
      <c r="T28" s="1788"/>
      <c r="U28" s="1788"/>
      <c r="V28" s="1788"/>
      <c r="W28" s="1788"/>
    </row>
    <row r="29" spans="1:26" s="11" customFormat="1" ht="20.25" x14ac:dyDescent="0.3">
      <c r="A29" s="1788" t="s">
        <v>76</v>
      </c>
      <c r="B29" s="1788"/>
      <c r="C29" s="1788"/>
      <c r="D29" s="1788"/>
      <c r="E29" s="1788"/>
      <c r="F29" s="1788"/>
      <c r="G29" s="1788"/>
      <c r="H29" s="1788"/>
      <c r="I29" s="1788"/>
      <c r="J29" s="1788"/>
      <c r="K29" s="1788"/>
      <c r="L29" s="1788"/>
      <c r="M29" s="1788"/>
      <c r="N29" s="1788"/>
      <c r="O29" s="1788"/>
      <c r="P29" s="1788"/>
      <c r="Q29" s="1788"/>
      <c r="R29" s="1788"/>
      <c r="S29" s="1788"/>
      <c r="T29" s="1788"/>
      <c r="U29" s="1788"/>
      <c r="V29" s="1788"/>
      <c r="W29" s="1788"/>
    </row>
    <row r="30" spans="1:26" s="11" customFormat="1" x14ac:dyDescent="0.2">
      <c r="E30" s="38"/>
      <c r="F30" s="38"/>
      <c r="G30" s="38"/>
      <c r="H30" s="38"/>
      <c r="I30" s="38"/>
      <c r="J30" s="38"/>
      <c r="K30" s="38"/>
      <c r="L30" s="39"/>
      <c r="M30" s="39"/>
      <c r="N30" s="39"/>
    </row>
    <row r="31" spans="1:26" s="11" customFormat="1" x14ac:dyDescent="0.2">
      <c r="E31" s="38"/>
      <c r="F31" s="38"/>
      <c r="G31" s="38"/>
      <c r="H31" s="38"/>
      <c r="I31" s="38"/>
      <c r="J31" s="38"/>
      <c r="K31" s="38"/>
      <c r="L31" s="39"/>
      <c r="M31" s="39"/>
      <c r="N31" s="39"/>
    </row>
    <row r="32" spans="1:26" s="11" customFormat="1" x14ac:dyDescent="0.2">
      <c r="E32" s="38"/>
      <c r="F32" s="38"/>
      <c r="G32" s="38"/>
      <c r="H32" s="38"/>
      <c r="I32" s="38"/>
      <c r="J32" s="38"/>
      <c r="K32" s="38"/>
      <c r="L32" s="39"/>
      <c r="M32" s="39"/>
      <c r="N32" s="39"/>
    </row>
    <row r="33" spans="12:23" s="11" customFormat="1" x14ac:dyDescent="0.2">
      <c r="L33" s="39"/>
      <c r="M33" s="39"/>
      <c r="N33" s="39"/>
      <c r="W33" s="40"/>
    </row>
    <row r="34" spans="12:23" s="11" customFormat="1" x14ac:dyDescent="0.2">
      <c r="L34" s="39"/>
      <c r="M34" s="39"/>
      <c r="N34" s="39"/>
      <c r="W34" s="40"/>
    </row>
    <row r="35" spans="12:23" s="11" customFormat="1" x14ac:dyDescent="0.2">
      <c r="L35" s="39"/>
      <c r="M35" s="39"/>
      <c r="N35" s="39"/>
      <c r="W35" s="40"/>
    </row>
    <row r="36" spans="12:23" s="11" customFormat="1" x14ac:dyDescent="0.2">
      <c r="L36" s="39"/>
      <c r="M36" s="39"/>
      <c r="N36" s="39"/>
    </row>
    <row r="37" spans="12:23" s="11" customFormat="1" x14ac:dyDescent="0.2">
      <c r="L37" s="39"/>
      <c r="M37" s="39"/>
      <c r="N37" s="39"/>
    </row>
    <row r="38" spans="12:23" s="11" customFormat="1" x14ac:dyDescent="0.2">
      <c r="L38" s="39"/>
      <c r="M38" s="39"/>
      <c r="N38" s="39"/>
    </row>
    <row r="39" spans="12:23" s="11" customFormat="1" x14ac:dyDescent="0.2">
      <c r="L39" s="39"/>
      <c r="M39" s="39"/>
      <c r="N39" s="39"/>
    </row>
    <row r="40" spans="12:23" s="11" customFormat="1" x14ac:dyDescent="0.2">
      <c r="L40" s="39"/>
      <c r="M40" s="39"/>
      <c r="N40" s="39"/>
    </row>
    <row r="41" spans="12:23" s="11" customFormat="1" x14ac:dyDescent="0.2">
      <c r="L41" s="39"/>
      <c r="M41" s="39"/>
      <c r="N41" s="39"/>
    </row>
    <row r="42" spans="12:23" s="11" customFormat="1" x14ac:dyDescent="0.2">
      <c r="L42" s="39"/>
      <c r="M42" s="39"/>
      <c r="N42" s="39"/>
    </row>
    <row r="43" spans="12:23" s="11" customFormat="1" x14ac:dyDescent="0.2">
      <c r="L43" s="39"/>
      <c r="M43" s="39"/>
      <c r="N43" s="39"/>
    </row>
    <row r="44" spans="12:23" s="11" customFormat="1" x14ac:dyDescent="0.2">
      <c r="L44" s="39"/>
      <c r="M44" s="39"/>
      <c r="N44" s="39"/>
    </row>
    <row r="45" spans="12:23" s="11" customFormat="1" x14ac:dyDescent="0.2">
      <c r="L45" s="39"/>
      <c r="M45" s="39"/>
      <c r="N45" s="39"/>
    </row>
    <row r="46" spans="12:23" s="11" customFormat="1" x14ac:dyDescent="0.2">
      <c r="L46" s="39"/>
      <c r="M46" s="39"/>
      <c r="N46" s="39"/>
    </row>
    <row r="47" spans="12:23" s="11" customFormat="1" x14ac:dyDescent="0.2">
      <c r="L47" s="39"/>
      <c r="M47" s="39"/>
      <c r="N47" s="39"/>
    </row>
    <row r="48" spans="12:23" s="11" customFormat="1" x14ac:dyDescent="0.2">
      <c r="L48" s="39"/>
      <c r="M48" s="39"/>
      <c r="N48" s="39"/>
    </row>
    <row r="49" spans="12:14" s="11" customFormat="1" x14ac:dyDescent="0.2">
      <c r="L49" s="39"/>
      <c r="M49" s="39"/>
      <c r="N49" s="39"/>
    </row>
    <row r="50" spans="12:14" s="11" customFormat="1" x14ac:dyDescent="0.2">
      <c r="L50" s="39"/>
      <c r="M50" s="39"/>
      <c r="N50" s="39"/>
    </row>
    <row r="51" spans="12:14" s="11" customFormat="1" x14ac:dyDescent="0.2">
      <c r="L51" s="39"/>
      <c r="M51" s="39"/>
      <c r="N51" s="39"/>
    </row>
    <row r="52" spans="12:14" s="11" customFormat="1" x14ac:dyDescent="0.2">
      <c r="L52" s="39"/>
      <c r="M52" s="39"/>
      <c r="N52" s="39"/>
    </row>
    <row r="53" spans="12:14" s="11" customFormat="1" x14ac:dyDescent="0.2">
      <c r="L53" s="39"/>
      <c r="M53" s="39"/>
      <c r="N53" s="39"/>
    </row>
    <row r="54" spans="12:14" s="11" customFormat="1" x14ac:dyDescent="0.2">
      <c r="L54" s="39"/>
      <c r="M54" s="39"/>
      <c r="N54" s="39"/>
    </row>
    <row r="55" spans="12:14" s="11" customFormat="1" x14ac:dyDescent="0.2">
      <c r="L55" s="39"/>
      <c r="M55" s="39"/>
      <c r="N55" s="39"/>
    </row>
    <row r="56" spans="12:14" s="11" customFormat="1" x14ac:dyDescent="0.2">
      <c r="L56" s="39"/>
      <c r="M56" s="39"/>
      <c r="N56" s="39"/>
    </row>
    <row r="57" spans="12:14" s="11" customFormat="1" x14ac:dyDescent="0.2">
      <c r="L57" s="39"/>
      <c r="M57" s="39"/>
      <c r="N57" s="39"/>
    </row>
    <row r="58" spans="12:14" s="11" customFormat="1" x14ac:dyDescent="0.2">
      <c r="L58" s="39"/>
      <c r="M58" s="39"/>
      <c r="N58" s="39"/>
    </row>
    <row r="59" spans="12:14" s="11" customFormat="1" x14ac:dyDescent="0.2">
      <c r="L59" s="39"/>
      <c r="M59" s="39"/>
      <c r="N59" s="39"/>
    </row>
    <row r="60" spans="12:14" s="11" customFormat="1" x14ac:dyDescent="0.2">
      <c r="L60" s="39"/>
      <c r="M60" s="39"/>
      <c r="N60" s="39"/>
    </row>
    <row r="61" spans="12:14" s="11" customFormat="1" x14ac:dyDescent="0.2">
      <c r="L61" s="39"/>
      <c r="M61" s="39"/>
      <c r="N61" s="39"/>
    </row>
    <row r="62" spans="12:14" s="11" customFormat="1" x14ac:dyDescent="0.2">
      <c r="L62" s="39"/>
      <c r="M62" s="39"/>
      <c r="N62" s="39"/>
    </row>
    <row r="63" spans="12:14" s="11" customFormat="1" x14ac:dyDescent="0.2">
      <c r="L63" s="39"/>
      <c r="M63" s="39"/>
      <c r="N63" s="39"/>
    </row>
    <row r="64" spans="12:14" s="11" customFormat="1" x14ac:dyDescent="0.2">
      <c r="L64" s="39"/>
      <c r="M64" s="39"/>
      <c r="N64" s="39"/>
    </row>
    <row r="65" spans="12:14" s="11" customFormat="1" x14ac:dyDescent="0.2">
      <c r="L65" s="39"/>
      <c r="M65" s="39"/>
      <c r="N65" s="39"/>
    </row>
    <row r="66" spans="12:14" s="11" customFormat="1" x14ac:dyDescent="0.2">
      <c r="L66" s="39"/>
      <c r="M66" s="39"/>
      <c r="N66" s="39"/>
    </row>
    <row r="67" spans="12:14" s="11" customFormat="1" x14ac:dyDescent="0.2">
      <c r="L67" s="39"/>
      <c r="M67" s="39"/>
      <c r="N67" s="39"/>
    </row>
    <row r="68" spans="12:14" s="11" customFormat="1" x14ac:dyDescent="0.2">
      <c r="L68" s="39"/>
      <c r="M68" s="39"/>
      <c r="N68" s="39"/>
    </row>
    <row r="69" spans="12:14" s="11" customFormat="1" x14ac:dyDescent="0.2">
      <c r="L69" s="39"/>
      <c r="M69" s="39"/>
      <c r="N69" s="39"/>
    </row>
    <row r="70" spans="12:14" s="11" customFormat="1" x14ac:dyDescent="0.2">
      <c r="L70" s="39"/>
      <c r="M70" s="39"/>
      <c r="N70" s="39"/>
    </row>
    <row r="71" spans="12:14" s="11" customFormat="1" x14ac:dyDescent="0.2">
      <c r="L71" s="39"/>
      <c r="M71" s="39"/>
      <c r="N71" s="39"/>
    </row>
    <row r="72" spans="12:14" s="11" customFormat="1" x14ac:dyDescent="0.2">
      <c r="L72" s="39"/>
      <c r="M72" s="39"/>
      <c r="N72" s="39"/>
    </row>
    <row r="73" spans="12:14" s="11" customFormat="1" x14ac:dyDescent="0.2">
      <c r="L73" s="39"/>
      <c r="M73" s="39"/>
      <c r="N73" s="39"/>
    </row>
    <row r="74" spans="12:14" x14ac:dyDescent="0.3">
      <c r="L74" s="41"/>
      <c r="M74" s="41"/>
      <c r="N74" s="41"/>
    </row>
    <row r="75" spans="12:14" x14ac:dyDescent="0.3">
      <c r="L75" s="41"/>
      <c r="M75" s="41"/>
      <c r="N75" s="41"/>
    </row>
    <row r="76" spans="12:14" x14ac:dyDescent="0.3">
      <c r="L76" s="41"/>
      <c r="M76" s="41"/>
      <c r="N76" s="41"/>
    </row>
    <row r="77" spans="12:14" x14ac:dyDescent="0.3">
      <c r="L77" s="41"/>
      <c r="M77" s="41"/>
      <c r="N77" s="41"/>
    </row>
    <row r="78" spans="12:14" x14ac:dyDescent="0.3">
      <c r="L78" s="41"/>
      <c r="M78" s="41"/>
      <c r="N78" s="41"/>
    </row>
  </sheetData>
  <mergeCells count="32">
    <mergeCell ref="A28:W28"/>
    <mergeCell ref="N5:N7"/>
    <mergeCell ref="A29:W29"/>
    <mergeCell ref="F6:F7"/>
    <mergeCell ref="G6:G7"/>
    <mergeCell ref="H6:H7"/>
    <mergeCell ref="I6:I7"/>
    <mergeCell ref="J6:J7"/>
    <mergeCell ref="K6:K7"/>
    <mergeCell ref="P4:P7"/>
    <mergeCell ref="Q4:Q7"/>
    <mergeCell ref="R4:S5"/>
    <mergeCell ref="T4:U5"/>
    <mergeCell ref="F5:G5"/>
    <mergeCell ref="H5:I5"/>
    <mergeCell ref="J5:K5"/>
    <mergeCell ref="L5:L7"/>
    <mergeCell ref="M5:M7"/>
    <mergeCell ref="A1:W1"/>
    <mergeCell ref="A3:A7"/>
    <mergeCell ref="C3:C7"/>
    <mergeCell ref="E3:G4"/>
    <mergeCell ref="H3:N4"/>
    <mergeCell ref="O3:P3"/>
    <mergeCell ref="Q3:U3"/>
    <mergeCell ref="V3:V7"/>
    <mergeCell ref="W3:W7"/>
    <mergeCell ref="O4:O7"/>
    <mergeCell ref="R6:R7"/>
    <mergeCell ref="S6:S7"/>
    <mergeCell ref="T6:T7"/>
    <mergeCell ref="U6:U7"/>
  </mergeCells>
  <printOptions horizontalCentered="1"/>
  <pageMargins left="0.39370078740157483" right="0.39370078740157483" top="0.70866141732283472" bottom="0.34531250000000002" header="0.31496062992125984" footer="0.15748031496062992"/>
  <pageSetup paperSize="9" scale="48" fitToHeight="0" orientation="landscape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  <pageSetUpPr fitToPage="1"/>
  </sheetPr>
  <dimension ref="A1:Z78"/>
  <sheetViews>
    <sheetView view="pageBreakPreview" zoomScale="85" zoomScaleNormal="85" zoomScaleSheetLayoutView="85" zoomScalePageLayoutView="80" workbookViewId="0">
      <pane xSplit="1" ySplit="7" topLeftCell="B8" activePane="bottomRight" state="frozen"/>
      <selection pane="topRight" activeCell="B1" sqref="B1"/>
      <selection pane="bottomLeft" activeCell="A10" sqref="A10"/>
      <selection pane="bottomRight" activeCell="L17" sqref="L17"/>
    </sheetView>
  </sheetViews>
  <sheetFormatPr defaultRowHeight="18.75" x14ac:dyDescent="0.3"/>
  <cols>
    <col min="1" max="1" width="21.125" style="5" customWidth="1"/>
    <col min="2" max="4" width="9.5" style="5" customWidth="1"/>
    <col min="5" max="5" width="9.75" style="5" customWidth="1"/>
    <col min="6" max="6" width="9" style="5" customWidth="1"/>
    <col min="7" max="11" width="9.375" style="5" customWidth="1"/>
    <col min="12" max="12" width="9.25" style="5" customWidth="1"/>
    <col min="13" max="13" width="12.875" style="5" customWidth="1"/>
    <col min="14" max="14" width="13" style="5" customWidth="1"/>
    <col min="15" max="15" width="13.375" style="5" customWidth="1"/>
    <col min="16" max="16" width="9.875" style="5" customWidth="1"/>
    <col min="17" max="17" width="10.375" style="167" customWidth="1"/>
    <col min="18" max="18" width="22.625" style="5" customWidth="1"/>
    <col min="19" max="19" width="10.75" style="5" bestFit="1" customWidth="1"/>
    <col min="20" max="20" width="17.5" style="5" customWidth="1"/>
    <col min="21" max="21" width="9.25" style="5" customWidth="1"/>
    <col min="22" max="22" width="20" style="5" customWidth="1"/>
    <col min="23" max="23" width="17.25" style="5" customWidth="1"/>
    <col min="24" max="16384" width="9" style="5"/>
  </cols>
  <sheetData>
    <row r="1" spans="1:26" s="2" customFormat="1" ht="20.25" x14ac:dyDescent="0.3">
      <c r="A1" s="1769" t="s">
        <v>80</v>
      </c>
      <c r="B1" s="1769"/>
      <c r="C1" s="1769"/>
      <c r="D1" s="1769"/>
      <c r="E1" s="1769"/>
      <c r="F1" s="1769"/>
      <c r="G1" s="1769"/>
      <c r="H1" s="1769"/>
      <c r="I1" s="1769"/>
      <c r="J1" s="1769"/>
      <c r="K1" s="1769"/>
      <c r="L1" s="1769"/>
      <c r="M1" s="1769"/>
      <c r="N1" s="1769"/>
      <c r="O1" s="1769"/>
      <c r="P1" s="1769"/>
      <c r="Q1" s="1769"/>
      <c r="R1" s="1769"/>
      <c r="S1" s="1769"/>
      <c r="T1" s="1769"/>
      <c r="U1" s="1769"/>
      <c r="V1" s="1769"/>
      <c r="W1" s="1769"/>
      <c r="X1" s="1"/>
      <c r="Y1" s="1"/>
      <c r="Z1" s="1"/>
    </row>
    <row r="2" spans="1:26" x14ac:dyDescent="0.3">
      <c r="A2" s="3" t="s">
        <v>448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162"/>
      <c r="R2" s="4"/>
      <c r="S2" s="4"/>
      <c r="T2" s="4"/>
      <c r="U2" s="4"/>
      <c r="V2" s="4"/>
      <c r="W2" s="4"/>
    </row>
    <row r="3" spans="1:26" ht="18.75" customHeight="1" x14ac:dyDescent="0.3">
      <c r="A3" s="1770" t="s">
        <v>0</v>
      </c>
      <c r="B3" s="1714" t="s">
        <v>1</v>
      </c>
      <c r="C3" s="1766" t="s">
        <v>45</v>
      </c>
      <c r="D3" s="1714" t="s">
        <v>2</v>
      </c>
      <c r="E3" s="1773" t="s">
        <v>3</v>
      </c>
      <c r="F3" s="1774"/>
      <c r="G3" s="1775"/>
      <c r="H3" s="1779" t="s">
        <v>4</v>
      </c>
      <c r="I3" s="1780"/>
      <c r="J3" s="1780"/>
      <c r="K3" s="1780"/>
      <c r="L3" s="1780"/>
      <c r="M3" s="1780"/>
      <c r="N3" s="1781"/>
      <c r="O3" s="1785" t="s">
        <v>5</v>
      </c>
      <c r="P3" s="1786"/>
      <c r="Q3" s="1785" t="s">
        <v>6</v>
      </c>
      <c r="R3" s="1787"/>
      <c r="S3" s="1787"/>
      <c r="T3" s="1787"/>
      <c r="U3" s="1786"/>
      <c r="V3" s="1763" t="s">
        <v>7</v>
      </c>
      <c r="W3" s="1763" t="s">
        <v>8</v>
      </c>
    </row>
    <row r="4" spans="1:26" s="8" customFormat="1" ht="21" customHeight="1" x14ac:dyDescent="0.2">
      <c r="A4" s="1771"/>
      <c r="B4" s="7" t="s">
        <v>9</v>
      </c>
      <c r="C4" s="1767"/>
      <c r="D4" s="7" t="s">
        <v>10</v>
      </c>
      <c r="E4" s="1776"/>
      <c r="F4" s="1777"/>
      <c r="G4" s="1778"/>
      <c r="H4" s="1782"/>
      <c r="I4" s="1783"/>
      <c r="J4" s="1783"/>
      <c r="K4" s="1783"/>
      <c r="L4" s="1783"/>
      <c r="M4" s="1783"/>
      <c r="N4" s="1784"/>
      <c r="O4" s="1763" t="s">
        <v>11</v>
      </c>
      <c r="P4" s="1763" t="s">
        <v>12</v>
      </c>
      <c r="Q4" s="1818" t="s">
        <v>13</v>
      </c>
      <c r="R4" s="1779" t="s">
        <v>14</v>
      </c>
      <c r="S4" s="1781"/>
      <c r="T4" s="1779" t="s">
        <v>15</v>
      </c>
      <c r="U4" s="1781"/>
      <c r="V4" s="1764"/>
      <c r="W4" s="1764"/>
    </row>
    <row r="5" spans="1:26" s="8" customFormat="1" ht="18.75" customHeight="1" x14ac:dyDescent="0.2">
      <c r="A5" s="1771"/>
      <c r="B5" s="7" t="s">
        <v>16</v>
      </c>
      <c r="C5" s="1767"/>
      <c r="D5" s="7" t="s">
        <v>17</v>
      </c>
      <c r="E5" s="9" t="s">
        <v>18</v>
      </c>
      <c r="F5" s="1789" t="s">
        <v>19</v>
      </c>
      <c r="G5" s="1790"/>
      <c r="H5" s="1789" t="s">
        <v>70</v>
      </c>
      <c r="I5" s="1790"/>
      <c r="J5" s="1789" t="s">
        <v>71</v>
      </c>
      <c r="K5" s="1790"/>
      <c r="L5" s="1763" t="s">
        <v>20</v>
      </c>
      <c r="M5" s="1766" t="s">
        <v>21</v>
      </c>
      <c r="N5" s="1766" t="s">
        <v>22</v>
      </c>
      <c r="O5" s="1764"/>
      <c r="P5" s="1764"/>
      <c r="Q5" s="1819"/>
      <c r="R5" s="1782"/>
      <c r="S5" s="1784"/>
      <c r="T5" s="1782"/>
      <c r="U5" s="1784"/>
      <c r="V5" s="1764"/>
      <c r="W5" s="1764"/>
    </row>
    <row r="6" spans="1:26" s="11" customFormat="1" ht="18.75" customHeight="1" x14ac:dyDescent="0.2">
      <c r="A6" s="1771"/>
      <c r="B6" s="1712" t="s">
        <v>23</v>
      </c>
      <c r="C6" s="1767"/>
      <c r="D6" s="1712" t="s">
        <v>24</v>
      </c>
      <c r="E6" s="9" t="s">
        <v>69</v>
      </c>
      <c r="F6" s="1766" t="s">
        <v>25</v>
      </c>
      <c r="G6" s="1766" t="s">
        <v>68</v>
      </c>
      <c r="H6" s="1766" t="s">
        <v>68</v>
      </c>
      <c r="I6" s="1766" t="s">
        <v>75</v>
      </c>
      <c r="J6" s="1766" t="s">
        <v>68</v>
      </c>
      <c r="K6" s="1766" t="s">
        <v>75</v>
      </c>
      <c r="L6" s="1764"/>
      <c r="M6" s="1767"/>
      <c r="N6" s="1767"/>
      <c r="O6" s="1764"/>
      <c r="P6" s="1764"/>
      <c r="Q6" s="1819"/>
      <c r="R6" s="1766" t="s">
        <v>67</v>
      </c>
      <c r="S6" s="1766" t="s">
        <v>26</v>
      </c>
      <c r="T6" s="1766" t="s">
        <v>67</v>
      </c>
      <c r="U6" s="1766" t="s">
        <v>26</v>
      </c>
      <c r="V6" s="1764"/>
      <c r="W6" s="1764"/>
    </row>
    <row r="7" spans="1:26" s="11" customFormat="1" ht="55.5" customHeight="1" x14ac:dyDescent="0.2">
      <c r="A7" s="1772"/>
      <c r="B7" s="1713" t="s">
        <v>27</v>
      </c>
      <c r="C7" s="1768"/>
      <c r="D7" s="1713"/>
      <c r="E7" s="13"/>
      <c r="F7" s="1768"/>
      <c r="G7" s="1768"/>
      <c r="H7" s="1768"/>
      <c r="I7" s="1768"/>
      <c r="J7" s="1768"/>
      <c r="K7" s="1768"/>
      <c r="L7" s="1765"/>
      <c r="M7" s="1768"/>
      <c r="N7" s="1768"/>
      <c r="O7" s="1765"/>
      <c r="P7" s="1765"/>
      <c r="Q7" s="1820"/>
      <c r="R7" s="1768"/>
      <c r="S7" s="1768"/>
      <c r="T7" s="1768"/>
      <c r="U7" s="1768"/>
      <c r="V7" s="1765"/>
      <c r="W7" s="1765"/>
    </row>
    <row r="8" spans="1:26" s="11" customFormat="1" ht="20.25" customHeight="1" x14ac:dyDescent="0.2">
      <c r="A8" s="14" t="s">
        <v>46</v>
      </c>
      <c r="B8" s="14" t="s">
        <v>47</v>
      </c>
      <c r="C8" s="14" t="s">
        <v>48</v>
      </c>
      <c r="D8" s="14" t="s">
        <v>49</v>
      </c>
      <c r="E8" s="14" t="s">
        <v>50</v>
      </c>
      <c r="F8" s="14" t="s">
        <v>51</v>
      </c>
      <c r="G8" s="14" t="s">
        <v>52</v>
      </c>
      <c r="H8" s="14" t="s">
        <v>53</v>
      </c>
      <c r="I8" s="14" t="s">
        <v>54</v>
      </c>
      <c r="J8" s="14" t="s">
        <v>55</v>
      </c>
      <c r="K8" s="14" t="s">
        <v>56</v>
      </c>
      <c r="L8" s="14" t="s">
        <v>57</v>
      </c>
      <c r="M8" s="14" t="s">
        <v>58</v>
      </c>
      <c r="N8" s="14" t="s">
        <v>59</v>
      </c>
      <c r="O8" s="14" t="s">
        <v>60</v>
      </c>
      <c r="P8" s="14" t="s">
        <v>61</v>
      </c>
      <c r="Q8" s="163" t="s">
        <v>62</v>
      </c>
      <c r="R8" s="14" t="s">
        <v>63</v>
      </c>
      <c r="S8" s="14" t="s">
        <v>64</v>
      </c>
      <c r="T8" s="14" t="s">
        <v>65</v>
      </c>
      <c r="U8" s="14" t="s">
        <v>72</v>
      </c>
      <c r="V8" s="14" t="s">
        <v>73</v>
      </c>
      <c r="W8" s="14" t="s">
        <v>74</v>
      </c>
    </row>
    <row r="9" spans="1:26" s="22" customFormat="1" ht="24" customHeight="1" x14ac:dyDescent="0.2">
      <c r="A9" s="15" t="s">
        <v>42</v>
      </c>
      <c r="B9" s="879">
        <v>691</v>
      </c>
      <c r="C9" s="879">
        <v>675</v>
      </c>
      <c r="D9" s="16" t="s">
        <v>190</v>
      </c>
      <c r="E9" s="879">
        <v>502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57" t="s">
        <v>100</v>
      </c>
      <c r="O9" s="888">
        <v>1350</v>
      </c>
      <c r="P9" s="889" t="s">
        <v>81</v>
      </c>
      <c r="Q9" s="891">
        <v>3276</v>
      </c>
      <c r="R9" s="898" t="s">
        <v>364</v>
      </c>
      <c r="S9" s="21">
        <v>1350</v>
      </c>
      <c r="T9" s="908" t="s">
        <v>122</v>
      </c>
      <c r="U9" s="17">
        <f>SUM(U10:U11)</f>
        <v>1926</v>
      </c>
      <c r="V9" s="909" t="s">
        <v>371</v>
      </c>
      <c r="W9" s="910" t="s">
        <v>374</v>
      </c>
    </row>
    <row r="10" spans="1:26" s="24" customFormat="1" ht="46.5" customHeight="1" x14ac:dyDescent="0.2">
      <c r="A10" s="23" t="s">
        <v>43</v>
      </c>
      <c r="B10" s="880">
        <v>1515</v>
      </c>
      <c r="C10" s="880">
        <v>1403</v>
      </c>
      <c r="D10" s="70" t="s">
        <v>94</v>
      </c>
      <c r="E10" s="880">
        <v>730</v>
      </c>
      <c r="F10" s="74">
        <v>2</v>
      </c>
      <c r="G10" s="74">
        <v>78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57" t="s">
        <v>100</v>
      </c>
      <c r="O10" s="892">
        <v>3926</v>
      </c>
      <c r="P10" s="891" t="s">
        <v>81</v>
      </c>
      <c r="Q10" s="893">
        <v>5660</v>
      </c>
      <c r="R10" s="898" t="s">
        <v>130</v>
      </c>
      <c r="S10" s="892">
        <v>3734</v>
      </c>
      <c r="T10" s="908" t="s">
        <v>370</v>
      </c>
      <c r="U10" s="890">
        <v>1926</v>
      </c>
      <c r="V10" s="911" t="s">
        <v>372</v>
      </c>
      <c r="W10" s="912" t="s">
        <v>375</v>
      </c>
    </row>
    <row r="11" spans="1:26" s="24" customFormat="1" ht="20.25" x14ac:dyDescent="0.2">
      <c r="A11" s="15" t="s">
        <v>29</v>
      </c>
      <c r="B11" s="880">
        <v>206</v>
      </c>
      <c r="C11" s="880">
        <v>89</v>
      </c>
      <c r="D11" s="56" t="s">
        <v>96</v>
      </c>
      <c r="E11" s="881">
        <v>101</v>
      </c>
      <c r="F11" s="27">
        <v>0</v>
      </c>
      <c r="G11" s="75">
        <v>0</v>
      </c>
      <c r="H11" s="75">
        <v>0</v>
      </c>
      <c r="I11" s="75">
        <v>0</v>
      </c>
      <c r="J11" s="75">
        <v>0</v>
      </c>
      <c r="K11" s="75">
        <v>0</v>
      </c>
      <c r="L11" s="27">
        <v>0</v>
      </c>
      <c r="M11" s="75">
        <v>0</v>
      </c>
      <c r="N11" s="57" t="s">
        <v>100</v>
      </c>
      <c r="O11" s="69">
        <v>50</v>
      </c>
      <c r="P11" s="20" t="s">
        <v>81</v>
      </c>
      <c r="Q11" s="209">
        <v>50</v>
      </c>
      <c r="R11" s="898" t="s">
        <v>130</v>
      </c>
      <c r="S11" s="73">
        <v>50</v>
      </c>
      <c r="T11" s="57" t="s">
        <v>100</v>
      </c>
      <c r="U11" s="57" t="s">
        <v>100</v>
      </c>
      <c r="V11" s="913" t="s">
        <v>373</v>
      </c>
      <c r="W11" s="386" t="s">
        <v>100</v>
      </c>
    </row>
    <row r="12" spans="1:26" s="24" customFormat="1" ht="39" x14ac:dyDescent="0.2">
      <c r="A12" s="25" t="s">
        <v>30</v>
      </c>
      <c r="B12" s="881">
        <v>202</v>
      </c>
      <c r="C12" s="881">
        <v>186</v>
      </c>
      <c r="D12" s="56" t="s">
        <v>96</v>
      </c>
      <c r="E12" s="881">
        <v>105</v>
      </c>
      <c r="F12" s="27">
        <v>0</v>
      </c>
      <c r="G12" s="27">
        <v>0</v>
      </c>
      <c r="H12" s="27">
        <v>0</v>
      </c>
      <c r="I12" s="27">
        <v>0</v>
      </c>
      <c r="J12" s="75">
        <v>105</v>
      </c>
      <c r="K12" s="75">
        <v>2400</v>
      </c>
      <c r="L12" s="57" t="s">
        <v>89</v>
      </c>
      <c r="M12" s="886">
        <v>1</v>
      </c>
      <c r="N12" s="77">
        <v>3</v>
      </c>
      <c r="O12" s="76">
        <v>2400</v>
      </c>
      <c r="P12" s="27" t="s">
        <v>81</v>
      </c>
      <c r="Q12" s="158">
        <v>2400</v>
      </c>
      <c r="R12" s="899" t="s">
        <v>121</v>
      </c>
      <c r="S12" s="58">
        <v>2400</v>
      </c>
      <c r="T12" s="57" t="s">
        <v>100</v>
      </c>
      <c r="U12" s="57" t="s">
        <v>100</v>
      </c>
      <c r="V12" s="914" t="s">
        <v>98</v>
      </c>
      <c r="W12" s="386" t="s">
        <v>100</v>
      </c>
    </row>
    <row r="13" spans="1:26" s="24" customFormat="1" ht="82.5" customHeight="1" x14ac:dyDescent="0.3">
      <c r="A13" s="26" t="s">
        <v>31</v>
      </c>
      <c r="B13" s="321">
        <v>184.14</v>
      </c>
      <c r="C13" s="321">
        <v>142.56</v>
      </c>
      <c r="D13" s="27" t="s">
        <v>188</v>
      </c>
      <c r="E13" s="321">
        <v>73</v>
      </c>
      <c r="F13" s="27" t="s">
        <v>100</v>
      </c>
      <c r="G13" s="27" t="s">
        <v>100</v>
      </c>
      <c r="H13" s="27" t="s">
        <v>100</v>
      </c>
      <c r="I13" s="27" t="s">
        <v>100</v>
      </c>
      <c r="J13" s="27">
        <v>73</v>
      </c>
      <c r="K13" s="27">
        <v>128.69999999999999</v>
      </c>
      <c r="L13" s="61" t="s">
        <v>86</v>
      </c>
      <c r="M13" s="27" t="s">
        <v>100</v>
      </c>
      <c r="N13" s="84" t="s">
        <v>100</v>
      </c>
      <c r="O13" s="57">
        <v>128.69999999999999</v>
      </c>
      <c r="P13" s="27" t="s">
        <v>81</v>
      </c>
      <c r="Q13" s="65">
        <v>128.69999999999999</v>
      </c>
      <c r="R13" s="900" t="s">
        <v>365</v>
      </c>
      <c r="S13" s="60">
        <v>128.69999999999999</v>
      </c>
      <c r="T13" s="57" t="s">
        <v>100</v>
      </c>
      <c r="U13" s="57" t="s">
        <v>100</v>
      </c>
      <c r="V13" s="915" t="s">
        <v>377</v>
      </c>
      <c r="W13" s="916" t="s">
        <v>376</v>
      </c>
    </row>
    <row r="14" spans="1:26" s="24" customFormat="1" ht="20.25" x14ac:dyDescent="0.3">
      <c r="A14" s="26" t="s">
        <v>32</v>
      </c>
      <c r="B14" s="882">
        <v>156</v>
      </c>
      <c r="C14" s="882">
        <v>156</v>
      </c>
      <c r="D14" s="71" t="s">
        <v>116</v>
      </c>
      <c r="E14" s="882">
        <v>300</v>
      </c>
      <c r="F14" s="61" t="s">
        <v>86</v>
      </c>
      <c r="G14" s="61" t="s">
        <v>86</v>
      </c>
      <c r="H14" s="61" t="s">
        <v>86</v>
      </c>
      <c r="I14" s="61" t="s">
        <v>86</v>
      </c>
      <c r="J14" s="61" t="s">
        <v>86</v>
      </c>
      <c r="K14" s="61" t="s">
        <v>86</v>
      </c>
      <c r="L14" s="61" t="s">
        <v>86</v>
      </c>
      <c r="M14" s="61" t="s">
        <v>86</v>
      </c>
      <c r="N14" s="61" t="s">
        <v>86</v>
      </c>
      <c r="O14" s="78">
        <v>234</v>
      </c>
      <c r="P14" s="61" t="s">
        <v>81</v>
      </c>
      <c r="Q14" s="129">
        <v>234</v>
      </c>
      <c r="R14" s="901" t="s">
        <v>121</v>
      </c>
      <c r="S14" s="129">
        <v>234</v>
      </c>
      <c r="T14" s="57" t="s">
        <v>100</v>
      </c>
      <c r="U14" s="57" t="s">
        <v>100</v>
      </c>
      <c r="V14" s="75">
        <v>0</v>
      </c>
      <c r="W14" s="75">
        <v>0</v>
      </c>
    </row>
    <row r="15" spans="1:26" s="47" customFormat="1" ht="39" x14ac:dyDescent="0.3">
      <c r="A15" s="210" t="s">
        <v>28</v>
      </c>
      <c r="B15" s="883">
        <v>3290.69</v>
      </c>
      <c r="C15" s="883">
        <v>3146</v>
      </c>
      <c r="D15" s="211" t="s">
        <v>189</v>
      </c>
      <c r="E15" s="883">
        <v>1184</v>
      </c>
      <c r="F15" s="27">
        <v>0</v>
      </c>
      <c r="G15" s="27">
        <v>0</v>
      </c>
      <c r="H15" s="27">
        <v>0</v>
      </c>
      <c r="I15" s="27">
        <v>0</v>
      </c>
      <c r="J15" s="211">
        <v>1184</v>
      </c>
      <c r="K15" s="211">
        <v>11011</v>
      </c>
      <c r="L15" s="887" t="s">
        <v>89</v>
      </c>
      <c r="M15" s="212">
        <v>53</v>
      </c>
      <c r="N15" s="213">
        <v>218</v>
      </c>
      <c r="O15" s="212">
        <v>11011</v>
      </c>
      <c r="P15" s="146" t="s">
        <v>81</v>
      </c>
      <c r="Q15" s="211">
        <v>11011</v>
      </c>
      <c r="R15" s="902" t="s">
        <v>365</v>
      </c>
      <c r="S15" s="214">
        <v>11011</v>
      </c>
      <c r="T15" s="57" t="s">
        <v>100</v>
      </c>
      <c r="U15" s="57" t="s">
        <v>100</v>
      </c>
      <c r="V15" s="917" t="s">
        <v>378</v>
      </c>
      <c r="W15" s="918" t="s">
        <v>376</v>
      </c>
    </row>
    <row r="16" spans="1:26" s="24" customFormat="1" ht="20.25" x14ac:dyDescent="0.3">
      <c r="A16" s="26" t="s">
        <v>33</v>
      </c>
      <c r="B16" s="881">
        <v>382</v>
      </c>
      <c r="C16" s="881">
        <v>335</v>
      </c>
      <c r="D16" s="56" t="s">
        <v>96</v>
      </c>
      <c r="E16" s="881">
        <v>125</v>
      </c>
      <c r="F16" s="27">
        <v>0</v>
      </c>
      <c r="G16" s="27">
        <v>0</v>
      </c>
      <c r="H16" s="75">
        <v>0</v>
      </c>
      <c r="I16" s="75">
        <v>0</v>
      </c>
      <c r="J16" s="75">
        <v>125</v>
      </c>
      <c r="K16" s="75">
        <v>210</v>
      </c>
      <c r="L16" s="76">
        <v>0</v>
      </c>
      <c r="M16" s="57" t="s">
        <v>100</v>
      </c>
      <c r="N16" s="57" t="s">
        <v>100</v>
      </c>
      <c r="O16" s="76">
        <v>210</v>
      </c>
      <c r="P16" s="27" t="s">
        <v>81</v>
      </c>
      <c r="Q16" s="158">
        <v>210</v>
      </c>
      <c r="R16" s="903" t="s">
        <v>130</v>
      </c>
      <c r="S16" s="79">
        <v>210</v>
      </c>
      <c r="T16" s="57" t="s">
        <v>100</v>
      </c>
      <c r="U16" s="57" t="s">
        <v>100</v>
      </c>
      <c r="V16" s="919" t="s">
        <v>373</v>
      </c>
      <c r="W16" s="57" t="s">
        <v>100</v>
      </c>
    </row>
    <row r="17" spans="1:26" s="24" customFormat="1" ht="20.25" x14ac:dyDescent="0.3">
      <c r="A17" s="26" t="s">
        <v>34</v>
      </c>
      <c r="B17" s="881">
        <v>292</v>
      </c>
      <c r="C17" s="881">
        <v>200</v>
      </c>
      <c r="D17" s="56" t="s">
        <v>116</v>
      </c>
      <c r="E17" s="881">
        <v>119</v>
      </c>
      <c r="F17" s="27" t="s">
        <v>86</v>
      </c>
      <c r="G17" s="27" t="s">
        <v>86</v>
      </c>
      <c r="H17" s="27" t="s">
        <v>86</v>
      </c>
      <c r="I17" s="27" t="s">
        <v>86</v>
      </c>
      <c r="J17" s="75" t="s">
        <v>86</v>
      </c>
      <c r="K17" s="75" t="s">
        <v>86</v>
      </c>
      <c r="L17" s="76">
        <v>0</v>
      </c>
      <c r="M17" s="57" t="s">
        <v>100</v>
      </c>
      <c r="N17" s="27" t="s">
        <v>86</v>
      </c>
      <c r="O17" s="76">
        <v>188</v>
      </c>
      <c r="P17" s="27" t="s">
        <v>81</v>
      </c>
      <c r="Q17" s="81">
        <v>138</v>
      </c>
      <c r="R17" s="903" t="s">
        <v>121</v>
      </c>
      <c r="S17" s="79">
        <v>138</v>
      </c>
      <c r="T17" s="57" t="s">
        <v>100</v>
      </c>
      <c r="U17" s="57" t="s">
        <v>100</v>
      </c>
      <c r="V17" s="57" t="s">
        <v>100</v>
      </c>
      <c r="W17" s="57" t="s">
        <v>100</v>
      </c>
    </row>
    <row r="18" spans="1:26" s="24" customFormat="1" ht="20.25" x14ac:dyDescent="0.3">
      <c r="A18" s="26" t="s">
        <v>35</v>
      </c>
      <c r="B18" s="881">
        <v>50</v>
      </c>
      <c r="C18" s="881">
        <v>50</v>
      </c>
      <c r="D18" s="56" t="s">
        <v>96</v>
      </c>
      <c r="E18" s="881">
        <v>20</v>
      </c>
      <c r="F18" s="27">
        <v>0</v>
      </c>
      <c r="G18" s="27">
        <v>0</v>
      </c>
      <c r="H18" s="75">
        <v>0</v>
      </c>
      <c r="I18" s="75">
        <v>0</v>
      </c>
      <c r="J18" s="75">
        <v>20</v>
      </c>
      <c r="K18" s="75">
        <v>35</v>
      </c>
      <c r="L18" s="57" t="s">
        <v>89</v>
      </c>
      <c r="M18" s="76">
        <v>1</v>
      </c>
      <c r="N18" s="76">
        <v>11</v>
      </c>
      <c r="O18" s="76">
        <v>35</v>
      </c>
      <c r="P18" s="27" t="s">
        <v>81</v>
      </c>
      <c r="Q18" s="158">
        <v>35</v>
      </c>
      <c r="R18" s="904" t="s">
        <v>147</v>
      </c>
      <c r="S18" s="79">
        <v>35</v>
      </c>
      <c r="T18" s="57" t="s">
        <v>100</v>
      </c>
      <c r="U18" s="57" t="s">
        <v>100</v>
      </c>
      <c r="V18" s="919" t="s">
        <v>379</v>
      </c>
      <c r="W18" s="919" t="s">
        <v>380</v>
      </c>
    </row>
    <row r="19" spans="1:26" s="48" customFormat="1" ht="18.75" customHeight="1" x14ac:dyDescent="0.3">
      <c r="A19" s="216" t="s">
        <v>36</v>
      </c>
      <c r="B19" s="884">
        <v>674.15</v>
      </c>
      <c r="C19" s="884">
        <v>607.03</v>
      </c>
      <c r="D19" s="217" t="s">
        <v>182</v>
      </c>
      <c r="E19" s="884">
        <v>535</v>
      </c>
      <c r="F19" s="27">
        <v>0</v>
      </c>
      <c r="G19" s="27">
        <v>0</v>
      </c>
      <c r="H19" s="27">
        <v>0</v>
      </c>
      <c r="I19" s="27">
        <v>0</v>
      </c>
      <c r="J19" s="215">
        <v>535</v>
      </c>
      <c r="K19" s="57" t="s">
        <v>100</v>
      </c>
      <c r="L19" s="57" t="s">
        <v>100</v>
      </c>
      <c r="M19" s="57" t="s">
        <v>100</v>
      </c>
      <c r="N19" s="57" t="s">
        <v>100</v>
      </c>
      <c r="O19" s="215">
        <v>486</v>
      </c>
      <c r="P19" s="125" t="s">
        <v>81</v>
      </c>
      <c r="Q19" s="215">
        <v>486</v>
      </c>
      <c r="R19" s="905" t="s">
        <v>366</v>
      </c>
      <c r="S19" s="1726">
        <v>486</v>
      </c>
      <c r="T19" s="57" t="s">
        <v>100</v>
      </c>
      <c r="U19" s="57" t="s">
        <v>100</v>
      </c>
      <c r="V19" s="920" t="s">
        <v>381</v>
      </c>
      <c r="W19" s="920" t="s">
        <v>87</v>
      </c>
      <c r="X19" s="47"/>
      <c r="Y19" s="47"/>
      <c r="Z19" s="47"/>
    </row>
    <row r="20" spans="1:26" s="24" customFormat="1" ht="49.5" customHeight="1" x14ac:dyDescent="0.2">
      <c r="A20" s="44" t="s">
        <v>37</v>
      </c>
      <c r="B20" s="881">
        <v>124.18</v>
      </c>
      <c r="C20" s="881">
        <v>124.18</v>
      </c>
      <c r="D20" s="56" t="s">
        <v>182</v>
      </c>
      <c r="E20" s="881">
        <v>111</v>
      </c>
      <c r="F20" s="57" t="s">
        <v>100</v>
      </c>
      <c r="G20" s="57" t="s">
        <v>100</v>
      </c>
      <c r="H20" s="57" t="s">
        <v>100</v>
      </c>
      <c r="I20" s="57" t="s">
        <v>100</v>
      </c>
      <c r="J20" s="57" t="s">
        <v>100</v>
      </c>
      <c r="K20" s="57" t="s">
        <v>100</v>
      </c>
      <c r="L20" s="57" t="s">
        <v>100</v>
      </c>
      <c r="M20" s="57" t="s">
        <v>100</v>
      </c>
      <c r="N20" s="57" t="s">
        <v>100</v>
      </c>
      <c r="O20" s="1719">
        <v>167</v>
      </c>
      <c r="P20" s="27" t="s">
        <v>81</v>
      </c>
      <c r="Q20" s="1719">
        <v>167</v>
      </c>
      <c r="R20" s="906" t="s">
        <v>367</v>
      </c>
      <c r="S20" s="892">
        <v>167</v>
      </c>
      <c r="T20" s="57" t="s">
        <v>100</v>
      </c>
      <c r="U20" s="57" t="s">
        <v>100</v>
      </c>
      <c r="V20" s="911" t="s">
        <v>382</v>
      </c>
      <c r="W20" s="912" t="s">
        <v>375</v>
      </c>
    </row>
    <row r="21" spans="1:26" s="24" customFormat="1" ht="20.25" x14ac:dyDescent="0.3">
      <c r="A21" s="26" t="s">
        <v>38</v>
      </c>
      <c r="B21" s="881">
        <v>125</v>
      </c>
      <c r="C21" s="881">
        <v>92</v>
      </c>
      <c r="D21" s="56" t="s">
        <v>159</v>
      </c>
      <c r="E21" s="881">
        <v>70</v>
      </c>
      <c r="F21" s="27" t="s">
        <v>86</v>
      </c>
      <c r="G21" s="27" t="s">
        <v>86</v>
      </c>
      <c r="H21" s="27" t="s">
        <v>86</v>
      </c>
      <c r="I21" s="27" t="s">
        <v>86</v>
      </c>
      <c r="J21" s="27" t="s">
        <v>86</v>
      </c>
      <c r="K21" s="27" t="s">
        <v>86</v>
      </c>
      <c r="L21" s="27" t="s">
        <v>86</v>
      </c>
      <c r="M21" s="27" t="s">
        <v>86</v>
      </c>
      <c r="N21" s="27" t="s">
        <v>86</v>
      </c>
      <c r="O21" s="76">
        <v>138</v>
      </c>
      <c r="P21" s="27" t="s">
        <v>81</v>
      </c>
      <c r="Q21" s="81">
        <v>138</v>
      </c>
      <c r="R21" s="907" t="s">
        <v>369</v>
      </c>
      <c r="S21" s="81">
        <v>138</v>
      </c>
      <c r="T21" s="57" t="s">
        <v>100</v>
      </c>
      <c r="U21" s="57" t="s">
        <v>100</v>
      </c>
      <c r="V21" s="57" t="s">
        <v>100</v>
      </c>
      <c r="W21" s="57" t="s">
        <v>100</v>
      </c>
    </row>
    <row r="22" spans="1:26" s="24" customFormat="1" ht="20.25" x14ac:dyDescent="0.3">
      <c r="A22" s="26" t="s">
        <v>39</v>
      </c>
      <c r="B22" s="881">
        <v>145</v>
      </c>
      <c r="C22" s="881">
        <v>134</v>
      </c>
      <c r="D22" s="56" t="s">
        <v>165</v>
      </c>
      <c r="E22" s="881">
        <v>119</v>
      </c>
      <c r="F22" s="27" t="s">
        <v>86</v>
      </c>
      <c r="G22" s="27" t="s">
        <v>86</v>
      </c>
      <c r="H22" s="27" t="s">
        <v>86</v>
      </c>
      <c r="I22" s="27" t="s">
        <v>86</v>
      </c>
      <c r="J22" s="75">
        <v>119</v>
      </c>
      <c r="K22" s="75">
        <v>250</v>
      </c>
      <c r="L22" s="27" t="s">
        <v>86</v>
      </c>
      <c r="M22" s="27" t="s">
        <v>86</v>
      </c>
      <c r="N22" s="27" t="s">
        <v>86</v>
      </c>
      <c r="O22" s="76">
        <v>250</v>
      </c>
      <c r="P22" s="27" t="s">
        <v>81</v>
      </c>
      <c r="Q22" s="81">
        <v>250</v>
      </c>
      <c r="R22" s="907" t="s">
        <v>368</v>
      </c>
      <c r="S22" s="81">
        <v>250</v>
      </c>
      <c r="T22" s="57" t="s">
        <v>100</v>
      </c>
      <c r="U22" s="57" t="s">
        <v>100</v>
      </c>
      <c r="V22" s="921" t="s">
        <v>151</v>
      </c>
      <c r="W22" s="57" t="s">
        <v>100</v>
      </c>
    </row>
    <row r="23" spans="1:26" s="51" customFormat="1" ht="18.75" customHeight="1" x14ac:dyDescent="0.3">
      <c r="A23" s="50" t="s">
        <v>44</v>
      </c>
      <c r="B23" s="885">
        <v>1213</v>
      </c>
      <c r="C23" s="885">
        <v>886</v>
      </c>
      <c r="D23" s="72" t="s">
        <v>116</v>
      </c>
      <c r="E23" s="885">
        <v>742</v>
      </c>
      <c r="F23" s="27" t="s">
        <v>86</v>
      </c>
      <c r="G23" s="27" t="s">
        <v>86</v>
      </c>
      <c r="H23" s="27" t="s">
        <v>86</v>
      </c>
      <c r="I23" s="27" t="s">
        <v>86</v>
      </c>
      <c r="J23" s="80">
        <v>742</v>
      </c>
      <c r="K23" s="80">
        <v>1170</v>
      </c>
      <c r="L23" s="27" t="s">
        <v>86</v>
      </c>
      <c r="M23" s="27" t="s">
        <v>86</v>
      </c>
      <c r="N23" s="27" t="s">
        <v>86</v>
      </c>
      <c r="O23" s="80">
        <v>1170</v>
      </c>
      <c r="P23" s="64" t="s">
        <v>81</v>
      </c>
      <c r="Q23" s="215">
        <v>1170</v>
      </c>
      <c r="R23" s="904" t="s">
        <v>130</v>
      </c>
      <c r="S23" s="215">
        <v>1170</v>
      </c>
      <c r="T23" s="57" t="s">
        <v>100</v>
      </c>
      <c r="U23" s="57" t="s">
        <v>100</v>
      </c>
      <c r="V23" s="920" t="s">
        <v>170</v>
      </c>
      <c r="W23" s="922" t="s">
        <v>171</v>
      </c>
      <c r="X23" s="24"/>
      <c r="Y23" s="24"/>
      <c r="Z23" s="24"/>
    </row>
    <row r="24" spans="1:26" s="24" customFormat="1" ht="20.25" x14ac:dyDescent="0.3">
      <c r="A24" s="407" t="s">
        <v>40</v>
      </c>
      <c r="B24" s="923">
        <v>100</v>
      </c>
      <c r="C24" s="923">
        <v>90</v>
      </c>
      <c r="D24" s="924" t="s">
        <v>96</v>
      </c>
      <c r="E24" s="923">
        <v>90</v>
      </c>
      <c r="F24" s="925" t="s">
        <v>86</v>
      </c>
      <c r="G24" s="925">
        <v>0</v>
      </c>
      <c r="H24" s="925" t="s">
        <v>86</v>
      </c>
      <c r="I24" s="925" t="s">
        <v>86</v>
      </c>
      <c r="J24" s="926">
        <v>90</v>
      </c>
      <c r="K24" s="926">
        <v>77</v>
      </c>
      <c r="L24" s="925" t="s">
        <v>86</v>
      </c>
      <c r="M24" s="925" t="s">
        <v>86</v>
      </c>
      <c r="N24" s="925" t="s">
        <v>86</v>
      </c>
      <c r="O24" s="927">
        <v>77</v>
      </c>
      <c r="P24" s="925" t="s">
        <v>81</v>
      </c>
      <c r="Q24" s="928">
        <v>70</v>
      </c>
      <c r="R24" s="929" t="s">
        <v>130</v>
      </c>
      <c r="S24" s="928">
        <v>70</v>
      </c>
      <c r="T24" s="930" t="s">
        <v>100</v>
      </c>
      <c r="U24" s="930" t="s">
        <v>100</v>
      </c>
      <c r="V24" s="931" t="s">
        <v>148</v>
      </c>
      <c r="W24" s="932" t="s">
        <v>149</v>
      </c>
    </row>
    <row r="25" spans="1:26" s="24" customFormat="1" ht="20.25" x14ac:dyDescent="0.3">
      <c r="A25" s="418" t="s">
        <v>41</v>
      </c>
      <c r="B25" s="934">
        <f>SUM(B9:B24)</f>
        <v>9350.16</v>
      </c>
      <c r="C25" s="935">
        <f>SUM(C9:C24)</f>
        <v>8315.77</v>
      </c>
      <c r="D25" s="936"/>
      <c r="E25" s="934">
        <f>SUM(E9:E24)</f>
        <v>4926</v>
      </c>
      <c r="F25" s="937">
        <f>SUM(F9:F24)</f>
        <v>2</v>
      </c>
      <c r="G25" s="937">
        <f>SUM(G9:G24)</f>
        <v>78</v>
      </c>
      <c r="H25" s="428" t="s">
        <v>86</v>
      </c>
      <c r="I25" s="428" t="s">
        <v>86</v>
      </c>
      <c r="J25" s="938">
        <f>SUM(J9:J24)</f>
        <v>2993</v>
      </c>
      <c r="K25" s="938">
        <f>SUM(K9:K24)</f>
        <v>15281.7</v>
      </c>
      <c r="L25" s="937" t="s">
        <v>89</v>
      </c>
      <c r="M25" s="938">
        <f>SUM(M9:M24)</f>
        <v>55</v>
      </c>
      <c r="N25" s="938">
        <f>SUM(N9:N24)</f>
        <v>232</v>
      </c>
      <c r="O25" s="938">
        <f>SUM(O9:O24)</f>
        <v>21820.7</v>
      </c>
      <c r="P25" s="428" t="s">
        <v>81</v>
      </c>
      <c r="Q25" s="940">
        <f>SUM(Q9:Q24)</f>
        <v>25423.7</v>
      </c>
      <c r="R25" s="941"/>
      <c r="S25" s="942">
        <f>SUM(S9:S24)</f>
        <v>21571.7</v>
      </c>
      <c r="T25" s="943"/>
      <c r="U25" s="939">
        <f>SUM(U9:U24)</f>
        <v>3852</v>
      </c>
      <c r="V25" s="944">
        <v>0</v>
      </c>
      <c r="W25" s="945"/>
    </row>
    <row r="26" spans="1:26" s="24" customFormat="1" ht="20.25" x14ac:dyDescent="0.3">
      <c r="A26" s="43" t="s">
        <v>66</v>
      </c>
      <c r="B26" s="29"/>
      <c r="C26" s="29"/>
      <c r="D26" s="29"/>
      <c r="E26" s="30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0"/>
      <c r="Q26" s="165"/>
      <c r="R26" s="32"/>
      <c r="S26" s="33"/>
      <c r="T26" s="34"/>
      <c r="U26" s="35"/>
      <c r="V26" s="36"/>
      <c r="W26" s="37"/>
    </row>
    <row r="27" spans="1:26" s="24" customFormat="1" ht="20.25" x14ac:dyDescent="0.3">
      <c r="A27" s="43" t="s">
        <v>77</v>
      </c>
      <c r="B27" s="29"/>
      <c r="C27" s="29"/>
      <c r="D27" s="29"/>
      <c r="E27" s="30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0"/>
      <c r="Q27" s="165"/>
      <c r="R27" s="32"/>
      <c r="S27" s="33"/>
      <c r="T27" s="34"/>
      <c r="U27" s="35"/>
      <c r="V27" s="36"/>
      <c r="W27" s="37"/>
    </row>
    <row r="28" spans="1:26" s="24" customFormat="1" ht="20.25" x14ac:dyDescent="0.3">
      <c r="A28" s="1788" t="s">
        <v>79</v>
      </c>
      <c r="B28" s="1788"/>
      <c r="C28" s="1788"/>
      <c r="D28" s="1788"/>
      <c r="E28" s="1788"/>
      <c r="F28" s="1788"/>
      <c r="G28" s="1788"/>
      <c r="H28" s="1788"/>
      <c r="I28" s="1788"/>
      <c r="J28" s="1788"/>
      <c r="K28" s="1788"/>
      <c r="L28" s="1788"/>
      <c r="M28" s="1788"/>
      <c r="N28" s="1788"/>
      <c r="O28" s="1788"/>
      <c r="P28" s="1788"/>
      <c r="Q28" s="1788"/>
      <c r="R28" s="1788"/>
      <c r="S28" s="1788"/>
      <c r="T28" s="1788"/>
      <c r="U28" s="1788"/>
      <c r="V28" s="1788"/>
      <c r="W28" s="1788"/>
    </row>
    <row r="29" spans="1:26" s="11" customFormat="1" ht="20.25" x14ac:dyDescent="0.3">
      <c r="A29" s="1788" t="s">
        <v>76</v>
      </c>
      <c r="B29" s="1788"/>
      <c r="C29" s="1788"/>
      <c r="D29" s="1788"/>
      <c r="E29" s="1788"/>
      <c r="F29" s="1788"/>
      <c r="G29" s="1788"/>
      <c r="H29" s="1788"/>
      <c r="I29" s="1788"/>
      <c r="J29" s="1788"/>
      <c r="K29" s="1788"/>
      <c r="L29" s="1788"/>
      <c r="M29" s="1788"/>
      <c r="N29" s="1788"/>
      <c r="O29" s="1788"/>
      <c r="P29" s="1788"/>
      <c r="Q29" s="1788"/>
      <c r="R29" s="1788"/>
      <c r="S29" s="1788"/>
      <c r="T29" s="1788"/>
      <c r="U29" s="1788"/>
      <c r="V29" s="1788"/>
      <c r="W29" s="1788"/>
    </row>
    <row r="30" spans="1:26" s="11" customFormat="1" x14ac:dyDescent="0.2">
      <c r="E30" s="38"/>
      <c r="F30" s="38"/>
      <c r="G30" s="38"/>
      <c r="H30" s="38"/>
      <c r="I30" s="38"/>
      <c r="J30" s="38"/>
      <c r="K30" s="38"/>
      <c r="L30" s="39"/>
      <c r="M30" s="39"/>
      <c r="N30" s="39"/>
      <c r="Q30" s="166"/>
    </row>
    <row r="31" spans="1:26" s="11" customFormat="1" x14ac:dyDescent="0.2">
      <c r="E31" s="38"/>
      <c r="F31" s="38"/>
      <c r="G31" s="38"/>
      <c r="H31" s="38"/>
      <c r="I31" s="38"/>
      <c r="J31" s="38"/>
      <c r="K31" s="38"/>
      <c r="L31" s="39"/>
      <c r="M31" s="39"/>
      <c r="N31" s="39"/>
      <c r="Q31" s="166"/>
    </row>
    <row r="32" spans="1:26" s="11" customFormat="1" x14ac:dyDescent="0.2">
      <c r="E32" s="38"/>
      <c r="F32" s="38"/>
      <c r="G32" s="38"/>
      <c r="H32" s="38"/>
      <c r="I32" s="38"/>
      <c r="J32" s="38"/>
      <c r="K32" s="38"/>
      <c r="L32" s="39"/>
      <c r="M32" s="39"/>
      <c r="N32" s="39"/>
      <c r="Q32" s="166"/>
    </row>
    <row r="33" spans="12:23" s="11" customFormat="1" x14ac:dyDescent="0.2">
      <c r="L33" s="39"/>
      <c r="M33" s="39"/>
      <c r="N33" s="39"/>
      <c r="Q33" s="166"/>
      <c r="W33" s="1715"/>
    </row>
    <row r="34" spans="12:23" s="11" customFormat="1" x14ac:dyDescent="0.2">
      <c r="L34" s="39"/>
      <c r="M34" s="39"/>
      <c r="N34" s="39"/>
      <c r="Q34" s="166"/>
      <c r="W34" s="1715"/>
    </row>
    <row r="35" spans="12:23" s="11" customFormat="1" x14ac:dyDescent="0.2">
      <c r="L35" s="39"/>
      <c r="M35" s="39"/>
      <c r="N35" s="39"/>
      <c r="Q35" s="166"/>
      <c r="W35" s="1715"/>
    </row>
    <row r="36" spans="12:23" s="11" customFormat="1" x14ac:dyDescent="0.2">
      <c r="L36" s="39"/>
      <c r="M36" s="39"/>
      <c r="N36" s="39"/>
      <c r="Q36" s="166"/>
    </row>
    <row r="37" spans="12:23" s="11" customFormat="1" x14ac:dyDescent="0.2">
      <c r="L37" s="39"/>
      <c r="M37" s="39"/>
      <c r="N37" s="39"/>
      <c r="Q37" s="166"/>
    </row>
    <row r="38" spans="12:23" s="11" customFormat="1" x14ac:dyDescent="0.2">
      <c r="L38" s="39"/>
      <c r="M38" s="39"/>
      <c r="N38" s="39"/>
      <c r="Q38" s="166"/>
    </row>
    <row r="39" spans="12:23" s="11" customFormat="1" x14ac:dyDescent="0.2">
      <c r="L39" s="39"/>
      <c r="M39" s="39"/>
      <c r="N39" s="39"/>
      <c r="Q39" s="166"/>
    </row>
    <row r="40" spans="12:23" s="11" customFormat="1" x14ac:dyDescent="0.2">
      <c r="L40" s="39"/>
      <c r="M40" s="39"/>
      <c r="N40" s="39"/>
      <c r="Q40" s="166"/>
    </row>
    <row r="41" spans="12:23" s="11" customFormat="1" x14ac:dyDescent="0.2">
      <c r="L41" s="39"/>
      <c r="M41" s="39"/>
      <c r="N41" s="39"/>
      <c r="Q41" s="166"/>
    </row>
    <row r="42" spans="12:23" s="11" customFormat="1" x14ac:dyDescent="0.2">
      <c r="L42" s="39"/>
      <c r="M42" s="39"/>
      <c r="N42" s="39"/>
      <c r="Q42" s="166"/>
    </row>
    <row r="43" spans="12:23" s="11" customFormat="1" x14ac:dyDescent="0.2">
      <c r="L43" s="39"/>
      <c r="M43" s="39"/>
      <c r="N43" s="39"/>
      <c r="Q43" s="166"/>
    </row>
    <row r="44" spans="12:23" s="11" customFormat="1" x14ac:dyDescent="0.2">
      <c r="L44" s="39"/>
      <c r="M44" s="39"/>
      <c r="N44" s="39"/>
      <c r="Q44" s="166"/>
    </row>
    <row r="45" spans="12:23" s="11" customFormat="1" x14ac:dyDescent="0.2">
      <c r="L45" s="39"/>
      <c r="M45" s="39"/>
      <c r="N45" s="39"/>
      <c r="Q45" s="166"/>
    </row>
    <row r="46" spans="12:23" s="11" customFormat="1" x14ac:dyDescent="0.2">
      <c r="L46" s="39"/>
      <c r="M46" s="39"/>
      <c r="N46" s="39"/>
      <c r="Q46" s="166"/>
    </row>
    <row r="47" spans="12:23" s="11" customFormat="1" x14ac:dyDescent="0.2">
      <c r="L47" s="39"/>
      <c r="M47" s="39"/>
      <c r="N47" s="39"/>
      <c r="Q47" s="166"/>
    </row>
    <row r="48" spans="12:23" s="11" customFormat="1" x14ac:dyDescent="0.2">
      <c r="L48" s="39"/>
      <c r="M48" s="39"/>
      <c r="N48" s="39"/>
      <c r="Q48" s="166"/>
    </row>
    <row r="49" spans="12:17" s="11" customFormat="1" x14ac:dyDescent="0.2">
      <c r="L49" s="39"/>
      <c r="M49" s="39"/>
      <c r="N49" s="39"/>
      <c r="Q49" s="166"/>
    </row>
    <row r="50" spans="12:17" s="11" customFormat="1" x14ac:dyDescent="0.2">
      <c r="L50" s="39"/>
      <c r="M50" s="39"/>
      <c r="N50" s="39"/>
      <c r="Q50" s="166"/>
    </row>
    <row r="51" spans="12:17" s="11" customFormat="1" x14ac:dyDescent="0.2">
      <c r="L51" s="39"/>
      <c r="M51" s="39"/>
      <c r="N51" s="39"/>
      <c r="Q51" s="166"/>
    </row>
    <row r="52" spans="12:17" s="11" customFormat="1" x14ac:dyDescent="0.2">
      <c r="L52" s="39"/>
      <c r="M52" s="39"/>
      <c r="N52" s="39"/>
      <c r="Q52" s="166"/>
    </row>
    <row r="53" spans="12:17" s="11" customFormat="1" x14ac:dyDescent="0.2">
      <c r="L53" s="39"/>
      <c r="M53" s="39"/>
      <c r="N53" s="39"/>
      <c r="Q53" s="166"/>
    </row>
    <row r="54" spans="12:17" s="11" customFormat="1" x14ac:dyDescent="0.2">
      <c r="L54" s="39"/>
      <c r="M54" s="39"/>
      <c r="N54" s="39"/>
      <c r="Q54" s="166"/>
    </row>
    <row r="55" spans="12:17" s="11" customFormat="1" x14ac:dyDescent="0.2">
      <c r="L55" s="39"/>
      <c r="M55" s="39"/>
      <c r="N55" s="39"/>
      <c r="Q55" s="166"/>
    </row>
    <row r="56" spans="12:17" s="11" customFormat="1" x14ac:dyDescent="0.2">
      <c r="L56" s="39"/>
      <c r="M56" s="39"/>
      <c r="N56" s="39"/>
      <c r="Q56" s="166"/>
    </row>
    <row r="57" spans="12:17" s="11" customFormat="1" x14ac:dyDescent="0.2">
      <c r="L57" s="39"/>
      <c r="M57" s="39"/>
      <c r="N57" s="39"/>
      <c r="Q57" s="166"/>
    </row>
    <row r="58" spans="12:17" s="11" customFormat="1" x14ac:dyDescent="0.2">
      <c r="L58" s="39"/>
      <c r="M58" s="39"/>
      <c r="N58" s="39"/>
      <c r="Q58" s="166"/>
    </row>
    <row r="59" spans="12:17" s="11" customFormat="1" x14ac:dyDescent="0.2">
      <c r="L59" s="39"/>
      <c r="M59" s="39"/>
      <c r="N59" s="39"/>
      <c r="Q59" s="166"/>
    </row>
    <row r="60" spans="12:17" s="11" customFormat="1" x14ac:dyDescent="0.2">
      <c r="L60" s="39"/>
      <c r="M60" s="39"/>
      <c r="N60" s="39"/>
      <c r="Q60" s="166"/>
    </row>
    <row r="61" spans="12:17" s="11" customFormat="1" x14ac:dyDescent="0.2">
      <c r="L61" s="39"/>
      <c r="M61" s="39"/>
      <c r="N61" s="39"/>
      <c r="Q61" s="166"/>
    </row>
    <row r="62" spans="12:17" s="11" customFormat="1" x14ac:dyDescent="0.2">
      <c r="L62" s="39"/>
      <c r="M62" s="39"/>
      <c r="N62" s="39"/>
      <c r="Q62" s="166"/>
    </row>
    <row r="63" spans="12:17" s="11" customFormat="1" x14ac:dyDescent="0.2">
      <c r="L63" s="39"/>
      <c r="M63" s="39"/>
      <c r="N63" s="39"/>
      <c r="Q63" s="166"/>
    </row>
    <row r="64" spans="12:17" s="11" customFormat="1" x14ac:dyDescent="0.2">
      <c r="L64" s="39"/>
      <c r="M64" s="39"/>
      <c r="N64" s="39"/>
      <c r="Q64" s="166"/>
    </row>
    <row r="65" spans="12:17" s="11" customFormat="1" x14ac:dyDescent="0.2">
      <c r="L65" s="39"/>
      <c r="M65" s="39"/>
      <c r="N65" s="39"/>
      <c r="Q65" s="166"/>
    </row>
    <row r="66" spans="12:17" s="11" customFormat="1" x14ac:dyDescent="0.2">
      <c r="L66" s="39"/>
      <c r="M66" s="39"/>
      <c r="N66" s="39"/>
      <c r="Q66" s="166"/>
    </row>
    <row r="67" spans="12:17" s="11" customFormat="1" x14ac:dyDescent="0.2">
      <c r="L67" s="39"/>
      <c r="M67" s="39"/>
      <c r="N67" s="39"/>
      <c r="Q67" s="166"/>
    </row>
    <row r="68" spans="12:17" s="11" customFormat="1" x14ac:dyDescent="0.2">
      <c r="L68" s="39"/>
      <c r="M68" s="39"/>
      <c r="N68" s="39"/>
      <c r="Q68" s="166"/>
    </row>
    <row r="69" spans="12:17" s="11" customFormat="1" x14ac:dyDescent="0.2">
      <c r="L69" s="39"/>
      <c r="M69" s="39"/>
      <c r="N69" s="39"/>
      <c r="Q69" s="166"/>
    </row>
    <row r="70" spans="12:17" s="11" customFormat="1" x14ac:dyDescent="0.2">
      <c r="L70" s="39"/>
      <c r="M70" s="39"/>
      <c r="N70" s="39"/>
      <c r="Q70" s="166"/>
    </row>
    <row r="71" spans="12:17" s="11" customFormat="1" x14ac:dyDescent="0.2">
      <c r="L71" s="39"/>
      <c r="M71" s="39"/>
      <c r="N71" s="39"/>
      <c r="Q71" s="166"/>
    </row>
    <row r="72" spans="12:17" s="11" customFormat="1" x14ac:dyDescent="0.2">
      <c r="L72" s="39"/>
      <c r="M72" s="39"/>
      <c r="N72" s="39"/>
      <c r="Q72" s="166"/>
    </row>
    <row r="73" spans="12:17" s="11" customFormat="1" x14ac:dyDescent="0.2">
      <c r="L73" s="39"/>
      <c r="M73" s="39"/>
      <c r="N73" s="39"/>
      <c r="Q73" s="166"/>
    </row>
    <row r="74" spans="12:17" x14ac:dyDescent="0.3">
      <c r="L74" s="41"/>
      <c r="M74" s="41"/>
      <c r="N74" s="41"/>
    </row>
    <row r="75" spans="12:17" x14ac:dyDescent="0.3">
      <c r="L75" s="41"/>
      <c r="M75" s="41"/>
      <c r="N75" s="41"/>
    </row>
    <row r="76" spans="12:17" x14ac:dyDescent="0.3">
      <c r="L76" s="41"/>
      <c r="M76" s="41"/>
      <c r="N76" s="41"/>
    </row>
    <row r="77" spans="12:17" x14ac:dyDescent="0.3">
      <c r="L77" s="41"/>
      <c r="M77" s="41"/>
      <c r="N77" s="41"/>
    </row>
    <row r="78" spans="12:17" x14ac:dyDescent="0.3">
      <c r="L78" s="41"/>
      <c r="M78" s="41"/>
      <c r="N78" s="41"/>
    </row>
  </sheetData>
  <mergeCells count="32">
    <mergeCell ref="L5:L7"/>
    <mergeCell ref="M5:M7"/>
    <mergeCell ref="A1:W1"/>
    <mergeCell ref="A3:A7"/>
    <mergeCell ref="C3:C7"/>
    <mergeCell ref="E3:G4"/>
    <mergeCell ref="H3:N4"/>
    <mergeCell ref="O3:P3"/>
    <mergeCell ref="Q3:U3"/>
    <mergeCell ref="V3:V7"/>
    <mergeCell ref="W3:W7"/>
    <mergeCell ref="O4:O7"/>
    <mergeCell ref="R6:R7"/>
    <mergeCell ref="S6:S7"/>
    <mergeCell ref="T6:T7"/>
    <mergeCell ref="U6:U7"/>
    <mergeCell ref="A28:W28"/>
    <mergeCell ref="N5:N7"/>
    <mergeCell ref="A29:W29"/>
    <mergeCell ref="F6:F7"/>
    <mergeCell ref="G6:G7"/>
    <mergeCell ref="H6:H7"/>
    <mergeCell ref="I6:I7"/>
    <mergeCell ref="J6:J7"/>
    <mergeCell ref="K6:K7"/>
    <mergeCell ref="P4:P7"/>
    <mergeCell ref="Q4:Q7"/>
    <mergeCell ref="R4:S5"/>
    <mergeCell ref="T4:U5"/>
    <mergeCell ref="F5:G5"/>
    <mergeCell ref="H5:I5"/>
    <mergeCell ref="J5:K5"/>
  </mergeCells>
  <printOptions horizontalCentered="1"/>
  <pageMargins left="0.39370078740157483" right="0.39370078740157483" top="0.70866141732283472" bottom="0.34531250000000002" header="0.31496062992125984" footer="0.15748031496062992"/>
  <pageSetup paperSize="9" scale="46" fitToHeight="0" orientation="landscape" horizontalDpi="300" verticalDpi="300" r:id="rId1"/>
  <ignoredErrors>
    <ignoredError sqref="U9:U10" formulaRange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  <pageSetUpPr fitToPage="1"/>
  </sheetPr>
  <dimension ref="A1:Z117"/>
  <sheetViews>
    <sheetView zoomScale="85" zoomScaleNormal="85" zoomScaleSheetLayoutView="73" zoomScalePageLayoutView="80" workbookViewId="0">
      <pane xSplit="1" ySplit="7" topLeftCell="C8" activePane="bottomRight" state="frozen"/>
      <selection pane="topRight" activeCell="B1" sqref="B1"/>
      <selection pane="bottomLeft" activeCell="A10" sqref="A10"/>
      <selection pane="bottomRight" activeCell="A3" sqref="A3:A7"/>
    </sheetView>
  </sheetViews>
  <sheetFormatPr defaultRowHeight="18.75" x14ac:dyDescent="0.3"/>
  <cols>
    <col min="1" max="1" width="10" style="5" customWidth="1"/>
    <col min="2" max="3" width="9.5" style="5" customWidth="1"/>
    <col min="4" max="4" width="9.5" style="443" customWidth="1"/>
    <col min="5" max="5" width="9.75" style="5" customWidth="1"/>
    <col min="6" max="6" width="9" style="5" customWidth="1"/>
    <col min="7" max="8" width="9.375" style="5" customWidth="1"/>
    <col min="9" max="9" width="9.375" style="167" customWidth="1"/>
    <col min="10" max="11" width="9.375" style="5" customWidth="1"/>
    <col min="12" max="12" width="9.25" style="5" customWidth="1"/>
    <col min="13" max="13" width="12.875" style="5" customWidth="1"/>
    <col min="14" max="14" width="13" style="5" customWidth="1"/>
    <col min="15" max="15" width="10.25" style="167" bestFit="1" customWidth="1"/>
    <col min="16" max="16" width="9.375" style="5" customWidth="1"/>
    <col min="17" max="17" width="10.375" style="443" customWidth="1"/>
    <col min="18" max="18" width="23.875" style="443" customWidth="1"/>
    <col min="19" max="19" width="10.75" style="5" bestFit="1" customWidth="1"/>
    <col min="20" max="20" width="26" style="443" customWidth="1"/>
    <col min="21" max="21" width="11.25" style="5" bestFit="1" customWidth="1"/>
    <col min="22" max="22" width="13.75" style="443" customWidth="1"/>
    <col min="23" max="23" width="17.25" style="443" customWidth="1"/>
    <col min="24" max="16384" width="9" style="5"/>
  </cols>
  <sheetData>
    <row r="1" spans="1:26" s="2" customFormat="1" ht="20.25" x14ac:dyDescent="0.3">
      <c r="A1" s="1769" t="s">
        <v>192</v>
      </c>
      <c r="B1" s="1769"/>
      <c r="C1" s="1769"/>
      <c r="D1" s="1769"/>
      <c r="E1" s="1769"/>
      <c r="F1" s="1769"/>
      <c r="G1" s="1769"/>
      <c r="H1" s="1769"/>
      <c r="I1" s="1769"/>
      <c r="J1" s="1769"/>
      <c r="K1" s="1769"/>
      <c r="L1" s="1769"/>
      <c r="M1" s="1769"/>
      <c r="N1" s="1769"/>
      <c r="O1" s="1769"/>
      <c r="P1" s="1769"/>
      <c r="Q1" s="1769"/>
      <c r="R1" s="1769"/>
      <c r="S1" s="1769"/>
      <c r="T1" s="1769"/>
      <c r="U1" s="1769"/>
      <c r="V1" s="1769"/>
      <c r="W1" s="1769"/>
      <c r="X1" s="1"/>
      <c r="Y1" s="1"/>
      <c r="Z1" s="1"/>
    </row>
    <row r="2" spans="1:26" x14ac:dyDescent="0.3">
      <c r="A2" s="3" t="s">
        <v>449</v>
      </c>
      <c r="B2" s="4"/>
      <c r="C2" s="4"/>
      <c r="D2" s="338"/>
      <c r="E2" s="4"/>
      <c r="F2" s="4"/>
      <c r="G2" s="4"/>
      <c r="H2" s="4"/>
      <c r="I2" s="162"/>
      <c r="J2" s="4"/>
      <c r="K2" s="4"/>
      <c r="L2" s="4"/>
      <c r="M2" s="4"/>
      <c r="N2" s="4"/>
      <c r="O2" s="162"/>
      <c r="P2" s="4"/>
      <c r="Q2" s="338"/>
      <c r="R2" s="338"/>
      <c r="S2" s="4"/>
      <c r="T2" s="338"/>
      <c r="U2" s="4"/>
      <c r="V2" s="338"/>
      <c r="W2" s="338"/>
    </row>
    <row r="3" spans="1:26" ht="18.75" customHeight="1" x14ac:dyDescent="0.3">
      <c r="A3" s="1770" t="s">
        <v>0</v>
      </c>
      <c r="B3" s="1763" t="s">
        <v>193</v>
      </c>
      <c r="C3" s="1763" t="s">
        <v>194</v>
      </c>
      <c r="D3" s="339" t="s">
        <v>2</v>
      </c>
      <c r="E3" s="1773" t="s">
        <v>3</v>
      </c>
      <c r="F3" s="1774"/>
      <c r="G3" s="1775"/>
      <c r="H3" s="1779" t="s">
        <v>4</v>
      </c>
      <c r="I3" s="1780"/>
      <c r="J3" s="1780"/>
      <c r="K3" s="1780"/>
      <c r="L3" s="1780"/>
      <c r="M3" s="1780"/>
      <c r="N3" s="1781"/>
      <c r="O3" s="1785" t="s">
        <v>5</v>
      </c>
      <c r="P3" s="1786"/>
      <c r="Q3" s="1785" t="s">
        <v>6</v>
      </c>
      <c r="R3" s="1787"/>
      <c r="S3" s="1787"/>
      <c r="T3" s="1787"/>
      <c r="U3" s="1786"/>
      <c r="V3" s="1848" t="s">
        <v>7</v>
      </c>
      <c r="W3" s="1848" t="s">
        <v>8</v>
      </c>
    </row>
    <row r="4" spans="1:26" s="8" customFormat="1" ht="21" customHeight="1" x14ac:dyDescent="0.2">
      <c r="A4" s="1771"/>
      <c r="B4" s="1764"/>
      <c r="C4" s="1764"/>
      <c r="D4" s="340" t="s">
        <v>10</v>
      </c>
      <c r="E4" s="1776"/>
      <c r="F4" s="1777"/>
      <c r="G4" s="1778"/>
      <c r="H4" s="1782"/>
      <c r="I4" s="1783"/>
      <c r="J4" s="1783"/>
      <c r="K4" s="1783"/>
      <c r="L4" s="1783"/>
      <c r="M4" s="1783"/>
      <c r="N4" s="1784"/>
      <c r="O4" s="1818" t="s">
        <v>11</v>
      </c>
      <c r="P4" s="1763" t="s">
        <v>12</v>
      </c>
      <c r="Q4" s="1848" t="s">
        <v>13</v>
      </c>
      <c r="R4" s="1779" t="s">
        <v>14</v>
      </c>
      <c r="S4" s="1781"/>
      <c r="T4" s="1779" t="s">
        <v>15</v>
      </c>
      <c r="U4" s="1781"/>
      <c r="V4" s="1849"/>
      <c r="W4" s="1849"/>
    </row>
    <row r="5" spans="1:26" s="8" customFormat="1" ht="18.75" customHeight="1" x14ac:dyDescent="0.2">
      <c r="A5" s="1771"/>
      <c r="B5" s="1764"/>
      <c r="C5" s="1764"/>
      <c r="D5" s="340" t="s">
        <v>17</v>
      </c>
      <c r="E5" s="9" t="s">
        <v>18</v>
      </c>
      <c r="F5" s="1789" t="s">
        <v>19</v>
      </c>
      <c r="G5" s="1790"/>
      <c r="H5" s="1789" t="s">
        <v>70</v>
      </c>
      <c r="I5" s="1790"/>
      <c r="J5" s="1789" t="s">
        <v>71</v>
      </c>
      <c r="K5" s="1790"/>
      <c r="L5" s="1763" t="s">
        <v>20</v>
      </c>
      <c r="M5" s="1766" t="s">
        <v>21</v>
      </c>
      <c r="N5" s="1766" t="s">
        <v>22</v>
      </c>
      <c r="O5" s="1819"/>
      <c r="P5" s="1764"/>
      <c r="Q5" s="1849"/>
      <c r="R5" s="1782"/>
      <c r="S5" s="1784"/>
      <c r="T5" s="1782"/>
      <c r="U5" s="1784"/>
      <c r="V5" s="1849"/>
      <c r="W5" s="1849"/>
    </row>
    <row r="6" spans="1:26" s="11" customFormat="1" ht="18.75" customHeight="1" x14ac:dyDescent="0.2">
      <c r="A6" s="1771"/>
      <c r="B6" s="1764"/>
      <c r="C6" s="1764"/>
      <c r="D6" s="341" t="s">
        <v>24</v>
      </c>
      <c r="E6" s="9" t="s">
        <v>69</v>
      </c>
      <c r="F6" s="1766" t="s">
        <v>25</v>
      </c>
      <c r="G6" s="1766" t="s">
        <v>68</v>
      </c>
      <c r="H6" s="1766" t="s">
        <v>195</v>
      </c>
      <c r="I6" s="1824" t="s">
        <v>75</v>
      </c>
      <c r="J6" s="1766" t="s">
        <v>195</v>
      </c>
      <c r="K6" s="1766" t="s">
        <v>75</v>
      </c>
      <c r="L6" s="1764"/>
      <c r="M6" s="1767"/>
      <c r="N6" s="1767"/>
      <c r="O6" s="1819"/>
      <c r="P6" s="1764"/>
      <c r="Q6" s="1849"/>
      <c r="R6" s="1851" t="s">
        <v>67</v>
      </c>
      <c r="S6" s="1766" t="s">
        <v>26</v>
      </c>
      <c r="T6" s="1851" t="s">
        <v>67</v>
      </c>
      <c r="U6" s="1766" t="s">
        <v>26</v>
      </c>
      <c r="V6" s="1849"/>
      <c r="W6" s="1849"/>
    </row>
    <row r="7" spans="1:26" s="11" customFormat="1" ht="55.5" customHeight="1" x14ac:dyDescent="0.2">
      <c r="A7" s="1772"/>
      <c r="B7" s="1765"/>
      <c r="C7" s="1765"/>
      <c r="D7" s="342"/>
      <c r="E7" s="13"/>
      <c r="F7" s="1768"/>
      <c r="G7" s="1768"/>
      <c r="H7" s="1768"/>
      <c r="I7" s="1826"/>
      <c r="J7" s="1768"/>
      <c r="K7" s="1768"/>
      <c r="L7" s="1765"/>
      <c r="M7" s="1768"/>
      <c r="N7" s="1768"/>
      <c r="O7" s="1820"/>
      <c r="P7" s="1765"/>
      <c r="Q7" s="1850"/>
      <c r="R7" s="1852"/>
      <c r="S7" s="1768"/>
      <c r="T7" s="1852"/>
      <c r="U7" s="1768"/>
      <c r="V7" s="1850"/>
      <c r="W7" s="1850"/>
    </row>
    <row r="8" spans="1:26" s="11" customFormat="1" ht="20.25" customHeight="1" x14ac:dyDescent="0.2">
      <c r="A8" s="14" t="s">
        <v>46</v>
      </c>
      <c r="B8" s="14" t="s">
        <v>47</v>
      </c>
      <c r="C8" s="14" t="s">
        <v>48</v>
      </c>
      <c r="D8" s="343" t="s">
        <v>49</v>
      </c>
      <c r="E8" s="14" t="s">
        <v>50</v>
      </c>
      <c r="F8" s="14" t="s">
        <v>51</v>
      </c>
      <c r="G8" s="14" t="s">
        <v>52</v>
      </c>
      <c r="H8" s="14" t="s">
        <v>53</v>
      </c>
      <c r="I8" s="163" t="s">
        <v>54</v>
      </c>
      <c r="J8" s="14" t="s">
        <v>55</v>
      </c>
      <c r="K8" s="14" t="s">
        <v>56</v>
      </c>
      <c r="L8" s="14" t="s">
        <v>57</v>
      </c>
      <c r="M8" s="14" t="s">
        <v>58</v>
      </c>
      <c r="N8" s="14" t="s">
        <v>59</v>
      </c>
      <c r="O8" s="163" t="s">
        <v>60</v>
      </c>
      <c r="P8" s="14" t="s">
        <v>61</v>
      </c>
      <c r="Q8" s="343" t="s">
        <v>62</v>
      </c>
      <c r="R8" s="343" t="s">
        <v>63</v>
      </c>
      <c r="S8" s="14" t="s">
        <v>64</v>
      </c>
      <c r="T8" s="343" t="s">
        <v>65</v>
      </c>
      <c r="U8" s="14" t="s">
        <v>72</v>
      </c>
      <c r="V8" s="343" t="s">
        <v>73</v>
      </c>
      <c r="W8" s="343" t="s">
        <v>74</v>
      </c>
    </row>
    <row r="9" spans="1:26" s="22" customFormat="1" ht="24" customHeight="1" x14ac:dyDescent="0.2">
      <c r="A9" s="15" t="s">
        <v>42</v>
      </c>
      <c r="B9" s="344">
        <v>38</v>
      </c>
      <c r="C9" s="344">
        <v>38</v>
      </c>
      <c r="D9" s="345" t="s">
        <v>123</v>
      </c>
      <c r="E9" s="346">
        <v>2</v>
      </c>
      <c r="F9" s="347" t="s">
        <v>86</v>
      </c>
      <c r="G9" s="347" t="s">
        <v>86</v>
      </c>
      <c r="H9" s="346">
        <v>2</v>
      </c>
      <c r="I9" s="348">
        <v>20</v>
      </c>
      <c r="J9" s="347" t="s">
        <v>86</v>
      </c>
      <c r="K9" s="347" t="s">
        <v>86</v>
      </c>
      <c r="L9" s="344" t="s">
        <v>89</v>
      </c>
      <c r="M9" s="346">
        <v>2</v>
      </c>
      <c r="N9" s="344">
        <v>32</v>
      </c>
      <c r="O9" s="348">
        <v>20</v>
      </c>
      <c r="P9" s="349" t="s">
        <v>81</v>
      </c>
      <c r="Q9" s="350">
        <v>5000</v>
      </c>
      <c r="R9" s="351" t="s">
        <v>196</v>
      </c>
      <c r="S9" s="21">
        <v>2000</v>
      </c>
      <c r="T9" s="352" t="s">
        <v>197</v>
      </c>
      <c r="U9" s="17">
        <v>3000</v>
      </c>
      <c r="V9" s="353" t="s">
        <v>198</v>
      </c>
      <c r="W9" s="354" t="s">
        <v>199</v>
      </c>
    </row>
    <row r="10" spans="1:26" s="22" customFormat="1" ht="24" customHeight="1" x14ac:dyDescent="0.2">
      <c r="A10" s="15"/>
      <c r="B10" s="16"/>
      <c r="C10" s="16"/>
      <c r="D10" s="355"/>
      <c r="E10" s="19"/>
      <c r="F10" s="18"/>
      <c r="G10" s="19"/>
      <c r="H10" s="19"/>
      <c r="I10" s="179"/>
      <c r="J10" s="19"/>
      <c r="K10" s="19"/>
      <c r="L10" s="16"/>
      <c r="M10" s="19"/>
      <c r="N10" s="16"/>
      <c r="O10" s="179"/>
      <c r="P10" s="16"/>
      <c r="Q10" s="356"/>
      <c r="R10" s="357" t="s">
        <v>200</v>
      </c>
      <c r="S10" s="21"/>
      <c r="T10" s="352"/>
      <c r="U10" s="17"/>
      <c r="V10" s="358" t="s">
        <v>201</v>
      </c>
      <c r="W10" s="359" t="s">
        <v>202</v>
      </c>
    </row>
    <row r="11" spans="1:26" s="22" customFormat="1" ht="24" customHeight="1" x14ac:dyDescent="0.2">
      <c r="A11" s="15"/>
      <c r="B11" s="16"/>
      <c r="C11" s="16"/>
      <c r="D11" s="355"/>
      <c r="E11" s="19"/>
      <c r="F11" s="18"/>
      <c r="G11" s="19"/>
      <c r="H11" s="19"/>
      <c r="I11" s="179"/>
      <c r="J11" s="19"/>
      <c r="K11" s="19"/>
      <c r="L11" s="16"/>
      <c r="M11" s="19"/>
      <c r="N11" s="16"/>
      <c r="O11" s="179"/>
      <c r="P11" s="16"/>
      <c r="Q11" s="356"/>
      <c r="R11" s="360" t="s">
        <v>203</v>
      </c>
      <c r="S11" s="21"/>
      <c r="T11" s="352"/>
      <c r="U11" s="17"/>
      <c r="V11" s="358" t="s">
        <v>204</v>
      </c>
      <c r="W11" s="243"/>
    </row>
    <row r="12" spans="1:26" s="22" customFormat="1" ht="24" customHeight="1" x14ac:dyDescent="0.2">
      <c r="A12" s="15"/>
      <c r="B12" s="16"/>
      <c r="C12" s="16"/>
      <c r="D12" s="355"/>
      <c r="E12" s="19"/>
      <c r="F12" s="18"/>
      <c r="G12" s="19"/>
      <c r="H12" s="19"/>
      <c r="I12" s="179"/>
      <c r="J12" s="19"/>
      <c r="K12" s="19"/>
      <c r="L12" s="16"/>
      <c r="M12" s="19"/>
      <c r="N12" s="16"/>
      <c r="O12" s="179"/>
      <c r="P12" s="16"/>
      <c r="Q12" s="356"/>
      <c r="R12" s="361" t="s">
        <v>205</v>
      </c>
      <c r="S12" s="21"/>
      <c r="T12" s="352"/>
      <c r="U12" s="17"/>
      <c r="V12" s="358" t="s">
        <v>206</v>
      </c>
      <c r="W12" s="362"/>
    </row>
    <row r="13" spans="1:26" s="22" customFormat="1" ht="24" customHeight="1" x14ac:dyDescent="0.2">
      <c r="A13" s="15"/>
      <c r="B13" s="16"/>
      <c r="C13" s="16"/>
      <c r="D13" s="355"/>
      <c r="E13" s="19"/>
      <c r="F13" s="18"/>
      <c r="G13" s="19"/>
      <c r="H13" s="19"/>
      <c r="I13" s="179"/>
      <c r="J13" s="19"/>
      <c r="K13" s="19"/>
      <c r="L13" s="16"/>
      <c r="M13" s="19"/>
      <c r="N13" s="16"/>
      <c r="O13" s="179"/>
      <c r="P13" s="16"/>
      <c r="Q13" s="356"/>
      <c r="R13" s="363" t="s">
        <v>207</v>
      </c>
      <c r="S13" s="21"/>
      <c r="T13" s="352"/>
      <c r="U13" s="17"/>
      <c r="V13" s="358" t="s">
        <v>208</v>
      </c>
      <c r="W13" s="362"/>
    </row>
    <row r="14" spans="1:26" s="22" customFormat="1" ht="24" customHeight="1" x14ac:dyDescent="0.2">
      <c r="A14" s="15"/>
      <c r="B14" s="16"/>
      <c r="C14" s="16"/>
      <c r="D14" s="355"/>
      <c r="E14" s="19"/>
      <c r="F14" s="18"/>
      <c r="G14" s="19"/>
      <c r="H14" s="19"/>
      <c r="I14" s="179"/>
      <c r="J14" s="19"/>
      <c r="K14" s="19"/>
      <c r="L14" s="16"/>
      <c r="M14" s="19"/>
      <c r="N14" s="16"/>
      <c r="O14" s="179"/>
      <c r="P14" s="16"/>
      <c r="Q14" s="356"/>
      <c r="R14" s="363" t="s">
        <v>209</v>
      </c>
      <c r="S14" s="21"/>
      <c r="T14" s="352"/>
      <c r="U14" s="17"/>
      <c r="V14" s="358" t="s">
        <v>210</v>
      </c>
      <c r="W14" s="362"/>
    </row>
    <row r="15" spans="1:26" s="22" customFormat="1" ht="24" customHeight="1" x14ac:dyDescent="0.2">
      <c r="A15" s="15"/>
      <c r="B15" s="16"/>
      <c r="C15" s="16"/>
      <c r="D15" s="355"/>
      <c r="E15" s="19"/>
      <c r="F15" s="18"/>
      <c r="G15" s="19"/>
      <c r="H15" s="19"/>
      <c r="I15" s="179"/>
      <c r="J15" s="19"/>
      <c r="K15" s="19"/>
      <c r="L15" s="16"/>
      <c r="M15" s="19"/>
      <c r="N15" s="16"/>
      <c r="O15" s="179"/>
      <c r="P15" s="16"/>
      <c r="Q15" s="356"/>
      <c r="R15" s="361" t="s">
        <v>211</v>
      </c>
      <c r="S15" s="21"/>
      <c r="T15" s="352"/>
      <c r="U15" s="17"/>
      <c r="V15" s="262" t="s">
        <v>212</v>
      </c>
      <c r="W15" s="362"/>
    </row>
    <row r="16" spans="1:26" s="22" customFormat="1" ht="24" customHeight="1" x14ac:dyDescent="0.2">
      <c r="A16" s="15"/>
      <c r="B16" s="16"/>
      <c r="C16" s="16"/>
      <c r="D16" s="355"/>
      <c r="E16" s="19"/>
      <c r="F16" s="18"/>
      <c r="G16" s="19"/>
      <c r="H16" s="19"/>
      <c r="I16" s="179"/>
      <c r="J16" s="19"/>
      <c r="K16" s="19"/>
      <c r="L16" s="16"/>
      <c r="M16" s="19"/>
      <c r="N16" s="16"/>
      <c r="O16" s="179"/>
      <c r="P16" s="16"/>
      <c r="Q16" s="356"/>
      <c r="R16" s="364" t="s">
        <v>213</v>
      </c>
      <c r="S16" s="21"/>
      <c r="T16" s="352"/>
      <c r="U16" s="17"/>
      <c r="V16" s="262" t="s">
        <v>214</v>
      </c>
      <c r="W16" s="362"/>
    </row>
    <row r="17" spans="1:23" s="22" customFormat="1" ht="24" customHeight="1" x14ac:dyDescent="0.2">
      <c r="A17" s="15"/>
      <c r="B17" s="16"/>
      <c r="C17" s="16"/>
      <c r="D17" s="355"/>
      <c r="E17" s="19"/>
      <c r="F17" s="18"/>
      <c r="G17" s="19"/>
      <c r="H17" s="19"/>
      <c r="I17" s="179"/>
      <c r="J17" s="19"/>
      <c r="K17" s="19"/>
      <c r="L17" s="16"/>
      <c r="M17" s="19"/>
      <c r="N17" s="16"/>
      <c r="O17" s="179"/>
      <c r="P17" s="16"/>
      <c r="Q17" s="356"/>
      <c r="R17" s="361" t="s">
        <v>215</v>
      </c>
      <c r="S17" s="21"/>
      <c r="T17" s="352"/>
      <c r="U17" s="17"/>
      <c r="V17" s="243" t="s">
        <v>216</v>
      </c>
      <c r="W17" s="362"/>
    </row>
    <row r="18" spans="1:23" s="22" customFormat="1" ht="24" customHeight="1" x14ac:dyDescent="0.2">
      <c r="A18" s="15"/>
      <c r="B18" s="16"/>
      <c r="C18" s="16"/>
      <c r="D18" s="355"/>
      <c r="E18" s="19"/>
      <c r="F18" s="18"/>
      <c r="G18" s="19"/>
      <c r="H18" s="19"/>
      <c r="I18" s="179"/>
      <c r="J18" s="19"/>
      <c r="K18" s="19"/>
      <c r="L18" s="16"/>
      <c r="M18" s="19"/>
      <c r="N18" s="16"/>
      <c r="O18" s="179"/>
      <c r="P18" s="16"/>
      <c r="Q18" s="356"/>
      <c r="R18" s="363" t="s">
        <v>217</v>
      </c>
      <c r="S18" s="21"/>
      <c r="T18" s="352"/>
      <c r="U18" s="17"/>
      <c r="V18" s="362"/>
      <c r="W18" s="365"/>
    </row>
    <row r="19" spans="1:23" s="22" customFormat="1" ht="24" customHeight="1" x14ac:dyDescent="0.2">
      <c r="A19" s="15"/>
      <c r="B19" s="16"/>
      <c r="C19" s="16"/>
      <c r="D19" s="355"/>
      <c r="E19" s="19"/>
      <c r="F19" s="18"/>
      <c r="G19" s="19"/>
      <c r="H19" s="19"/>
      <c r="I19" s="179"/>
      <c r="J19" s="19"/>
      <c r="K19" s="19"/>
      <c r="L19" s="16"/>
      <c r="M19" s="19"/>
      <c r="N19" s="16"/>
      <c r="O19" s="179"/>
      <c r="P19" s="16"/>
      <c r="Q19" s="356"/>
      <c r="R19" s="364" t="s">
        <v>218</v>
      </c>
      <c r="S19" s="21"/>
      <c r="T19" s="352"/>
      <c r="U19" s="17"/>
      <c r="V19" s="362"/>
      <c r="W19" s="365"/>
    </row>
    <row r="20" spans="1:23" s="22" customFormat="1" ht="24" customHeight="1" x14ac:dyDescent="0.2">
      <c r="A20" s="15"/>
      <c r="B20" s="16"/>
      <c r="C20" s="16"/>
      <c r="D20" s="355"/>
      <c r="E20" s="19"/>
      <c r="F20" s="18"/>
      <c r="G20" s="19"/>
      <c r="H20" s="19"/>
      <c r="I20" s="179"/>
      <c r="J20" s="19"/>
      <c r="K20" s="19"/>
      <c r="L20" s="16"/>
      <c r="M20" s="19"/>
      <c r="N20" s="16"/>
      <c r="O20" s="179"/>
      <c r="P20" s="16"/>
      <c r="Q20" s="356"/>
      <c r="R20" s="364" t="s">
        <v>219</v>
      </c>
      <c r="S20" s="21"/>
      <c r="T20" s="352"/>
      <c r="U20" s="17"/>
      <c r="V20" s="355"/>
      <c r="W20" s="365"/>
    </row>
    <row r="21" spans="1:23" s="22" customFormat="1" ht="24" customHeight="1" x14ac:dyDescent="0.2">
      <c r="A21" s="15"/>
      <c r="B21" s="16"/>
      <c r="C21" s="16"/>
      <c r="D21" s="355"/>
      <c r="E21" s="19"/>
      <c r="F21" s="18"/>
      <c r="G21" s="19"/>
      <c r="H21" s="19"/>
      <c r="I21" s="179"/>
      <c r="J21" s="19"/>
      <c r="K21" s="19"/>
      <c r="L21" s="16"/>
      <c r="M21" s="19"/>
      <c r="N21" s="16"/>
      <c r="O21" s="179"/>
      <c r="P21" s="16"/>
      <c r="Q21" s="356"/>
      <c r="R21" s="364" t="s">
        <v>220</v>
      </c>
      <c r="S21" s="21"/>
      <c r="T21" s="352"/>
      <c r="U21" s="17"/>
      <c r="V21" s="355"/>
      <c r="W21" s="365"/>
    </row>
    <row r="22" spans="1:23" s="22" customFormat="1" ht="24" customHeight="1" x14ac:dyDescent="0.2">
      <c r="A22" s="15"/>
      <c r="B22" s="16"/>
      <c r="C22" s="16"/>
      <c r="D22" s="355"/>
      <c r="E22" s="19"/>
      <c r="F22" s="18"/>
      <c r="G22" s="19"/>
      <c r="H22" s="19"/>
      <c r="I22" s="179"/>
      <c r="J22" s="19"/>
      <c r="K22" s="19"/>
      <c r="L22" s="16"/>
      <c r="M22" s="19"/>
      <c r="N22" s="16"/>
      <c r="O22" s="179"/>
      <c r="P22" s="16"/>
      <c r="Q22" s="356"/>
      <c r="R22" s="364" t="s">
        <v>221</v>
      </c>
      <c r="S22" s="21"/>
      <c r="T22" s="352"/>
      <c r="U22" s="17"/>
      <c r="V22" s="355"/>
      <c r="W22" s="365"/>
    </row>
    <row r="23" spans="1:23" s="22" customFormat="1" ht="24" customHeight="1" x14ac:dyDescent="0.2">
      <c r="A23" s="15"/>
      <c r="B23" s="16"/>
      <c r="C23" s="16"/>
      <c r="D23" s="355"/>
      <c r="E23" s="19"/>
      <c r="F23" s="18"/>
      <c r="G23" s="19"/>
      <c r="H23" s="19"/>
      <c r="I23" s="179"/>
      <c r="J23" s="19"/>
      <c r="K23" s="19"/>
      <c r="L23" s="16"/>
      <c r="M23" s="19"/>
      <c r="N23" s="16"/>
      <c r="O23" s="179"/>
      <c r="P23" s="16"/>
      <c r="Q23" s="356"/>
      <c r="R23" s="364" t="s">
        <v>222</v>
      </c>
      <c r="S23" s="21"/>
      <c r="T23" s="352"/>
      <c r="U23" s="17"/>
      <c r="V23" s="355"/>
      <c r="W23" s="365"/>
    </row>
    <row r="24" spans="1:23" s="22" customFormat="1" ht="42.75" customHeight="1" x14ac:dyDescent="0.2">
      <c r="A24" s="15"/>
      <c r="B24" s="16"/>
      <c r="C24" s="16"/>
      <c r="D24" s="355"/>
      <c r="E24" s="19"/>
      <c r="F24" s="18"/>
      <c r="G24" s="19"/>
      <c r="H24" s="19"/>
      <c r="I24" s="179"/>
      <c r="J24" s="19"/>
      <c r="K24" s="19"/>
      <c r="L24" s="16"/>
      <c r="M24" s="19"/>
      <c r="N24" s="16"/>
      <c r="O24" s="179"/>
      <c r="P24" s="16"/>
      <c r="Q24" s="356"/>
      <c r="R24" s="364" t="s">
        <v>223</v>
      </c>
      <c r="S24" s="21"/>
      <c r="T24" s="352"/>
      <c r="U24" s="17"/>
      <c r="V24" s="355"/>
      <c r="W24" s="365"/>
    </row>
    <row r="25" spans="1:23" s="22" customFormat="1" ht="24" customHeight="1" x14ac:dyDescent="0.2">
      <c r="A25" s="15"/>
      <c r="B25" s="16"/>
      <c r="C25" s="16"/>
      <c r="D25" s="355"/>
      <c r="E25" s="19"/>
      <c r="F25" s="18"/>
      <c r="G25" s="19"/>
      <c r="H25" s="19"/>
      <c r="I25" s="179"/>
      <c r="J25" s="19"/>
      <c r="K25" s="19"/>
      <c r="L25" s="16"/>
      <c r="M25" s="19"/>
      <c r="N25" s="16"/>
      <c r="O25" s="179"/>
      <c r="P25" s="16"/>
      <c r="Q25" s="356"/>
      <c r="R25" s="364" t="s">
        <v>211</v>
      </c>
      <c r="S25" s="21"/>
      <c r="T25" s="352"/>
      <c r="U25" s="17"/>
      <c r="V25" s="355"/>
      <c r="W25" s="365"/>
    </row>
    <row r="26" spans="1:23" s="24" customFormat="1" ht="20.25" x14ac:dyDescent="0.3">
      <c r="A26" s="23" t="s">
        <v>43</v>
      </c>
      <c r="B26" s="366">
        <v>280</v>
      </c>
      <c r="C26" s="366">
        <v>280</v>
      </c>
      <c r="D26" s="367" t="s">
        <v>123</v>
      </c>
      <c r="E26" s="368">
        <v>51</v>
      </c>
      <c r="F26" s="368"/>
      <c r="G26" s="368"/>
      <c r="H26" s="368">
        <v>51</v>
      </c>
      <c r="I26" s="369">
        <v>300</v>
      </c>
      <c r="J26" s="347" t="s">
        <v>86</v>
      </c>
      <c r="K26" s="347" t="s">
        <v>86</v>
      </c>
      <c r="L26" s="16" t="s">
        <v>89</v>
      </c>
      <c r="M26" s="368">
        <v>51</v>
      </c>
      <c r="N26" s="366">
        <v>280</v>
      </c>
      <c r="O26" s="369">
        <v>300</v>
      </c>
      <c r="P26" s="16" t="s">
        <v>81</v>
      </c>
      <c r="Q26" s="347" t="s">
        <v>86</v>
      </c>
      <c r="R26" s="347" t="s">
        <v>86</v>
      </c>
      <c r="S26" s="347" t="s">
        <v>86</v>
      </c>
      <c r="T26" s="352" t="s">
        <v>197</v>
      </c>
      <c r="U26" s="347" t="s">
        <v>86</v>
      </c>
      <c r="V26" s="347" t="s">
        <v>86</v>
      </c>
      <c r="W26" s="347" t="s">
        <v>86</v>
      </c>
    </row>
    <row r="27" spans="1:23" s="24" customFormat="1" ht="20.25" x14ac:dyDescent="0.2">
      <c r="A27" s="15" t="s">
        <v>29</v>
      </c>
      <c r="B27" s="368">
        <v>1086</v>
      </c>
      <c r="C27" s="368">
        <v>1086</v>
      </c>
      <c r="D27" s="370" t="s">
        <v>124</v>
      </c>
      <c r="E27" s="368">
        <v>97</v>
      </c>
      <c r="F27" s="368"/>
      <c r="G27" s="368"/>
      <c r="H27" s="368">
        <v>97</v>
      </c>
      <c r="I27" s="369">
        <v>500</v>
      </c>
      <c r="J27" s="347" t="s">
        <v>86</v>
      </c>
      <c r="K27" s="347" t="s">
        <v>86</v>
      </c>
      <c r="L27" s="16" t="s">
        <v>89</v>
      </c>
      <c r="M27" s="368">
        <v>97</v>
      </c>
      <c r="N27" s="368">
        <v>1086</v>
      </c>
      <c r="O27" s="369">
        <v>500</v>
      </c>
      <c r="P27" s="16" t="s">
        <v>81</v>
      </c>
      <c r="Q27" s="347" t="s">
        <v>86</v>
      </c>
      <c r="R27" s="364" t="s">
        <v>224</v>
      </c>
      <c r="S27" s="347" t="s">
        <v>86</v>
      </c>
      <c r="T27" s="352" t="s">
        <v>197</v>
      </c>
      <c r="U27" s="347" t="s">
        <v>86</v>
      </c>
      <c r="V27" s="347" t="s">
        <v>86</v>
      </c>
      <c r="W27" s="347" t="s">
        <v>86</v>
      </c>
    </row>
    <row r="28" spans="1:23" s="24" customFormat="1" ht="20.25" x14ac:dyDescent="0.2">
      <c r="A28" s="15"/>
      <c r="B28" s="368"/>
      <c r="C28" s="368"/>
      <c r="D28" s="370"/>
      <c r="E28" s="368"/>
      <c r="F28" s="368"/>
      <c r="G28" s="368"/>
      <c r="H28" s="368"/>
      <c r="I28" s="369"/>
      <c r="J28" s="368"/>
      <c r="K28" s="368"/>
      <c r="L28" s="16"/>
      <c r="M28" s="368"/>
      <c r="N28" s="368"/>
      <c r="O28" s="369"/>
      <c r="P28" s="16"/>
      <c r="Q28" s="350"/>
      <c r="R28" s="361" t="s">
        <v>225</v>
      </c>
      <c r="S28" s="371"/>
      <c r="T28" s="372"/>
      <c r="U28" s="373"/>
      <c r="V28" s="374"/>
      <c r="W28" s="375"/>
    </row>
    <row r="29" spans="1:23" s="24" customFormat="1" ht="20.25" x14ac:dyDescent="0.2">
      <c r="A29" s="15"/>
      <c r="B29" s="368"/>
      <c r="C29" s="368"/>
      <c r="D29" s="370"/>
      <c r="E29" s="368"/>
      <c r="F29" s="368"/>
      <c r="G29" s="368"/>
      <c r="H29" s="368"/>
      <c r="I29" s="369"/>
      <c r="J29" s="368"/>
      <c r="K29" s="368"/>
      <c r="L29" s="16"/>
      <c r="M29" s="368"/>
      <c r="N29" s="368"/>
      <c r="O29" s="369"/>
      <c r="P29" s="16"/>
      <c r="Q29" s="350"/>
      <c r="R29" s="363" t="s">
        <v>226</v>
      </c>
      <c r="S29" s="371"/>
      <c r="T29" s="372"/>
      <c r="U29" s="373"/>
      <c r="V29" s="374"/>
      <c r="W29" s="375"/>
    </row>
    <row r="30" spans="1:23" s="24" customFormat="1" ht="20.25" x14ac:dyDescent="0.2">
      <c r="A30" s="15"/>
      <c r="B30" s="368"/>
      <c r="C30" s="368"/>
      <c r="D30" s="370"/>
      <c r="E30" s="368"/>
      <c r="F30" s="368"/>
      <c r="G30" s="368"/>
      <c r="H30" s="368"/>
      <c r="I30" s="369"/>
      <c r="J30" s="368"/>
      <c r="K30" s="368"/>
      <c r="L30" s="16"/>
      <c r="M30" s="368"/>
      <c r="N30" s="368"/>
      <c r="O30" s="369"/>
      <c r="P30" s="16"/>
      <c r="Q30" s="350"/>
      <c r="R30" s="361" t="s">
        <v>227</v>
      </c>
      <c r="S30" s="371"/>
      <c r="T30" s="372"/>
      <c r="U30" s="373"/>
      <c r="V30" s="374"/>
      <c r="W30" s="375"/>
    </row>
    <row r="31" spans="1:23" s="24" customFormat="1" ht="20.25" x14ac:dyDescent="0.2">
      <c r="A31" s="15"/>
      <c r="B31" s="368"/>
      <c r="C31" s="368"/>
      <c r="D31" s="370"/>
      <c r="E31" s="368"/>
      <c r="F31" s="368"/>
      <c r="G31" s="368"/>
      <c r="H31" s="368"/>
      <c r="I31" s="369"/>
      <c r="J31" s="368"/>
      <c r="K31" s="368"/>
      <c r="L31" s="16"/>
      <c r="M31" s="368"/>
      <c r="N31" s="368"/>
      <c r="O31" s="369"/>
      <c r="P31" s="16"/>
      <c r="Q31" s="350"/>
      <c r="R31" s="376" t="s">
        <v>228</v>
      </c>
      <c r="S31" s="371"/>
      <c r="T31" s="372"/>
      <c r="U31" s="373"/>
      <c r="V31" s="374"/>
      <c r="W31" s="375"/>
    </row>
    <row r="32" spans="1:23" s="24" customFormat="1" ht="49.5" customHeight="1" x14ac:dyDescent="0.2">
      <c r="A32" s="15"/>
      <c r="B32" s="368"/>
      <c r="C32" s="368"/>
      <c r="D32" s="370"/>
      <c r="E32" s="368"/>
      <c r="F32" s="368"/>
      <c r="G32" s="368"/>
      <c r="H32" s="368"/>
      <c r="I32" s="369"/>
      <c r="J32" s="368"/>
      <c r="K32" s="368"/>
      <c r="L32" s="16"/>
      <c r="M32" s="368"/>
      <c r="N32" s="368"/>
      <c r="O32" s="369"/>
      <c r="P32" s="16"/>
      <c r="Q32" s="350"/>
      <c r="R32" s="360" t="s">
        <v>229</v>
      </c>
      <c r="S32" s="371"/>
      <c r="T32" s="372"/>
      <c r="U32" s="373"/>
      <c r="V32" s="374"/>
      <c r="W32" s="375"/>
    </row>
    <row r="33" spans="1:23" s="24" customFormat="1" ht="20.25" x14ac:dyDescent="0.2">
      <c r="A33" s="15"/>
      <c r="B33" s="368"/>
      <c r="C33" s="368"/>
      <c r="D33" s="370"/>
      <c r="E33" s="368"/>
      <c r="F33" s="368"/>
      <c r="G33" s="368"/>
      <c r="H33" s="368"/>
      <c r="I33" s="369"/>
      <c r="J33" s="368"/>
      <c r="K33" s="368"/>
      <c r="L33" s="16"/>
      <c r="M33" s="368"/>
      <c r="N33" s="368"/>
      <c r="O33" s="369"/>
      <c r="P33" s="16"/>
      <c r="Q33" s="350"/>
      <c r="R33" s="360" t="s">
        <v>230</v>
      </c>
      <c r="S33" s="371"/>
      <c r="T33" s="372"/>
      <c r="U33" s="373"/>
      <c r="V33" s="374"/>
      <c r="W33" s="375"/>
    </row>
    <row r="34" spans="1:23" s="24" customFormat="1" ht="27" customHeight="1" x14ac:dyDescent="0.2">
      <c r="A34" s="15"/>
      <c r="B34" s="368"/>
      <c r="C34" s="368"/>
      <c r="D34" s="370"/>
      <c r="E34" s="368"/>
      <c r="F34" s="368"/>
      <c r="G34" s="368"/>
      <c r="H34" s="368"/>
      <c r="I34" s="369"/>
      <c r="J34" s="368"/>
      <c r="K34" s="368"/>
      <c r="L34" s="16"/>
      <c r="M34" s="368"/>
      <c r="N34" s="368"/>
      <c r="O34" s="369"/>
      <c r="P34" s="16"/>
      <c r="Q34" s="350"/>
      <c r="R34" s="360" t="s">
        <v>231</v>
      </c>
      <c r="S34" s="371"/>
      <c r="T34" s="372"/>
      <c r="U34" s="373"/>
      <c r="V34" s="374"/>
      <c r="W34" s="375"/>
    </row>
    <row r="35" spans="1:23" s="24" customFormat="1" ht="37.5" x14ac:dyDescent="0.2">
      <c r="A35" s="15"/>
      <c r="B35" s="368"/>
      <c r="C35" s="368"/>
      <c r="D35" s="370"/>
      <c r="E35" s="368"/>
      <c r="F35" s="368"/>
      <c r="G35" s="368"/>
      <c r="H35" s="368"/>
      <c r="I35" s="369"/>
      <c r="J35" s="368"/>
      <c r="K35" s="368"/>
      <c r="L35" s="16"/>
      <c r="M35" s="368"/>
      <c r="N35" s="368"/>
      <c r="O35" s="369"/>
      <c r="P35" s="16"/>
      <c r="Q35" s="350"/>
      <c r="R35" s="360" t="s">
        <v>232</v>
      </c>
      <c r="S35" s="371"/>
      <c r="T35" s="372"/>
      <c r="U35" s="373"/>
      <c r="V35" s="374"/>
      <c r="W35" s="375"/>
    </row>
    <row r="36" spans="1:23" s="24" customFormat="1" ht="20.25" x14ac:dyDescent="0.2">
      <c r="A36" s="15" t="s">
        <v>30</v>
      </c>
      <c r="B36" s="368"/>
      <c r="C36" s="368"/>
      <c r="D36" s="370"/>
      <c r="E36" s="368"/>
      <c r="F36" s="368"/>
      <c r="G36" s="368"/>
      <c r="H36" s="368"/>
      <c r="I36" s="369"/>
      <c r="J36" s="368"/>
      <c r="K36" s="368"/>
      <c r="L36" s="16"/>
      <c r="M36" s="368"/>
      <c r="N36" s="368"/>
      <c r="O36" s="369"/>
      <c r="P36" s="16"/>
      <c r="Q36" s="350"/>
      <c r="R36" s="360"/>
      <c r="S36" s="371"/>
      <c r="T36" s="372"/>
      <c r="U36" s="373"/>
      <c r="V36" s="374"/>
      <c r="W36" s="365"/>
    </row>
    <row r="37" spans="1:23" s="24" customFormat="1" ht="20.25" x14ac:dyDescent="0.3">
      <c r="A37" s="26" t="s">
        <v>31</v>
      </c>
      <c r="B37" s="377">
        <v>1233</v>
      </c>
      <c r="C37" s="377">
        <v>1233</v>
      </c>
      <c r="D37" s="378" t="s">
        <v>124</v>
      </c>
      <c r="E37" s="377">
        <v>70</v>
      </c>
      <c r="F37" s="377"/>
      <c r="G37" s="377"/>
      <c r="H37" s="377">
        <v>70</v>
      </c>
      <c r="I37" s="379">
        <v>400</v>
      </c>
      <c r="J37" s="347" t="s">
        <v>86</v>
      </c>
      <c r="K37" s="347" t="s">
        <v>86</v>
      </c>
      <c r="L37" s="16" t="s">
        <v>89</v>
      </c>
      <c r="M37" s="377">
        <v>70</v>
      </c>
      <c r="N37" s="377">
        <v>1233</v>
      </c>
      <c r="O37" s="379">
        <v>400</v>
      </c>
      <c r="P37" s="16" t="s">
        <v>81</v>
      </c>
      <c r="Q37" s="347" t="s">
        <v>86</v>
      </c>
      <c r="R37" s="380" t="s">
        <v>86</v>
      </c>
      <c r="S37" s="347" t="s">
        <v>86</v>
      </c>
      <c r="T37" s="352" t="s">
        <v>197</v>
      </c>
      <c r="U37" s="347" t="s">
        <v>86</v>
      </c>
      <c r="V37" s="347" t="s">
        <v>86</v>
      </c>
      <c r="W37" s="347" t="s">
        <v>86</v>
      </c>
    </row>
    <row r="38" spans="1:23" s="24" customFormat="1" ht="20.25" x14ac:dyDescent="0.3">
      <c r="A38" s="26" t="s">
        <v>32</v>
      </c>
      <c r="B38" s="377"/>
      <c r="C38" s="377"/>
      <c r="D38" s="378"/>
      <c r="E38" s="377"/>
      <c r="F38" s="377"/>
      <c r="G38" s="377"/>
      <c r="H38" s="377"/>
      <c r="I38" s="379"/>
      <c r="J38" s="377"/>
      <c r="K38" s="377"/>
      <c r="L38" s="381"/>
      <c r="M38" s="377"/>
      <c r="N38" s="377"/>
      <c r="O38" s="379"/>
      <c r="P38" s="377"/>
      <c r="Q38" s="382"/>
      <c r="R38" s="383"/>
      <c r="S38" s="384"/>
      <c r="T38" s="385"/>
      <c r="U38" s="386"/>
      <c r="V38" s="387"/>
      <c r="W38" s="375"/>
    </row>
    <row r="39" spans="1:23" s="24" customFormat="1" ht="20.25" x14ac:dyDescent="0.3">
      <c r="A39" s="26" t="s">
        <v>28</v>
      </c>
      <c r="B39" s="377">
        <v>7121</v>
      </c>
      <c r="C39" s="377">
        <v>7121</v>
      </c>
      <c r="D39" s="378" t="s">
        <v>123</v>
      </c>
      <c r="E39" s="377">
        <v>751</v>
      </c>
      <c r="F39" s="377"/>
      <c r="G39" s="377"/>
      <c r="H39" s="377">
        <v>751</v>
      </c>
      <c r="I39" s="379">
        <v>3200</v>
      </c>
      <c r="J39" s="347" t="s">
        <v>86</v>
      </c>
      <c r="K39" s="347" t="s">
        <v>86</v>
      </c>
      <c r="L39" s="16" t="s">
        <v>89</v>
      </c>
      <c r="M39" s="377">
        <v>751</v>
      </c>
      <c r="N39" s="377">
        <v>7121</v>
      </c>
      <c r="O39" s="379">
        <v>3200</v>
      </c>
      <c r="P39" s="16" t="s">
        <v>81</v>
      </c>
      <c r="Q39" s="347" t="s">
        <v>86</v>
      </c>
      <c r="R39" s="364" t="s">
        <v>233</v>
      </c>
      <c r="S39" s="347" t="s">
        <v>86</v>
      </c>
      <c r="T39" s="352" t="s">
        <v>197</v>
      </c>
      <c r="U39" s="347" t="s">
        <v>86</v>
      </c>
      <c r="V39" s="347" t="s">
        <v>86</v>
      </c>
      <c r="W39" s="347" t="s">
        <v>86</v>
      </c>
    </row>
    <row r="40" spans="1:23" s="24" customFormat="1" ht="20.25" x14ac:dyDescent="0.3">
      <c r="A40" s="26"/>
      <c r="B40" s="377"/>
      <c r="C40" s="377"/>
      <c r="D40" s="378"/>
      <c r="E40" s="377"/>
      <c r="F40" s="377"/>
      <c r="G40" s="377"/>
      <c r="H40" s="377"/>
      <c r="I40" s="379"/>
      <c r="J40" s="377"/>
      <c r="K40" s="377"/>
      <c r="L40" s="16"/>
      <c r="M40" s="377"/>
      <c r="N40" s="377"/>
      <c r="O40" s="379"/>
      <c r="P40" s="16"/>
      <c r="Q40" s="382"/>
      <c r="R40" s="383" t="s">
        <v>234</v>
      </c>
      <c r="S40" s="384"/>
      <c r="T40" s="385"/>
      <c r="U40" s="386"/>
      <c r="V40" s="387"/>
      <c r="W40" s="375"/>
    </row>
    <row r="41" spans="1:23" s="24" customFormat="1" ht="20.25" x14ac:dyDescent="0.3">
      <c r="A41" s="26"/>
      <c r="B41" s="377"/>
      <c r="C41" s="377"/>
      <c r="D41" s="378"/>
      <c r="E41" s="377"/>
      <c r="F41" s="377"/>
      <c r="G41" s="377"/>
      <c r="H41" s="377"/>
      <c r="I41" s="379"/>
      <c r="J41" s="377"/>
      <c r="K41" s="377"/>
      <c r="L41" s="16"/>
      <c r="M41" s="377"/>
      <c r="N41" s="377"/>
      <c r="O41" s="379"/>
      <c r="P41" s="16"/>
      <c r="Q41" s="382"/>
      <c r="R41" s="383" t="s">
        <v>235</v>
      </c>
      <c r="S41" s="384"/>
      <c r="T41" s="385"/>
      <c r="U41" s="386"/>
      <c r="V41" s="387"/>
      <c r="W41" s="375"/>
    </row>
    <row r="42" spans="1:23" s="24" customFormat="1" ht="20.25" x14ac:dyDescent="0.3">
      <c r="A42" s="26"/>
      <c r="B42" s="377"/>
      <c r="C42" s="377"/>
      <c r="D42" s="378"/>
      <c r="E42" s="377"/>
      <c r="F42" s="377"/>
      <c r="G42" s="377"/>
      <c r="H42" s="377"/>
      <c r="I42" s="379"/>
      <c r="J42" s="377"/>
      <c r="K42" s="377"/>
      <c r="L42" s="16"/>
      <c r="M42" s="377"/>
      <c r="N42" s="377"/>
      <c r="O42" s="379"/>
      <c r="P42" s="16"/>
      <c r="Q42" s="382"/>
      <c r="R42" s="383" t="s">
        <v>236</v>
      </c>
      <c r="S42" s="384"/>
      <c r="T42" s="385"/>
      <c r="U42" s="386"/>
      <c r="V42" s="387"/>
      <c r="W42" s="375"/>
    </row>
    <row r="43" spans="1:23" s="24" customFormat="1" ht="20.25" x14ac:dyDescent="0.3">
      <c r="A43" s="26"/>
      <c r="B43" s="377"/>
      <c r="C43" s="377"/>
      <c r="D43" s="378"/>
      <c r="E43" s="377"/>
      <c r="F43" s="377"/>
      <c r="G43" s="377"/>
      <c r="H43" s="377"/>
      <c r="I43" s="379"/>
      <c r="J43" s="377"/>
      <c r="K43" s="377"/>
      <c r="L43" s="16"/>
      <c r="M43" s="377"/>
      <c r="N43" s="377"/>
      <c r="O43" s="379"/>
      <c r="P43" s="16"/>
      <c r="Q43" s="382"/>
      <c r="R43" s="383" t="s">
        <v>237</v>
      </c>
      <c r="S43" s="384"/>
      <c r="T43" s="385"/>
      <c r="U43" s="386"/>
      <c r="V43" s="387"/>
      <c r="W43" s="375"/>
    </row>
    <row r="44" spans="1:23" s="24" customFormat="1" ht="20.25" x14ac:dyDescent="0.3">
      <c r="A44" s="26"/>
      <c r="B44" s="377"/>
      <c r="C44" s="377"/>
      <c r="D44" s="378"/>
      <c r="E44" s="377"/>
      <c r="F44" s="377"/>
      <c r="G44" s="377"/>
      <c r="H44" s="377"/>
      <c r="I44" s="379"/>
      <c r="J44" s="377"/>
      <c r="K44" s="377"/>
      <c r="L44" s="16"/>
      <c r="M44" s="377"/>
      <c r="N44" s="377"/>
      <c r="O44" s="379"/>
      <c r="P44" s="16"/>
      <c r="Q44" s="382"/>
      <c r="R44" s="383" t="s">
        <v>238</v>
      </c>
      <c r="S44" s="384"/>
      <c r="T44" s="385"/>
      <c r="U44" s="386"/>
      <c r="V44" s="387"/>
      <c r="W44" s="375"/>
    </row>
    <row r="45" spans="1:23" s="24" customFormat="1" ht="20.25" x14ac:dyDescent="0.3">
      <c r="A45" s="26" t="s">
        <v>33</v>
      </c>
      <c r="B45" s="26">
        <v>120</v>
      </c>
      <c r="C45" s="26">
        <v>120</v>
      </c>
      <c r="D45" s="388" t="s">
        <v>123</v>
      </c>
      <c r="E45" s="377">
        <v>20</v>
      </c>
      <c r="F45" s="377"/>
      <c r="G45" s="377"/>
      <c r="H45" s="377">
        <v>20</v>
      </c>
      <c r="I45" s="379">
        <v>30</v>
      </c>
      <c r="J45" s="347" t="s">
        <v>86</v>
      </c>
      <c r="K45" s="347" t="s">
        <v>86</v>
      </c>
      <c r="L45" s="16" t="s">
        <v>89</v>
      </c>
      <c r="M45" s="377">
        <v>20</v>
      </c>
      <c r="N45" s="26">
        <v>120</v>
      </c>
      <c r="O45" s="379">
        <v>30</v>
      </c>
      <c r="P45" s="16" t="s">
        <v>81</v>
      </c>
      <c r="Q45" s="347" t="s">
        <v>86</v>
      </c>
      <c r="R45" s="389" t="s">
        <v>86</v>
      </c>
      <c r="S45" s="347" t="s">
        <v>86</v>
      </c>
      <c r="T45" s="352" t="s">
        <v>197</v>
      </c>
      <c r="U45" s="347" t="s">
        <v>86</v>
      </c>
      <c r="V45" s="347" t="s">
        <v>86</v>
      </c>
      <c r="W45" s="347" t="s">
        <v>86</v>
      </c>
    </row>
    <row r="46" spans="1:23" s="24" customFormat="1" ht="20.25" x14ac:dyDescent="0.3">
      <c r="A46" s="26" t="s">
        <v>34</v>
      </c>
      <c r="B46" s="347" t="s">
        <v>86</v>
      </c>
      <c r="C46" s="347" t="s">
        <v>86</v>
      </c>
      <c r="D46" s="347" t="s">
        <v>86</v>
      </c>
      <c r="E46" s="347" t="s">
        <v>86</v>
      </c>
      <c r="F46" s="347" t="s">
        <v>86</v>
      </c>
      <c r="G46" s="347" t="s">
        <v>86</v>
      </c>
      <c r="H46" s="347" t="s">
        <v>86</v>
      </c>
      <c r="I46" s="350" t="s">
        <v>86</v>
      </c>
      <c r="J46" s="347" t="s">
        <v>86</v>
      </c>
      <c r="K46" s="347" t="s">
        <v>86</v>
      </c>
      <c r="L46" s="347" t="s">
        <v>86</v>
      </c>
      <c r="M46" s="347" t="s">
        <v>86</v>
      </c>
      <c r="N46" s="347" t="s">
        <v>86</v>
      </c>
      <c r="O46" s="350" t="s">
        <v>86</v>
      </c>
      <c r="P46" s="347" t="s">
        <v>86</v>
      </c>
      <c r="Q46" s="347" t="s">
        <v>86</v>
      </c>
      <c r="R46" s="347" t="s">
        <v>86</v>
      </c>
      <c r="S46" s="347" t="s">
        <v>86</v>
      </c>
      <c r="T46" s="390"/>
      <c r="U46" s="391"/>
      <c r="V46" s="378"/>
      <c r="W46" s="378"/>
    </row>
    <row r="47" spans="1:23" s="24" customFormat="1" ht="20.25" x14ac:dyDescent="0.3">
      <c r="A47" s="26" t="s">
        <v>35</v>
      </c>
      <c r="B47" s="347" t="s">
        <v>86</v>
      </c>
      <c r="C47" s="347" t="s">
        <v>86</v>
      </c>
      <c r="D47" s="347" t="s">
        <v>86</v>
      </c>
      <c r="E47" s="347" t="s">
        <v>86</v>
      </c>
      <c r="F47" s="347" t="s">
        <v>86</v>
      </c>
      <c r="G47" s="347" t="s">
        <v>86</v>
      </c>
      <c r="H47" s="347" t="s">
        <v>86</v>
      </c>
      <c r="I47" s="350" t="s">
        <v>86</v>
      </c>
      <c r="J47" s="347" t="s">
        <v>86</v>
      </c>
      <c r="K47" s="347" t="s">
        <v>86</v>
      </c>
      <c r="L47" s="347" t="s">
        <v>86</v>
      </c>
      <c r="M47" s="347" t="s">
        <v>86</v>
      </c>
      <c r="N47" s="347" t="s">
        <v>86</v>
      </c>
      <c r="O47" s="350" t="s">
        <v>86</v>
      </c>
      <c r="P47" s="347" t="s">
        <v>86</v>
      </c>
      <c r="Q47" s="347" t="s">
        <v>86</v>
      </c>
      <c r="R47" s="347" t="s">
        <v>86</v>
      </c>
      <c r="S47" s="347" t="s">
        <v>86</v>
      </c>
      <c r="T47" s="392"/>
      <c r="U47" s="377"/>
      <c r="V47" s="393">
        <v>0</v>
      </c>
      <c r="W47" s="393"/>
    </row>
    <row r="48" spans="1:23" s="24" customFormat="1" ht="20.25" x14ac:dyDescent="0.3">
      <c r="A48" s="26" t="s">
        <v>36</v>
      </c>
      <c r="B48" s="26">
        <v>823</v>
      </c>
      <c r="C48" s="26">
        <v>823</v>
      </c>
      <c r="D48" s="388" t="s">
        <v>123</v>
      </c>
      <c r="E48" s="377">
        <v>41</v>
      </c>
      <c r="F48" s="377"/>
      <c r="G48" s="377"/>
      <c r="H48" s="377">
        <v>41</v>
      </c>
      <c r="I48" s="379">
        <v>170</v>
      </c>
      <c r="J48" s="377"/>
      <c r="K48" s="377"/>
      <c r="L48" s="16" t="s">
        <v>89</v>
      </c>
      <c r="M48" s="377">
        <v>41</v>
      </c>
      <c r="N48" s="26">
        <v>823</v>
      </c>
      <c r="O48" s="379">
        <v>170</v>
      </c>
      <c r="P48" s="16" t="s">
        <v>81</v>
      </c>
      <c r="Q48" s="347" t="s">
        <v>86</v>
      </c>
      <c r="R48" s="347" t="s">
        <v>86</v>
      </c>
      <c r="S48" s="347" t="s">
        <v>86</v>
      </c>
      <c r="T48" s="352" t="s">
        <v>197</v>
      </c>
      <c r="U48" s="394"/>
      <c r="V48" s="393">
        <v>0</v>
      </c>
      <c r="W48" s="393"/>
    </row>
    <row r="49" spans="1:23" s="24" customFormat="1" ht="44.25" customHeight="1" x14ac:dyDescent="0.3">
      <c r="A49" s="26" t="s">
        <v>37</v>
      </c>
      <c r="B49" s="347" t="s">
        <v>86</v>
      </c>
      <c r="C49" s="347" t="s">
        <v>86</v>
      </c>
      <c r="D49" s="347" t="s">
        <v>86</v>
      </c>
      <c r="E49" s="347" t="s">
        <v>86</v>
      </c>
      <c r="F49" s="347" t="s">
        <v>86</v>
      </c>
      <c r="G49" s="347" t="s">
        <v>86</v>
      </c>
      <c r="H49" s="347" t="s">
        <v>86</v>
      </c>
      <c r="I49" s="350" t="s">
        <v>86</v>
      </c>
      <c r="J49" s="347" t="s">
        <v>86</v>
      </c>
      <c r="K49" s="347" t="s">
        <v>86</v>
      </c>
      <c r="L49" s="347" t="s">
        <v>86</v>
      </c>
      <c r="M49" s="347" t="s">
        <v>86</v>
      </c>
      <c r="N49" s="347" t="s">
        <v>86</v>
      </c>
      <c r="O49" s="350" t="s">
        <v>86</v>
      </c>
      <c r="P49" s="347" t="s">
        <v>86</v>
      </c>
      <c r="Q49" s="347" t="s">
        <v>86</v>
      </c>
      <c r="R49" s="364" t="s">
        <v>239</v>
      </c>
      <c r="S49" s="347" t="s">
        <v>86</v>
      </c>
      <c r="T49" s="347" t="s">
        <v>86</v>
      </c>
      <c r="U49" s="347" t="s">
        <v>86</v>
      </c>
      <c r="V49" s="347" t="s">
        <v>86</v>
      </c>
      <c r="W49" s="347" t="s">
        <v>86</v>
      </c>
    </row>
    <row r="50" spans="1:23" s="24" customFormat="1" ht="28.5" customHeight="1" x14ac:dyDescent="0.3">
      <c r="A50" s="26"/>
      <c r="B50" s="26"/>
      <c r="C50" s="26"/>
      <c r="D50" s="388"/>
      <c r="E50" s="386"/>
      <c r="F50" s="386"/>
      <c r="G50" s="386"/>
      <c r="H50" s="386"/>
      <c r="I50" s="395"/>
      <c r="J50" s="386"/>
      <c r="K50" s="386"/>
      <c r="L50" s="396"/>
      <c r="M50" s="386"/>
      <c r="N50" s="26"/>
      <c r="O50" s="395"/>
      <c r="P50" s="368"/>
      <c r="Q50" s="397"/>
      <c r="R50" s="398" t="s">
        <v>240</v>
      </c>
      <c r="S50" s="377"/>
      <c r="T50" s="399"/>
      <c r="U50" s="394"/>
      <c r="V50" s="393"/>
      <c r="W50" s="400"/>
    </row>
    <row r="51" spans="1:23" s="24" customFormat="1" ht="24" customHeight="1" x14ac:dyDescent="0.3">
      <c r="A51" s="26"/>
      <c r="B51" s="26"/>
      <c r="C51" s="26"/>
      <c r="D51" s="388"/>
      <c r="E51" s="386"/>
      <c r="F51" s="386"/>
      <c r="G51" s="386"/>
      <c r="H51" s="386"/>
      <c r="I51" s="395"/>
      <c r="J51" s="386"/>
      <c r="K51" s="386"/>
      <c r="L51" s="396"/>
      <c r="M51" s="386"/>
      <c r="N51" s="26"/>
      <c r="O51" s="395"/>
      <c r="P51" s="368"/>
      <c r="Q51" s="397"/>
      <c r="R51" s="401" t="s">
        <v>241</v>
      </c>
      <c r="S51" s="377"/>
      <c r="T51" s="399"/>
      <c r="U51" s="394"/>
      <c r="V51" s="393"/>
      <c r="W51" s="400"/>
    </row>
    <row r="52" spans="1:23" s="24" customFormat="1" ht="24" customHeight="1" x14ac:dyDescent="0.3">
      <c r="A52" s="26"/>
      <c r="B52" s="26"/>
      <c r="C52" s="26"/>
      <c r="D52" s="388"/>
      <c r="E52" s="386"/>
      <c r="F52" s="386"/>
      <c r="G52" s="386"/>
      <c r="H52" s="386"/>
      <c r="I52" s="395"/>
      <c r="J52" s="386"/>
      <c r="K52" s="386"/>
      <c r="L52" s="396"/>
      <c r="M52" s="386"/>
      <c r="N52" s="26"/>
      <c r="O52" s="395"/>
      <c r="P52" s="368"/>
      <c r="Q52" s="397"/>
      <c r="R52" s="401"/>
      <c r="S52" s="377"/>
      <c r="T52" s="399"/>
      <c r="U52" s="394"/>
      <c r="V52" s="393"/>
      <c r="W52" s="400"/>
    </row>
    <row r="53" spans="1:23" s="24" customFormat="1" ht="20.25" x14ac:dyDescent="0.3">
      <c r="A53" s="26" t="s">
        <v>38</v>
      </c>
      <c r="B53" s="26">
        <v>261</v>
      </c>
      <c r="C53" s="26">
        <v>261</v>
      </c>
      <c r="D53" s="388" t="s">
        <v>153</v>
      </c>
      <c r="E53" s="377">
        <v>17</v>
      </c>
      <c r="F53" s="347" t="s">
        <v>86</v>
      </c>
      <c r="G53" s="347" t="s">
        <v>86</v>
      </c>
      <c r="H53" s="377">
        <v>17</v>
      </c>
      <c r="I53" s="379">
        <v>120</v>
      </c>
      <c r="J53" s="347" t="s">
        <v>86</v>
      </c>
      <c r="K53" s="347" t="s">
        <v>86</v>
      </c>
      <c r="L53" s="16" t="s">
        <v>89</v>
      </c>
      <c r="M53" s="377">
        <v>17</v>
      </c>
      <c r="N53" s="26">
        <v>261</v>
      </c>
      <c r="O53" s="379">
        <v>120</v>
      </c>
      <c r="P53" s="16" t="s">
        <v>81</v>
      </c>
      <c r="Q53" s="347" t="s">
        <v>86</v>
      </c>
      <c r="R53" s="389" t="s">
        <v>86</v>
      </c>
      <c r="S53" s="347" t="s">
        <v>86</v>
      </c>
      <c r="T53" s="352" t="s">
        <v>197</v>
      </c>
      <c r="U53" s="347" t="s">
        <v>86</v>
      </c>
      <c r="V53" s="347" t="s">
        <v>86</v>
      </c>
      <c r="W53" s="347" t="s">
        <v>86</v>
      </c>
    </row>
    <row r="54" spans="1:23" s="24" customFormat="1" ht="20.25" x14ac:dyDescent="0.3">
      <c r="A54" s="26" t="s">
        <v>39</v>
      </c>
      <c r="B54" s="26">
        <v>32</v>
      </c>
      <c r="C54" s="26">
        <v>32</v>
      </c>
      <c r="D54" s="388" t="s">
        <v>242</v>
      </c>
      <c r="E54" s="377">
        <v>1</v>
      </c>
      <c r="F54" s="377"/>
      <c r="G54" s="377"/>
      <c r="H54" s="377">
        <v>1</v>
      </c>
      <c r="I54" s="379">
        <v>20</v>
      </c>
      <c r="J54" s="377"/>
      <c r="K54" s="377"/>
      <c r="L54" s="16" t="s">
        <v>89</v>
      </c>
      <c r="M54" s="377">
        <v>1</v>
      </c>
      <c r="N54" s="26">
        <v>32</v>
      </c>
      <c r="O54" s="379">
        <v>20</v>
      </c>
      <c r="P54" s="377"/>
      <c r="Q54" s="382"/>
      <c r="R54" s="402"/>
      <c r="S54" s="379"/>
      <c r="T54" s="399"/>
      <c r="U54" s="394"/>
      <c r="V54" s="402"/>
      <c r="W54" s="400"/>
    </row>
    <row r="55" spans="1:23" s="24" customFormat="1" ht="20.25" x14ac:dyDescent="0.3">
      <c r="A55" s="26" t="s">
        <v>44</v>
      </c>
      <c r="B55" s="26">
        <v>901</v>
      </c>
      <c r="C55" s="26">
        <v>901</v>
      </c>
      <c r="D55" s="388" t="s">
        <v>123</v>
      </c>
      <c r="E55" s="377">
        <v>67</v>
      </c>
      <c r="F55" s="347" t="s">
        <v>86</v>
      </c>
      <c r="G55" s="347" t="s">
        <v>86</v>
      </c>
      <c r="H55" s="377">
        <v>67</v>
      </c>
      <c r="I55" s="379">
        <v>325</v>
      </c>
      <c r="J55" s="347" t="s">
        <v>86</v>
      </c>
      <c r="K55" s="347" t="s">
        <v>86</v>
      </c>
      <c r="L55" s="16" t="s">
        <v>89</v>
      </c>
      <c r="M55" s="377">
        <v>67</v>
      </c>
      <c r="N55" s="26">
        <v>901</v>
      </c>
      <c r="O55" s="379">
        <v>325</v>
      </c>
      <c r="P55" s="16" t="s">
        <v>81</v>
      </c>
      <c r="Q55" s="347" t="s">
        <v>86</v>
      </c>
      <c r="R55" s="403" t="s">
        <v>243</v>
      </c>
      <c r="S55" s="347" t="s">
        <v>86</v>
      </c>
      <c r="T55" s="352" t="s">
        <v>197</v>
      </c>
      <c r="U55" s="347" t="s">
        <v>86</v>
      </c>
      <c r="V55" s="347" t="s">
        <v>86</v>
      </c>
      <c r="W55" s="347" t="s">
        <v>86</v>
      </c>
    </row>
    <row r="56" spans="1:23" s="24" customFormat="1" ht="20.25" x14ac:dyDescent="0.3">
      <c r="A56" s="26"/>
      <c r="B56" s="26"/>
      <c r="C56" s="26"/>
      <c r="D56" s="404"/>
      <c r="E56" s="377"/>
      <c r="F56" s="377"/>
      <c r="G56" s="377"/>
      <c r="H56" s="377"/>
      <c r="I56" s="379"/>
      <c r="J56" s="377"/>
      <c r="K56" s="377"/>
      <c r="L56" s="16"/>
      <c r="M56" s="377"/>
      <c r="N56" s="26"/>
      <c r="O56" s="379"/>
      <c r="P56" s="16"/>
      <c r="Q56" s="382"/>
      <c r="R56" s="405" t="s">
        <v>244</v>
      </c>
      <c r="S56" s="379"/>
      <c r="T56" s="399"/>
      <c r="U56" s="394"/>
      <c r="V56" s="402"/>
      <c r="W56" s="400"/>
    </row>
    <row r="57" spans="1:23" s="24" customFormat="1" ht="20.25" x14ac:dyDescent="0.3">
      <c r="A57" s="26"/>
      <c r="B57" s="26"/>
      <c r="C57" s="26"/>
      <c r="D57" s="404"/>
      <c r="E57" s="377"/>
      <c r="F57" s="377"/>
      <c r="G57" s="377"/>
      <c r="H57" s="377"/>
      <c r="I57" s="379"/>
      <c r="J57" s="377"/>
      <c r="K57" s="377"/>
      <c r="L57" s="16"/>
      <c r="M57" s="377"/>
      <c r="N57" s="26"/>
      <c r="O57" s="379"/>
      <c r="P57" s="16"/>
      <c r="Q57" s="382"/>
      <c r="R57" s="406" t="s">
        <v>245</v>
      </c>
      <c r="S57" s="379"/>
      <c r="T57" s="399"/>
      <c r="U57" s="394"/>
      <c r="V57" s="402"/>
      <c r="W57" s="400"/>
    </row>
    <row r="58" spans="1:23" s="24" customFormat="1" ht="20.25" x14ac:dyDescent="0.3">
      <c r="A58" s="26"/>
      <c r="B58" s="26"/>
      <c r="C58" s="26"/>
      <c r="D58" s="404"/>
      <c r="E58" s="377"/>
      <c r="F58" s="377"/>
      <c r="G58" s="377"/>
      <c r="H58" s="377"/>
      <c r="I58" s="379"/>
      <c r="J58" s="377"/>
      <c r="K58" s="377"/>
      <c r="L58" s="16"/>
      <c r="M58" s="377"/>
      <c r="N58" s="26"/>
      <c r="O58" s="379"/>
      <c r="P58" s="16"/>
      <c r="Q58" s="382"/>
      <c r="R58" s="406" t="s">
        <v>246</v>
      </c>
      <c r="S58" s="379"/>
      <c r="T58" s="399"/>
      <c r="U58" s="394"/>
      <c r="V58" s="402"/>
      <c r="W58" s="400"/>
    </row>
    <row r="59" spans="1:23" s="24" customFormat="1" ht="20.25" x14ac:dyDescent="0.3">
      <c r="A59" s="26"/>
      <c r="B59" s="26"/>
      <c r="C59" s="26"/>
      <c r="D59" s="404"/>
      <c r="E59" s="377"/>
      <c r="F59" s="377"/>
      <c r="G59" s="377"/>
      <c r="H59" s="377"/>
      <c r="I59" s="379"/>
      <c r="J59" s="377"/>
      <c r="K59" s="377"/>
      <c r="L59" s="16"/>
      <c r="M59" s="377"/>
      <c r="N59" s="26"/>
      <c r="O59" s="379"/>
      <c r="P59" s="16"/>
      <c r="Q59" s="382"/>
      <c r="R59" s="406" t="s">
        <v>247</v>
      </c>
      <c r="S59" s="379"/>
      <c r="T59" s="399"/>
      <c r="U59" s="394"/>
      <c r="V59" s="402"/>
      <c r="W59" s="400"/>
    </row>
    <row r="60" spans="1:23" s="24" customFormat="1" ht="20.25" x14ac:dyDescent="0.3">
      <c r="A60" s="26"/>
      <c r="B60" s="26"/>
      <c r="C60" s="26"/>
      <c r="D60" s="404"/>
      <c r="E60" s="377"/>
      <c r="F60" s="377"/>
      <c r="G60" s="377"/>
      <c r="H60" s="377"/>
      <c r="I60" s="379"/>
      <c r="J60" s="377"/>
      <c r="K60" s="377"/>
      <c r="L60" s="16"/>
      <c r="M60" s="377"/>
      <c r="N60" s="26"/>
      <c r="O60" s="379"/>
      <c r="P60" s="16"/>
      <c r="Q60" s="382"/>
      <c r="R60" s="406" t="s">
        <v>248</v>
      </c>
      <c r="S60" s="379"/>
      <c r="T60" s="399"/>
      <c r="U60" s="394"/>
      <c r="V60" s="402"/>
      <c r="W60" s="400"/>
    </row>
    <row r="61" spans="1:23" s="24" customFormat="1" ht="20.25" x14ac:dyDescent="0.3">
      <c r="A61" s="26"/>
      <c r="B61" s="26"/>
      <c r="C61" s="26"/>
      <c r="D61" s="404"/>
      <c r="E61" s="377"/>
      <c r="F61" s="377"/>
      <c r="G61" s="377"/>
      <c r="H61" s="377"/>
      <c r="I61" s="379"/>
      <c r="J61" s="377"/>
      <c r="K61" s="377"/>
      <c r="L61" s="16"/>
      <c r="M61" s="377"/>
      <c r="N61" s="26"/>
      <c r="O61" s="379"/>
      <c r="P61" s="16"/>
      <c r="Q61" s="382"/>
      <c r="R61" s="406" t="s">
        <v>249</v>
      </c>
      <c r="S61" s="379"/>
      <c r="T61" s="399"/>
      <c r="U61" s="394"/>
      <c r="V61" s="402"/>
      <c r="W61" s="400"/>
    </row>
    <row r="62" spans="1:23" s="24" customFormat="1" ht="20.25" x14ac:dyDescent="0.3">
      <c r="A62" s="26"/>
      <c r="B62" s="26"/>
      <c r="C62" s="26"/>
      <c r="D62" s="404"/>
      <c r="E62" s="377"/>
      <c r="F62" s="377"/>
      <c r="G62" s="377"/>
      <c r="H62" s="377"/>
      <c r="I62" s="379"/>
      <c r="J62" s="377"/>
      <c r="K62" s="377"/>
      <c r="L62" s="16"/>
      <c r="M62" s="377"/>
      <c r="N62" s="26"/>
      <c r="O62" s="379"/>
      <c r="P62" s="16"/>
      <c r="Q62" s="382"/>
      <c r="R62" s="406"/>
      <c r="S62" s="379"/>
      <c r="T62" s="399"/>
      <c r="U62" s="394"/>
      <c r="V62" s="402"/>
      <c r="W62" s="400"/>
    </row>
    <row r="63" spans="1:23" s="24" customFormat="1" ht="20.25" x14ac:dyDescent="0.3">
      <c r="A63" s="26"/>
      <c r="B63" s="26"/>
      <c r="C63" s="26"/>
      <c r="D63" s="404"/>
      <c r="E63" s="377"/>
      <c r="F63" s="377"/>
      <c r="G63" s="377"/>
      <c r="H63" s="377"/>
      <c r="I63" s="379"/>
      <c r="J63" s="377"/>
      <c r="K63" s="377"/>
      <c r="L63" s="16"/>
      <c r="M63" s="377"/>
      <c r="N63" s="26"/>
      <c r="O63" s="379"/>
      <c r="P63" s="16"/>
      <c r="Q63" s="382"/>
      <c r="R63" s="402"/>
      <c r="S63" s="379"/>
      <c r="T63" s="399"/>
      <c r="U63" s="394"/>
      <c r="V63" s="402"/>
      <c r="W63" s="400"/>
    </row>
    <row r="64" spans="1:23" s="24" customFormat="1" ht="20.25" x14ac:dyDescent="0.3">
      <c r="A64" s="407" t="s">
        <v>40</v>
      </c>
      <c r="B64" s="407"/>
      <c r="C64" s="407"/>
      <c r="D64" s="408"/>
      <c r="E64" s="409"/>
      <c r="F64" s="409"/>
      <c r="G64" s="409"/>
      <c r="H64" s="409"/>
      <c r="I64" s="410"/>
      <c r="J64" s="409"/>
      <c r="K64" s="409"/>
      <c r="L64" s="411"/>
      <c r="M64" s="409"/>
      <c r="N64" s="407"/>
      <c r="O64" s="410"/>
      <c r="P64" s="409"/>
      <c r="Q64" s="412"/>
      <c r="R64" s="413"/>
      <c r="S64" s="414"/>
      <c r="T64" s="415"/>
      <c r="U64" s="416"/>
      <c r="V64" s="413"/>
      <c r="W64" s="417"/>
    </row>
    <row r="65" spans="1:23" s="24" customFormat="1" ht="20.25" x14ac:dyDescent="0.3">
      <c r="A65" s="418" t="s">
        <v>41</v>
      </c>
      <c r="B65" s="419">
        <f>SUM(B9:B64)</f>
        <v>11895</v>
      </c>
      <c r="C65" s="419">
        <f>SUM(C9:C64)</f>
        <v>11895</v>
      </c>
      <c r="D65" s="420" t="s">
        <v>86</v>
      </c>
      <c r="E65" s="421">
        <f>SUM(E9:E64)</f>
        <v>1117</v>
      </c>
      <c r="F65" s="420" t="s">
        <v>86</v>
      </c>
      <c r="G65" s="420" t="s">
        <v>86</v>
      </c>
      <c r="H65" s="422">
        <f>SUM(H9:H64)</f>
        <v>1117</v>
      </c>
      <c r="I65" s="423">
        <f>SUM(I9:I64)</f>
        <v>5085</v>
      </c>
      <c r="J65" s="420" t="s">
        <v>86</v>
      </c>
      <c r="K65" s="420" t="s">
        <v>86</v>
      </c>
      <c r="L65" s="420" t="s">
        <v>86</v>
      </c>
      <c r="M65" s="422">
        <f>SUM(M9:M64)</f>
        <v>1117</v>
      </c>
      <c r="N65" s="422">
        <f>SUM(N9:N64)</f>
        <v>11889</v>
      </c>
      <c r="O65" s="423">
        <f>SUM(O9:O64)</f>
        <v>5085</v>
      </c>
      <c r="P65" s="421"/>
      <c r="Q65" s="424">
        <f>SUM(Q9:Q64)</f>
        <v>5000</v>
      </c>
      <c r="R65" s="425" t="s">
        <v>86</v>
      </c>
      <c r="S65" s="426">
        <f>SUM(S9:S64)</f>
        <v>2000</v>
      </c>
      <c r="T65" s="427"/>
      <c r="U65" s="428">
        <f>SUM(U9:U64)</f>
        <v>3000</v>
      </c>
      <c r="V65" s="429">
        <v>0</v>
      </c>
      <c r="W65" s="430"/>
    </row>
    <row r="66" spans="1:23" s="24" customFormat="1" ht="20.25" x14ac:dyDescent="0.3">
      <c r="A66" s="43" t="s">
        <v>250</v>
      </c>
      <c r="B66" s="29"/>
      <c r="C66" s="29"/>
      <c r="D66" s="431"/>
      <c r="E66" s="30"/>
      <c r="F66" s="31"/>
      <c r="G66" s="31"/>
      <c r="H66" s="31"/>
      <c r="I66" s="165"/>
      <c r="J66" s="31"/>
      <c r="K66" s="31"/>
      <c r="L66" s="31"/>
      <c r="M66" s="31"/>
      <c r="N66" s="31"/>
      <c r="O66" s="165"/>
      <c r="P66" s="30"/>
      <c r="Q66" s="432"/>
      <c r="R66" s="433"/>
      <c r="S66" s="33"/>
      <c r="T66" s="434"/>
      <c r="U66" s="35"/>
      <c r="V66" s="435"/>
      <c r="W66" s="436"/>
    </row>
    <row r="67" spans="1:23" s="24" customFormat="1" ht="20.25" x14ac:dyDescent="0.3">
      <c r="A67" s="2" t="s">
        <v>251</v>
      </c>
      <c r="B67" s="5"/>
      <c r="C67" s="5"/>
      <c r="D67" s="5"/>
      <c r="E67" s="229"/>
      <c r="F67" s="228"/>
      <c r="G67" s="228"/>
      <c r="H67" s="228"/>
      <c r="I67" s="290"/>
      <c r="J67" s="437"/>
      <c r="K67" s="437"/>
      <c r="L67" s="437"/>
      <c r="M67" s="437"/>
      <c r="N67" s="437"/>
      <c r="O67" s="438"/>
      <c r="P67" s="437"/>
      <c r="Q67" s="437"/>
      <c r="R67" s="437"/>
      <c r="S67" s="437"/>
      <c r="T67" s="437"/>
      <c r="U67" s="437"/>
      <c r="V67" s="437"/>
      <c r="W67" s="437"/>
    </row>
    <row r="68" spans="1:23" s="11" customFormat="1" ht="20.25" x14ac:dyDescent="0.3">
      <c r="A68" s="439" t="s">
        <v>252</v>
      </c>
      <c r="B68" s="439"/>
      <c r="C68" s="439"/>
      <c r="D68" s="439"/>
      <c r="E68" s="439"/>
      <c r="F68" s="439"/>
      <c r="G68" s="439"/>
      <c r="H68" s="439"/>
      <c r="I68" s="440"/>
      <c r="J68" s="437"/>
      <c r="K68" s="437"/>
      <c r="L68" s="437"/>
      <c r="M68" s="437"/>
      <c r="N68" s="437"/>
      <c r="O68" s="438"/>
      <c r="P68" s="437"/>
      <c r="Q68" s="437"/>
      <c r="R68" s="437"/>
      <c r="S68" s="437"/>
      <c r="T68" s="437"/>
      <c r="U68" s="437"/>
      <c r="V68" s="437"/>
      <c r="W68" s="437"/>
    </row>
    <row r="69" spans="1:23" s="11" customFormat="1" ht="24" customHeight="1" x14ac:dyDescent="0.3">
      <c r="A69" s="439" t="s">
        <v>76</v>
      </c>
      <c r="B69" s="439"/>
      <c r="C69" s="439"/>
      <c r="D69" s="439"/>
      <c r="E69" s="439"/>
      <c r="F69" s="439"/>
      <c r="G69" s="439"/>
      <c r="H69" s="439"/>
      <c r="I69" s="440"/>
      <c r="J69" s="38"/>
      <c r="K69" s="38"/>
      <c r="L69" s="39"/>
      <c r="M69" s="39"/>
      <c r="N69" s="39"/>
      <c r="O69" s="166"/>
      <c r="Q69" s="441"/>
      <c r="R69" s="441"/>
      <c r="T69" s="441"/>
      <c r="V69" s="441"/>
      <c r="W69" s="441"/>
    </row>
    <row r="70" spans="1:23" s="11" customFormat="1" x14ac:dyDescent="0.2">
      <c r="D70" s="441"/>
      <c r="E70" s="38"/>
      <c r="F70" s="38"/>
      <c r="G70" s="38"/>
      <c r="H70" s="38"/>
      <c r="I70" s="233"/>
      <c r="J70" s="38"/>
      <c r="K70" s="38"/>
      <c r="L70" s="39"/>
      <c r="M70" s="39"/>
      <c r="N70" s="39"/>
      <c r="O70" s="166"/>
      <c r="Q70" s="441"/>
      <c r="R70" s="441"/>
      <c r="T70" s="441"/>
      <c r="V70" s="441"/>
      <c r="W70" s="441"/>
    </row>
    <row r="71" spans="1:23" s="11" customFormat="1" ht="20.25" x14ac:dyDescent="0.2">
      <c r="B71" s="1847" t="s">
        <v>253</v>
      </c>
      <c r="C71" s="1847"/>
      <c r="D71" s="1847"/>
      <c r="E71" s="1847"/>
      <c r="F71" s="1847"/>
      <c r="G71" s="1847"/>
      <c r="H71" s="1847"/>
      <c r="I71" s="233"/>
      <c r="J71" s="38"/>
      <c r="K71" s="38"/>
      <c r="L71" s="39"/>
      <c r="M71" s="39"/>
      <c r="N71" s="39"/>
      <c r="O71" s="166"/>
      <c r="Q71" s="441"/>
      <c r="R71" s="441"/>
      <c r="T71" s="441"/>
      <c r="V71" s="441"/>
      <c r="W71" s="441"/>
    </row>
    <row r="72" spans="1:23" s="11" customFormat="1" x14ac:dyDescent="0.2">
      <c r="D72" s="441"/>
      <c r="I72" s="166"/>
      <c r="L72" s="39"/>
      <c r="M72" s="39"/>
      <c r="N72" s="39"/>
      <c r="O72" s="166"/>
      <c r="Q72" s="441"/>
      <c r="R72" s="441"/>
      <c r="T72" s="441"/>
      <c r="V72" s="441"/>
      <c r="W72" s="442"/>
    </row>
    <row r="73" spans="1:23" s="11" customFormat="1" x14ac:dyDescent="0.2">
      <c r="D73" s="441"/>
      <c r="I73" s="166"/>
      <c r="L73" s="39"/>
      <c r="M73" s="39"/>
      <c r="N73" s="39"/>
      <c r="O73" s="166"/>
      <c r="Q73" s="441"/>
      <c r="R73" s="441"/>
      <c r="T73" s="441"/>
      <c r="V73" s="441"/>
      <c r="W73" s="442"/>
    </row>
    <row r="74" spans="1:23" s="11" customFormat="1" ht="20.25" x14ac:dyDescent="0.2">
      <c r="B74" s="1847"/>
      <c r="C74" s="1847"/>
      <c r="D74" s="1847"/>
      <c r="E74" s="1847"/>
      <c r="F74" s="1847"/>
      <c r="G74" s="1847"/>
      <c r="H74" s="1847"/>
      <c r="I74" s="166"/>
      <c r="L74" s="39"/>
      <c r="M74" s="39"/>
      <c r="N74" s="39"/>
      <c r="O74" s="166"/>
      <c r="Q74" s="441"/>
      <c r="R74" s="441"/>
      <c r="T74" s="441"/>
      <c r="V74" s="441"/>
      <c r="W74" s="442"/>
    </row>
    <row r="75" spans="1:23" s="11" customFormat="1" x14ac:dyDescent="0.2">
      <c r="D75" s="441"/>
      <c r="I75" s="166"/>
      <c r="L75" s="39"/>
      <c r="M75" s="39"/>
      <c r="N75" s="39"/>
      <c r="O75" s="166"/>
      <c r="Q75" s="441"/>
      <c r="R75" s="441"/>
      <c r="T75" s="441"/>
      <c r="V75" s="441"/>
      <c r="W75" s="441"/>
    </row>
    <row r="76" spans="1:23" s="11" customFormat="1" x14ac:dyDescent="0.2">
      <c r="D76" s="441"/>
      <c r="I76" s="166"/>
      <c r="L76" s="39"/>
      <c r="M76" s="39"/>
      <c r="N76" s="39"/>
      <c r="O76" s="166"/>
      <c r="Q76" s="441"/>
      <c r="R76" s="441"/>
      <c r="T76" s="441"/>
      <c r="V76" s="441"/>
      <c r="W76" s="441"/>
    </row>
    <row r="77" spans="1:23" s="11" customFormat="1" x14ac:dyDescent="0.2">
      <c r="D77" s="441"/>
      <c r="I77" s="166"/>
      <c r="L77" s="39"/>
      <c r="M77" s="39"/>
      <c r="N77" s="39"/>
      <c r="O77" s="166"/>
      <c r="Q77" s="441"/>
      <c r="R77" s="441"/>
      <c r="T77" s="441"/>
      <c r="V77" s="441"/>
      <c r="W77" s="441"/>
    </row>
    <row r="78" spans="1:23" s="11" customFormat="1" x14ac:dyDescent="0.2">
      <c r="D78" s="441"/>
      <c r="I78" s="166"/>
      <c r="L78" s="39"/>
      <c r="M78" s="39"/>
      <c r="N78" s="39"/>
      <c r="O78" s="166"/>
      <c r="Q78" s="441"/>
      <c r="R78" s="441"/>
      <c r="T78" s="441"/>
      <c r="V78" s="441"/>
      <c r="W78" s="441"/>
    </row>
    <row r="79" spans="1:23" s="11" customFormat="1" x14ac:dyDescent="0.2">
      <c r="D79" s="441"/>
      <c r="I79" s="166"/>
      <c r="L79" s="39"/>
      <c r="M79" s="39"/>
      <c r="N79" s="39"/>
      <c r="O79" s="166"/>
      <c r="Q79" s="441"/>
      <c r="R79" s="441"/>
      <c r="T79" s="441"/>
      <c r="V79" s="441"/>
      <c r="W79" s="441"/>
    </row>
    <row r="80" spans="1:23" s="11" customFormat="1" x14ac:dyDescent="0.2">
      <c r="D80" s="441"/>
      <c r="I80" s="166"/>
      <c r="L80" s="39"/>
      <c r="M80" s="39"/>
      <c r="N80" s="39"/>
      <c r="O80" s="166"/>
      <c r="Q80" s="441"/>
      <c r="R80" s="441"/>
      <c r="T80" s="441"/>
      <c r="V80" s="441"/>
      <c r="W80" s="441"/>
    </row>
    <row r="81" spans="4:23" s="11" customFormat="1" x14ac:dyDescent="0.2">
      <c r="D81" s="441"/>
      <c r="I81" s="166"/>
      <c r="L81" s="39"/>
      <c r="M81" s="39"/>
      <c r="N81" s="39"/>
      <c r="O81" s="166"/>
      <c r="Q81" s="441"/>
      <c r="R81" s="441"/>
      <c r="T81" s="441"/>
      <c r="V81" s="441"/>
      <c r="W81" s="441"/>
    </row>
    <row r="82" spans="4:23" s="11" customFormat="1" x14ac:dyDescent="0.2">
      <c r="D82" s="441"/>
      <c r="I82" s="166"/>
      <c r="L82" s="39"/>
      <c r="M82" s="39"/>
      <c r="N82" s="39"/>
      <c r="O82" s="166"/>
      <c r="Q82" s="441"/>
      <c r="R82" s="441"/>
      <c r="T82" s="441"/>
      <c r="V82" s="441"/>
      <c r="W82" s="441"/>
    </row>
    <row r="83" spans="4:23" s="11" customFormat="1" x14ac:dyDescent="0.2">
      <c r="D83" s="441"/>
      <c r="I83" s="166"/>
      <c r="L83" s="39"/>
      <c r="M83" s="39"/>
      <c r="N83" s="39"/>
      <c r="O83" s="166"/>
      <c r="Q83" s="441"/>
      <c r="R83" s="441"/>
      <c r="T83" s="441"/>
      <c r="V83" s="441"/>
      <c r="W83" s="441"/>
    </row>
    <row r="84" spans="4:23" s="11" customFormat="1" x14ac:dyDescent="0.2">
      <c r="D84" s="441"/>
      <c r="I84" s="166"/>
      <c r="L84" s="39"/>
      <c r="M84" s="39"/>
      <c r="N84" s="39"/>
      <c r="O84" s="166"/>
      <c r="Q84" s="441"/>
      <c r="R84" s="441"/>
      <c r="T84" s="441"/>
      <c r="V84" s="441"/>
      <c r="W84" s="441"/>
    </row>
    <row r="85" spans="4:23" s="11" customFormat="1" x14ac:dyDescent="0.2">
      <c r="D85" s="441"/>
      <c r="I85" s="166"/>
      <c r="L85" s="39"/>
      <c r="M85" s="39"/>
      <c r="N85" s="39"/>
      <c r="O85" s="166"/>
      <c r="Q85" s="441"/>
      <c r="R85" s="441"/>
      <c r="T85" s="441"/>
      <c r="V85" s="441"/>
      <c r="W85" s="441"/>
    </row>
    <row r="86" spans="4:23" s="11" customFormat="1" x14ac:dyDescent="0.2">
      <c r="D86" s="441"/>
      <c r="I86" s="166"/>
      <c r="L86" s="39"/>
      <c r="M86" s="39"/>
      <c r="N86" s="39"/>
      <c r="O86" s="166"/>
      <c r="Q86" s="441"/>
      <c r="R86" s="441"/>
      <c r="T86" s="441"/>
      <c r="V86" s="441"/>
      <c r="W86" s="441"/>
    </row>
    <row r="87" spans="4:23" s="11" customFormat="1" x14ac:dyDescent="0.2">
      <c r="D87" s="441"/>
      <c r="I87" s="166"/>
      <c r="L87" s="39"/>
      <c r="M87" s="39"/>
      <c r="N87" s="39"/>
      <c r="O87" s="166"/>
      <c r="Q87" s="441"/>
      <c r="R87" s="441"/>
      <c r="T87" s="441"/>
      <c r="V87" s="441"/>
      <c r="W87" s="441"/>
    </row>
    <row r="88" spans="4:23" s="11" customFormat="1" x14ac:dyDescent="0.2">
      <c r="D88" s="441"/>
      <c r="I88" s="166"/>
      <c r="L88" s="39"/>
      <c r="M88" s="39"/>
      <c r="N88" s="39"/>
      <c r="O88" s="166"/>
      <c r="Q88" s="441"/>
      <c r="R88" s="441"/>
      <c r="T88" s="441"/>
      <c r="V88" s="441"/>
      <c r="W88" s="441"/>
    </row>
    <row r="89" spans="4:23" s="11" customFormat="1" x14ac:dyDescent="0.2">
      <c r="D89" s="441"/>
      <c r="I89" s="166"/>
      <c r="L89" s="39"/>
      <c r="M89" s="39"/>
      <c r="N89" s="39"/>
      <c r="O89" s="166"/>
      <c r="Q89" s="441"/>
      <c r="R89" s="441"/>
      <c r="T89" s="441"/>
      <c r="V89" s="441"/>
      <c r="W89" s="441"/>
    </row>
    <row r="90" spans="4:23" s="11" customFormat="1" x14ac:dyDescent="0.2">
      <c r="D90" s="441"/>
      <c r="I90" s="166"/>
      <c r="L90" s="39"/>
      <c r="M90" s="39"/>
      <c r="N90" s="39"/>
      <c r="O90" s="166"/>
      <c r="Q90" s="441"/>
      <c r="R90" s="441"/>
      <c r="T90" s="441"/>
      <c r="V90" s="441"/>
      <c r="W90" s="441"/>
    </row>
    <row r="91" spans="4:23" s="11" customFormat="1" x14ac:dyDescent="0.2">
      <c r="D91" s="441"/>
      <c r="I91" s="166"/>
      <c r="L91" s="39"/>
      <c r="M91" s="39"/>
      <c r="N91" s="39"/>
      <c r="O91" s="166"/>
      <c r="Q91" s="441"/>
      <c r="R91" s="441"/>
      <c r="T91" s="441"/>
      <c r="V91" s="441"/>
      <c r="W91" s="441"/>
    </row>
    <row r="92" spans="4:23" s="11" customFormat="1" x14ac:dyDescent="0.2">
      <c r="D92" s="441"/>
      <c r="I92" s="166"/>
      <c r="L92" s="39"/>
      <c r="M92" s="39"/>
      <c r="N92" s="39"/>
      <c r="O92" s="166"/>
      <c r="Q92" s="441"/>
      <c r="R92" s="441"/>
      <c r="T92" s="441"/>
      <c r="V92" s="441"/>
      <c r="W92" s="441"/>
    </row>
    <row r="93" spans="4:23" s="11" customFormat="1" x14ac:dyDescent="0.2">
      <c r="D93" s="441"/>
      <c r="I93" s="166"/>
      <c r="L93" s="39"/>
      <c r="M93" s="39"/>
      <c r="N93" s="39"/>
      <c r="O93" s="166"/>
      <c r="Q93" s="441"/>
      <c r="R93" s="441"/>
      <c r="T93" s="441"/>
      <c r="V93" s="441"/>
      <c r="W93" s="441"/>
    </row>
    <row r="94" spans="4:23" s="11" customFormat="1" x14ac:dyDescent="0.2">
      <c r="D94" s="441"/>
      <c r="I94" s="166"/>
      <c r="L94" s="39"/>
      <c r="M94" s="39"/>
      <c r="N94" s="39"/>
      <c r="O94" s="166"/>
      <c r="Q94" s="441"/>
      <c r="R94" s="441"/>
      <c r="T94" s="441"/>
      <c r="V94" s="441"/>
      <c r="W94" s="441"/>
    </row>
    <row r="95" spans="4:23" s="11" customFormat="1" x14ac:dyDescent="0.2">
      <c r="D95" s="441"/>
      <c r="I95" s="166"/>
      <c r="L95" s="39"/>
      <c r="M95" s="39"/>
      <c r="N95" s="39"/>
      <c r="O95" s="166"/>
      <c r="Q95" s="441"/>
      <c r="R95" s="441"/>
      <c r="T95" s="441"/>
      <c r="V95" s="441"/>
      <c r="W95" s="441"/>
    </row>
    <row r="96" spans="4:23" s="11" customFormat="1" x14ac:dyDescent="0.2">
      <c r="D96" s="441"/>
      <c r="I96" s="166"/>
      <c r="L96" s="39"/>
      <c r="M96" s="39"/>
      <c r="N96" s="39"/>
      <c r="O96" s="166"/>
      <c r="Q96" s="441"/>
      <c r="R96" s="441"/>
      <c r="T96" s="441"/>
      <c r="V96" s="441"/>
      <c r="W96" s="441"/>
    </row>
    <row r="97" spans="4:23" s="11" customFormat="1" x14ac:dyDescent="0.2">
      <c r="D97" s="441"/>
      <c r="I97" s="166"/>
      <c r="L97" s="39"/>
      <c r="M97" s="39"/>
      <c r="N97" s="39"/>
      <c r="O97" s="166"/>
      <c r="Q97" s="441"/>
      <c r="R97" s="441"/>
      <c r="T97" s="441"/>
      <c r="V97" s="441"/>
      <c r="W97" s="441"/>
    </row>
    <row r="98" spans="4:23" s="11" customFormat="1" x14ac:dyDescent="0.2">
      <c r="D98" s="441"/>
      <c r="I98" s="166"/>
      <c r="L98" s="39"/>
      <c r="M98" s="39"/>
      <c r="N98" s="39"/>
      <c r="O98" s="166"/>
      <c r="Q98" s="441"/>
      <c r="R98" s="441"/>
      <c r="T98" s="441"/>
      <c r="V98" s="441"/>
      <c r="W98" s="441"/>
    </row>
    <row r="99" spans="4:23" s="11" customFormat="1" x14ac:dyDescent="0.2">
      <c r="D99" s="441"/>
      <c r="I99" s="166"/>
      <c r="L99" s="39"/>
      <c r="M99" s="39"/>
      <c r="N99" s="39"/>
      <c r="O99" s="166"/>
      <c r="Q99" s="441"/>
      <c r="R99" s="441"/>
      <c r="T99" s="441"/>
      <c r="V99" s="441"/>
      <c r="W99" s="441"/>
    </row>
    <row r="100" spans="4:23" s="11" customFormat="1" x14ac:dyDescent="0.2">
      <c r="D100" s="441"/>
      <c r="I100" s="166"/>
      <c r="L100" s="39"/>
      <c r="M100" s="39"/>
      <c r="N100" s="39"/>
      <c r="O100" s="166"/>
      <c r="Q100" s="441"/>
      <c r="R100" s="441"/>
      <c r="T100" s="441"/>
      <c r="V100" s="441"/>
      <c r="W100" s="441"/>
    </row>
    <row r="101" spans="4:23" s="11" customFormat="1" x14ac:dyDescent="0.2">
      <c r="D101" s="441"/>
      <c r="I101" s="166"/>
      <c r="L101" s="39"/>
      <c r="M101" s="39"/>
      <c r="N101" s="39"/>
      <c r="O101" s="166"/>
      <c r="Q101" s="441"/>
      <c r="R101" s="441"/>
      <c r="T101" s="441"/>
      <c r="V101" s="441"/>
      <c r="W101" s="441"/>
    </row>
    <row r="102" spans="4:23" s="11" customFormat="1" x14ac:dyDescent="0.2">
      <c r="D102" s="441"/>
      <c r="I102" s="166"/>
      <c r="L102" s="39"/>
      <c r="M102" s="39"/>
      <c r="N102" s="39"/>
      <c r="O102" s="166"/>
      <c r="Q102" s="441"/>
      <c r="R102" s="441"/>
      <c r="T102" s="441"/>
      <c r="V102" s="441"/>
      <c r="W102" s="441"/>
    </row>
    <row r="103" spans="4:23" s="11" customFormat="1" x14ac:dyDescent="0.2">
      <c r="D103" s="441"/>
      <c r="I103" s="166"/>
      <c r="L103" s="39"/>
      <c r="M103" s="39"/>
      <c r="N103" s="39"/>
      <c r="O103" s="166"/>
      <c r="Q103" s="441"/>
      <c r="R103" s="441"/>
      <c r="T103" s="441"/>
      <c r="V103" s="441"/>
      <c r="W103" s="441"/>
    </row>
    <row r="104" spans="4:23" s="11" customFormat="1" x14ac:dyDescent="0.2">
      <c r="D104" s="441"/>
      <c r="I104" s="166"/>
      <c r="L104" s="39"/>
      <c r="M104" s="39"/>
      <c r="N104" s="39"/>
      <c r="O104" s="166"/>
      <c r="Q104" s="441"/>
      <c r="R104" s="441"/>
      <c r="T104" s="441"/>
      <c r="V104" s="441"/>
      <c r="W104" s="441"/>
    </row>
    <row r="105" spans="4:23" s="11" customFormat="1" x14ac:dyDescent="0.2">
      <c r="D105" s="441"/>
      <c r="I105" s="166"/>
      <c r="L105" s="39"/>
      <c r="M105" s="39"/>
      <c r="N105" s="39"/>
      <c r="O105" s="166"/>
      <c r="Q105" s="441"/>
      <c r="R105" s="441"/>
      <c r="T105" s="441"/>
      <c r="V105" s="441"/>
      <c r="W105" s="441"/>
    </row>
    <row r="106" spans="4:23" s="11" customFormat="1" x14ac:dyDescent="0.2">
      <c r="D106" s="441"/>
      <c r="I106" s="166"/>
      <c r="L106" s="39"/>
      <c r="M106" s="39"/>
      <c r="N106" s="39"/>
      <c r="O106" s="166"/>
      <c r="Q106" s="441"/>
      <c r="R106" s="441"/>
      <c r="T106" s="441"/>
      <c r="V106" s="441"/>
      <c r="W106" s="441"/>
    </row>
    <row r="107" spans="4:23" s="11" customFormat="1" x14ac:dyDescent="0.2">
      <c r="D107" s="441"/>
      <c r="I107" s="166"/>
      <c r="L107" s="39"/>
      <c r="M107" s="39"/>
      <c r="N107" s="39"/>
      <c r="O107" s="166"/>
      <c r="Q107" s="441"/>
      <c r="R107" s="441"/>
      <c r="T107" s="441"/>
      <c r="V107" s="441"/>
      <c r="W107" s="441"/>
    </row>
    <row r="108" spans="4:23" s="11" customFormat="1" x14ac:dyDescent="0.2">
      <c r="D108" s="441"/>
      <c r="I108" s="166"/>
      <c r="L108" s="39"/>
      <c r="M108" s="39"/>
      <c r="N108" s="39"/>
      <c r="O108" s="166"/>
      <c r="Q108" s="441"/>
      <c r="R108" s="441"/>
      <c r="T108" s="441"/>
      <c r="V108" s="441"/>
      <c r="W108" s="441"/>
    </row>
    <row r="109" spans="4:23" s="11" customFormat="1" x14ac:dyDescent="0.2">
      <c r="D109" s="441"/>
      <c r="I109" s="166"/>
      <c r="L109" s="39"/>
      <c r="M109" s="39"/>
      <c r="N109" s="39"/>
      <c r="O109" s="166"/>
      <c r="Q109" s="441"/>
      <c r="R109" s="441"/>
      <c r="T109" s="441"/>
      <c r="V109" s="441"/>
      <c r="W109" s="441"/>
    </row>
    <row r="110" spans="4:23" s="11" customFormat="1" x14ac:dyDescent="0.2">
      <c r="D110" s="441"/>
      <c r="I110" s="166"/>
      <c r="L110" s="39"/>
      <c r="M110" s="39"/>
      <c r="N110" s="39"/>
      <c r="O110" s="166"/>
      <c r="Q110" s="441"/>
      <c r="R110" s="441"/>
      <c r="T110" s="441"/>
      <c r="V110" s="441"/>
      <c r="W110" s="441"/>
    </row>
    <row r="111" spans="4:23" s="11" customFormat="1" x14ac:dyDescent="0.2">
      <c r="D111" s="441"/>
      <c r="I111" s="166"/>
      <c r="L111" s="39"/>
      <c r="M111" s="39"/>
      <c r="N111" s="39"/>
      <c r="O111" s="166"/>
      <c r="Q111" s="441"/>
      <c r="R111" s="441"/>
      <c r="T111" s="441"/>
      <c r="V111" s="441"/>
      <c r="W111" s="441"/>
    </row>
    <row r="112" spans="4:23" s="11" customFormat="1" x14ac:dyDescent="0.2">
      <c r="D112" s="441"/>
      <c r="I112" s="166"/>
      <c r="L112" s="39"/>
      <c r="M112" s="39"/>
      <c r="N112" s="39"/>
      <c r="O112" s="166"/>
      <c r="Q112" s="441"/>
      <c r="R112" s="441"/>
      <c r="T112" s="441"/>
      <c r="V112" s="441"/>
      <c r="W112" s="441"/>
    </row>
    <row r="113" spans="12:14" x14ac:dyDescent="0.3">
      <c r="L113" s="41"/>
      <c r="M113" s="41"/>
      <c r="N113" s="41"/>
    </row>
    <row r="114" spans="12:14" x14ac:dyDescent="0.3">
      <c r="L114" s="41"/>
      <c r="M114" s="41"/>
      <c r="N114" s="41"/>
    </row>
    <row r="115" spans="12:14" x14ac:dyDescent="0.3">
      <c r="L115" s="41"/>
      <c r="M115" s="41"/>
      <c r="N115" s="41"/>
    </row>
    <row r="116" spans="12:14" x14ac:dyDescent="0.3">
      <c r="L116" s="41"/>
      <c r="M116" s="41"/>
      <c r="N116" s="41"/>
    </row>
    <row r="117" spans="12:14" x14ac:dyDescent="0.3">
      <c r="L117" s="41"/>
      <c r="M117" s="41"/>
      <c r="N117" s="41"/>
    </row>
  </sheetData>
  <mergeCells count="33">
    <mergeCell ref="B74:H74"/>
    <mergeCell ref="N5:N7"/>
    <mergeCell ref="F6:F7"/>
    <mergeCell ref="G6:G7"/>
    <mergeCell ref="H6:H7"/>
    <mergeCell ref="I6:I7"/>
    <mergeCell ref="J6:J7"/>
    <mergeCell ref="K6:K7"/>
    <mergeCell ref="F5:G5"/>
    <mergeCell ref="H5:I5"/>
    <mergeCell ref="J5:K5"/>
    <mergeCell ref="L5:L7"/>
    <mergeCell ref="T6:T7"/>
    <mergeCell ref="O4:O7"/>
    <mergeCell ref="P4:P7"/>
    <mergeCell ref="Q4:Q7"/>
    <mergeCell ref="R4:S5"/>
    <mergeCell ref="U6:U7"/>
    <mergeCell ref="B71:H71"/>
    <mergeCell ref="T4:U5"/>
    <mergeCell ref="M5:M7"/>
    <mergeCell ref="A1:W1"/>
    <mergeCell ref="A3:A7"/>
    <mergeCell ref="B3:B7"/>
    <mergeCell ref="C3:C7"/>
    <mergeCell ref="E3:G4"/>
    <mergeCell ref="H3:N4"/>
    <mergeCell ref="O3:P3"/>
    <mergeCell ref="Q3:U3"/>
    <mergeCell ref="V3:V7"/>
    <mergeCell ref="W3:W7"/>
    <mergeCell ref="R6:R7"/>
    <mergeCell ref="S6:S7"/>
  </mergeCells>
  <printOptions horizontalCentered="1"/>
  <pageMargins left="0.39370078740157483" right="0.39370078740157483" top="0.70866141732283472" bottom="0.34531250000000002" header="0.31496062992125984" footer="0.15748031496062992"/>
  <pageSetup paperSize="9" scale="48" fitToHeight="0" orientation="landscape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  <pageSetUpPr fitToPage="1"/>
  </sheetPr>
  <dimension ref="A1:Z76"/>
  <sheetViews>
    <sheetView zoomScale="85" zoomScaleNormal="85" zoomScaleSheetLayoutView="85" zoomScalePageLayoutView="80" workbookViewId="0">
      <pane xSplit="1" ySplit="7" topLeftCell="B8" activePane="bottomRight" state="frozen"/>
      <selection pane="topRight" activeCell="B1" sqref="B1"/>
      <selection pane="bottomLeft" activeCell="A10" sqref="A10"/>
      <selection pane="bottomRight" activeCell="A3" sqref="A3:A7"/>
    </sheetView>
  </sheetViews>
  <sheetFormatPr defaultRowHeight="18.75" x14ac:dyDescent="0.3"/>
  <cols>
    <col min="1" max="1" width="10" style="5" customWidth="1"/>
    <col min="2" max="3" width="9.5" style="5" customWidth="1"/>
    <col min="4" max="4" width="9.5" style="270" customWidth="1"/>
    <col min="5" max="5" width="9.75" style="5" customWidth="1"/>
    <col min="6" max="6" width="9" style="5" customWidth="1"/>
    <col min="7" max="8" width="9.375" style="5" customWidth="1"/>
    <col min="9" max="9" width="9.375" style="270" customWidth="1"/>
    <col min="10" max="10" width="9.375" style="5" customWidth="1"/>
    <col min="11" max="11" width="9.375" style="167" customWidth="1"/>
    <col min="12" max="12" width="9.25" style="5" customWidth="1"/>
    <col min="13" max="13" width="12.875" style="5" customWidth="1"/>
    <col min="14" max="14" width="13" style="443" customWidth="1"/>
    <col min="15" max="15" width="10.25" style="167" bestFit="1" customWidth="1"/>
    <col min="16" max="16" width="9.375" style="5" customWidth="1"/>
    <col min="17" max="17" width="10.375" style="443" customWidth="1"/>
    <col min="18" max="18" width="22.625" style="5" customWidth="1"/>
    <col min="19" max="19" width="10.75" style="5" bestFit="1" customWidth="1"/>
    <col min="20" max="20" width="26" style="5" customWidth="1"/>
    <col min="21" max="21" width="11.25" style="5" bestFit="1" customWidth="1"/>
    <col min="22" max="22" width="13.75" style="443" customWidth="1"/>
    <col min="23" max="23" width="17.25" style="443" customWidth="1"/>
    <col min="24" max="16384" width="9" style="5"/>
  </cols>
  <sheetData>
    <row r="1" spans="1:26" s="2" customFormat="1" ht="20.25" x14ac:dyDescent="0.3">
      <c r="A1" s="1769" t="s">
        <v>192</v>
      </c>
      <c r="B1" s="1769"/>
      <c r="C1" s="1769"/>
      <c r="D1" s="1769"/>
      <c r="E1" s="1769"/>
      <c r="F1" s="1769"/>
      <c r="G1" s="1769"/>
      <c r="H1" s="1769"/>
      <c r="I1" s="1769"/>
      <c r="J1" s="1769"/>
      <c r="K1" s="1769"/>
      <c r="L1" s="1769"/>
      <c r="M1" s="1769"/>
      <c r="N1" s="1769"/>
      <c r="O1" s="1769"/>
      <c r="P1" s="1769"/>
      <c r="Q1" s="1769"/>
      <c r="R1" s="1769"/>
      <c r="S1" s="1769"/>
      <c r="T1" s="1769"/>
      <c r="U1" s="1769"/>
      <c r="V1" s="1769"/>
      <c r="W1" s="1769"/>
      <c r="X1" s="1"/>
      <c r="Y1" s="1"/>
      <c r="Z1" s="1"/>
    </row>
    <row r="2" spans="1:26" x14ac:dyDescent="0.3">
      <c r="A2" s="3" t="s">
        <v>450</v>
      </c>
      <c r="B2" s="4"/>
      <c r="C2" s="4"/>
      <c r="D2" s="444"/>
      <c r="E2" s="4"/>
      <c r="F2" s="4"/>
      <c r="G2" s="4"/>
      <c r="H2" s="4"/>
      <c r="I2" s="444"/>
      <c r="J2" s="4"/>
      <c r="K2" s="162"/>
      <c r="L2" s="4"/>
      <c r="M2" s="4"/>
      <c r="N2" s="338"/>
      <c r="O2" s="162"/>
      <c r="P2" s="4"/>
      <c r="Q2" s="338"/>
      <c r="R2" s="4"/>
      <c r="S2" s="4"/>
      <c r="T2" s="4"/>
      <c r="U2" s="4"/>
      <c r="V2" s="338"/>
      <c r="W2" s="338"/>
    </row>
    <row r="3" spans="1:26" ht="18.75" customHeight="1" x14ac:dyDescent="0.3">
      <c r="A3" s="1770" t="s">
        <v>0</v>
      </c>
      <c r="B3" s="1766" t="s">
        <v>254</v>
      </c>
      <c r="C3" s="1766" t="s">
        <v>255</v>
      </c>
      <c r="D3" s="445" t="s">
        <v>2</v>
      </c>
      <c r="E3" s="1773" t="s">
        <v>3</v>
      </c>
      <c r="F3" s="1774"/>
      <c r="G3" s="1775"/>
      <c r="H3" s="1779" t="s">
        <v>4</v>
      </c>
      <c r="I3" s="1780"/>
      <c r="J3" s="1780"/>
      <c r="K3" s="1780"/>
      <c r="L3" s="1780"/>
      <c r="M3" s="1780"/>
      <c r="N3" s="1781"/>
      <c r="O3" s="1785" t="s">
        <v>5</v>
      </c>
      <c r="P3" s="1786"/>
      <c r="Q3" s="1785" t="s">
        <v>6</v>
      </c>
      <c r="R3" s="1787"/>
      <c r="S3" s="1787"/>
      <c r="T3" s="1787"/>
      <c r="U3" s="1786"/>
      <c r="V3" s="1848" t="s">
        <v>7</v>
      </c>
      <c r="W3" s="1848" t="s">
        <v>8</v>
      </c>
    </row>
    <row r="4" spans="1:26" s="8" customFormat="1" ht="21" customHeight="1" x14ac:dyDescent="0.2">
      <c r="A4" s="1771"/>
      <c r="B4" s="1767"/>
      <c r="C4" s="1767"/>
      <c r="D4" s="446" t="s">
        <v>10</v>
      </c>
      <c r="E4" s="1776"/>
      <c r="F4" s="1777"/>
      <c r="G4" s="1778"/>
      <c r="H4" s="1782"/>
      <c r="I4" s="1783"/>
      <c r="J4" s="1783"/>
      <c r="K4" s="1783"/>
      <c r="L4" s="1783"/>
      <c r="M4" s="1783"/>
      <c r="N4" s="1784"/>
      <c r="O4" s="1818" t="s">
        <v>11</v>
      </c>
      <c r="P4" s="1763" t="s">
        <v>12</v>
      </c>
      <c r="Q4" s="1848" t="s">
        <v>13</v>
      </c>
      <c r="R4" s="1779" t="s">
        <v>14</v>
      </c>
      <c r="S4" s="1781"/>
      <c r="T4" s="1779" t="s">
        <v>15</v>
      </c>
      <c r="U4" s="1781"/>
      <c r="V4" s="1849"/>
      <c r="W4" s="1849"/>
    </row>
    <row r="5" spans="1:26" s="8" customFormat="1" ht="18.75" customHeight="1" x14ac:dyDescent="0.2">
      <c r="A5" s="1771"/>
      <c r="B5" s="1767"/>
      <c r="C5" s="1767"/>
      <c r="D5" s="446" t="s">
        <v>17</v>
      </c>
      <c r="E5" s="9" t="s">
        <v>18</v>
      </c>
      <c r="F5" s="1789" t="s">
        <v>19</v>
      </c>
      <c r="G5" s="1790"/>
      <c r="H5" s="1789" t="s">
        <v>70</v>
      </c>
      <c r="I5" s="1790"/>
      <c r="J5" s="1789" t="s">
        <v>71</v>
      </c>
      <c r="K5" s="1790"/>
      <c r="L5" s="1763" t="s">
        <v>20</v>
      </c>
      <c r="M5" s="1766" t="s">
        <v>21</v>
      </c>
      <c r="N5" s="1851" t="s">
        <v>22</v>
      </c>
      <c r="O5" s="1819"/>
      <c r="P5" s="1764"/>
      <c r="Q5" s="1849"/>
      <c r="R5" s="1782"/>
      <c r="S5" s="1784"/>
      <c r="T5" s="1782"/>
      <c r="U5" s="1784"/>
      <c r="V5" s="1849"/>
      <c r="W5" s="1849"/>
    </row>
    <row r="6" spans="1:26" s="11" customFormat="1" ht="18.75" customHeight="1" x14ac:dyDescent="0.2">
      <c r="A6" s="1771"/>
      <c r="B6" s="1767"/>
      <c r="C6" s="1767"/>
      <c r="D6" s="447" t="s">
        <v>24</v>
      </c>
      <c r="E6" s="9" t="s">
        <v>69</v>
      </c>
      <c r="F6" s="1766" t="s">
        <v>25</v>
      </c>
      <c r="G6" s="1766" t="s">
        <v>68</v>
      </c>
      <c r="H6" s="1766" t="s">
        <v>195</v>
      </c>
      <c r="I6" s="1854" t="s">
        <v>75</v>
      </c>
      <c r="J6" s="1766" t="s">
        <v>195</v>
      </c>
      <c r="K6" s="1824" t="s">
        <v>75</v>
      </c>
      <c r="L6" s="1764"/>
      <c r="M6" s="1767"/>
      <c r="N6" s="1853"/>
      <c r="O6" s="1819"/>
      <c r="P6" s="1764"/>
      <c r="Q6" s="1849"/>
      <c r="R6" s="1766" t="s">
        <v>67</v>
      </c>
      <c r="S6" s="1766" t="s">
        <v>26</v>
      </c>
      <c r="T6" s="1766" t="s">
        <v>67</v>
      </c>
      <c r="U6" s="1766" t="s">
        <v>26</v>
      </c>
      <c r="V6" s="1849"/>
      <c r="W6" s="1849"/>
    </row>
    <row r="7" spans="1:26" s="11" customFormat="1" ht="55.5" customHeight="1" x14ac:dyDescent="0.2">
      <c r="A7" s="1772"/>
      <c r="B7" s="1768"/>
      <c r="C7" s="1768"/>
      <c r="D7" s="448"/>
      <c r="E7" s="13"/>
      <c r="F7" s="1768"/>
      <c r="G7" s="1768"/>
      <c r="H7" s="1768"/>
      <c r="I7" s="1855"/>
      <c r="J7" s="1768"/>
      <c r="K7" s="1826"/>
      <c r="L7" s="1765"/>
      <c r="M7" s="1768"/>
      <c r="N7" s="1852"/>
      <c r="O7" s="1820"/>
      <c r="P7" s="1765"/>
      <c r="Q7" s="1850"/>
      <c r="R7" s="1768"/>
      <c r="S7" s="1768"/>
      <c r="T7" s="1768"/>
      <c r="U7" s="1768"/>
      <c r="V7" s="1850"/>
      <c r="W7" s="1850"/>
    </row>
    <row r="8" spans="1:26" s="11" customFormat="1" ht="20.25" customHeight="1" x14ac:dyDescent="0.2">
      <c r="A8" s="14" t="s">
        <v>46</v>
      </c>
      <c r="B8" s="14" t="s">
        <v>47</v>
      </c>
      <c r="C8" s="14" t="s">
        <v>48</v>
      </c>
      <c r="D8" s="449" t="s">
        <v>49</v>
      </c>
      <c r="E8" s="14" t="s">
        <v>50</v>
      </c>
      <c r="F8" s="14" t="s">
        <v>51</v>
      </c>
      <c r="G8" s="14" t="s">
        <v>52</v>
      </c>
      <c r="H8" s="14" t="s">
        <v>53</v>
      </c>
      <c r="I8" s="449" t="s">
        <v>54</v>
      </c>
      <c r="J8" s="14" t="s">
        <v>55</v>
      </c>
      <c r="K8" s="163" t="s">
        <v>56</v>
      </c>
      <c r="L8" s="14" t="s">
        <v>57</v>
      </c>
      <c r="M8" s="14" t="s">
        <v>58</v>
      </c>
      <c r="N8" s="343" t="s">
        <v>59</v>
      </c>
      <c r="O8" s="163" t="s">
        <v>60</v>
      </c>
      <c r="P8" s="14" t="s">
        <v>61</v>
      </c>
      <c r="Q8" s="343" t="s">
        <v>62</v>
      </c>
      <c r="R8" s="14" t="s">
        <v>63</v>
      </c>
      <c r="S8" s="14" t="s">
        <v>64</v>
      </c>
      <c r="T8" s="14" t="s">
        <v>65</v>
      </c>
      <c r="U8" s="14" t="s">
        <v>72</v>
      </c>
      <c r="V8" s="343" t="s">
        <v>73</v>
      </c>
      <c r="W8" s="343" t="s">
        <v>74</v>
      </c>
    </row>
    <row r="9" spans="1:26" s="22" customFormat="1" ht="24" customHeight="1" x14ac:dyDescent="0.2">
      <c r="A9" s="15" t="s">
        <v>42</v>
      </c>
      <c r="B9" s="450">
        <v>20.9</v>
      </c>
      <c r="C9" s="450">
        <v>20.9</v>
      </c>
      <c r="D9" s="451" t="s">
        <v>256</v>
      </c>
      <c r="E9" s="452">
        <v>268</v>
      </c>
      <c r="F9" s="18">
        <v>9</v>
      </c>
      <c r="G9" s="346">
        <v>220</v>
      </c>
      <c r="H9" s="453">
        <v>118</v>
      </c>
      <c r="I9" s="454">
        <v>120</v>
      </c>
      <c r="J9" s="348">
        <v>150</v>
      </c>
      <c r="K9" s="348">
        <v>145</v>
      </c>
      <c r="L9" s="453" t="s">
        <v>89</v>
      </c>
      <c r="M9" s="453">
        <v>118</v>
      </c>
      <c r="N9" s="455">
        <v>11.75</v>
      </c>
      <c r="O9" s="456">
        <v>265</v>
      </c>
      <c r="P9" s="344" t="s">
        <v>81</v>
      </c>
      <c r="Q9" s="350">
        <v>900</v>
      </c>
      <c r="R9" s="349" t="s">
        <v>257</v>
      </c>
      <c r="S9" s="240">
        <v>600</v>
      </c>
      <c r="T9" s="221" t="s">
        <v>258</v>
      </c>
      <c r="U9" s="457">
        <v>300</v>
      </c>
      <c r="V9" s="353" t="s">
        <v>259</v>
      </c>
      <c r="W9" s="354" t="s">
        <v>260</v>
      </c>
    </row>
    <row r="10" spans="1:26" s="24" customFormat="1" ht="20.25" x14ac:dyDescent="0.3">
      <c r="A10" s="23" t="s">
        <v>43</v>
      </c>
      <c r="B10" s="366"/>
      <c r="C10" s="366"/>
      <c r="D10" s="458"/>
      <c r="E10" s="368"/>
      <c r="F10" s="368"/>
      <c r="G10" s="368"/>
      <c r="H10" s="396"/>
      <c r="I10" s="459"/>
      <c r="J10" s="368"/>
      <c r="K10" s="369"/>
      <c r="L10" s="396"/>
      <c r="M10" s="460"/>
      <c r="N10" s="461"/>
      <c r="O10" s="373"/>
      <c r="P10" s="396"/>
      <c r="Q10" s="347"/>
      <c r="R10" s="462"/>
      <c r="S10" s="371"/>
      <c r="T10" s="221"/>
      <c r="U10" s="396"/>
      <c r="V10" s="358" t="s">
        <v>261</v>
      </c>
      <c r="W10" s="359" t="s">
        <v>262</v>
      </c>
    </row>
    <row r="11" spans="1:26" s="24" customFormat="1" ht="20.25" x14ac:dyDescent="0.2">
      <c r="A11" s="15" t="s">
        <v>29</v>
      </c>
      <c r="B11" s="23">
        <v>6.28</v>
      </c>
      <c r="C11" s="23">
        <v>6.28</v>
      </c>
      <c r="D11" s="463" t="s">
        <v>153</v>
      </c>
      <c r="E11" s="25">
        <v>144</v>
      </c>
      <c r="F11" s="23">
        <v>1</v>
      </c>
      <c r="G11" s="23">
        <v>25</v>
      </c>
      <c r="H11" s="464">
        <v>37</v>
      </c>
      <c r="I11" s="465">
        <v>18</v>
      </c>
      <c r="J11" s="23">
        <v>107</v>
      </c>
      <c r="K11" s="466">
        <v>27</v>
      </c>
      <c r="L11" s="450" t="s">
        <v>89</v>
      </c>
      <c r="M11" s="373">
        <v>37</v>
      </c>
      <c r="N11" s="467">
        <v>1.68</v>
      </c>
      <c r="O11" s="464">
        <v>45</v>
      </c>
      <c r="P11" s="396" t="s">
        <v>81</v>
      </c>
      <c r="Q11" s="350" t="s">
        <v>86</v>
      </c>
      <c r="R11" s="344" t="s">
        <v>257</v>
      </c>
      <c r="S11" s="350" t="s">
        <v>86</v>
      </c>
      <c r="T11" s="221" t="s">
        <v>263</v>
      </c>
      <c r="U11" s="350" t="s">
        <v>86</v>
      </c>
      <c r="V11" s="358" t="s">
        <v>264</v>
      </c>
      <c r="W11" s="243" t="s">
        <v>265</v>
      </c>
    </row>
    <row r="12" spans="1:26" s="24" customFormat="1" ht="20.25" x14ac:dyDescent="0.3">
      <c r="A12" s="25" t="s">
        <v>30</v>
      </c>
      <c r="B12" s="26"/>
      <c r="C12" s="26"/>
      <c r="D12" s="468"/>
      <c r="E12" s="377"/>
      <c r="F12" s="377"/>
      <c r="G12" s="377"/>
      <c r="H12" s="469"/>
      <c r="I12" s="382"/>
      <c r="J12" s="377"/>
      <c r="K12" s="379"/>
      <c r="L12" s="470"/>
      <c r="M12" s="469"/>
      <c r="N12" s="471"/>
      <c r="O12" s="395"/>
      <c r="P12" s="377"/>
      <c r="Q12" s="397"/>
      <c r="R12" s="247"/>
      <c r="S12" s="472"/>
      <c r="T12" s="473"/>
      <c r="U12" s="27"/>
      <c r="V12" s="358"/>
      <c r="W12" s="375" t="s">
        <v>266</v>
      </c>
    </row>
    <row r="13" spans="1:26" s="24" customFormat="1" ht="20.25" x14ac:dyDescent="0.3">
      <c r="A13" s="26" t="s">
        <v>31</v>
      </c>
      <c r="B13" s="377">
        <v>3.09</v>
      </c>
      <c r="C13" s="377">
        <v>3.09</v>
      </c>
      <c r="D13" s="474" t="s">
        <v>153</v>
      </c>
      <c r="E13" s="377">
        <v>102</v>
      </c>
      <c r="F13" s="377">
        <v>2</v>
      </c>
      <c r="G13" s="377">
        <v>65</v>
      </c>
      <c r="H13" s="395">
        <v>11</v>
      </c>
      <c r="I13" s="382">
        <v>8</v>
      </c>
      <c r="J13" s="377">
        <v>91</v>
      </c>
      <c r="K13" s="379">
        <v>32</v>
      </c>
      <c r="L13" s="450" t="s">
        <v>89</v>
      </c>
      <c r="M13" s="395">
        <v>11</v>
      </c>
      <c r="N13" s="475">
        <v>0.28000000000000003</v>
      </c>
      <c r="O13" s="395">
        <v>40</v>
      </c>
      <c r="P13" s="377" t="s">
        <v>81</v>
      </c>
      <c r="Q13" s="382" t="s">
        <v>86</v>
      </c>
      <c r="R13" s="344" t="s">
        <v>257</v>
      </c>
      <c r="S13" s="350" t="s">
        <v>86</v>
      </c>
      <c r="T13" s="221" t="s">
        <v>263</v>
      </c>
      <c r="U13" s="350" t="s">
        <v>86</v>
      </c>
      <c r="V13" s="262" t="s">
        <v>267</v>
      </c>
      <c r="W13" s="350" t="s">
        <v>86</v>
      </c>
    </row>
    <row r="14" spans="1:26" s="24" customFormat="1" ht="20.25" x14ac:dyDescent="0.3">
      <c r="A14" s="26" t="s">
        <v>32</v>
      </c>
      <c r="B14" s="377"/>
      <c r="C14" s="377"/>
      <c r="D14" s="382"/>
      <c r="E14" s="377"/>
      <c r="F14" s="377"/>
      <c r="G14" s="386">
        <v>0</v>
      </c>
      <c r="H14" s="386">
        <v>0</v>
      </c>
      <c r="I14" s="395">
        <v>0</v>
      </c>
      <c r="J14" s="386">
        <v>0</v>
      </c>
      <c r="K14" s="395">
        <v>0</v>
      </c>
      <c r="L14" s="386">
        <v>0</v>
      </c>
      <c r="M14" s="386">
        <v>0</v>
      </c>
      <c r="N14" s="386">
        <v>0</v>
      </c>
      <c r="O14" s="395">
        <v>0</v>
      </c>
      <c r="P14" s="386">
        <v>0</v>
      </c>
      <c r="Q14" s="386">
        <v>0</v>
      </c>
      <c r="R14" s="386">
        <v>0</v>
      </c>
      <c r="S14" s="386">
        <v>0</v>
      </c>
      <c r="T14" s="386">
        <v>0</v>
      </c>
      <c r="U14" s="386">
        <v>0</v>
      </c>
      <c r="V14" s="262" t="s">
        <v>268</v>
      </c>
      <c r="W14" s="386">
        <v>0</v>
      </c>
    </row>
    <row r="15" spans="1:26" s="24" customFormat="1" ht="20.25" x14ac:dyDescent="0.3">
      <c r="A15" s="26" t="s">
        <v>28</v>
      </c>
      <c r="B15" s="377"/>
      <c r="C15" s="377"/>
      <c r="D15" s="382"/>
      <c r="E15" s="377"/>
      <c r="F15" s="377"/>
      <c r="G15" s="386">
        <v>0</v>
      </c>
      <c r="H15" s="386">
        <v>0</v>
      </c>
      <c r="I15" s="395">
        <v>0</v>
      </c>
      <c r="J15" s="386">
        <v>0</v>
      </c>
      <c r="K15" s="395">
        <v>0</v>
      </c>
      <c r="L15" s="386">
        <v>0</v>
      </c>
      <c r="M15" s="386">
        <v>0</v>
      </c>
      <c r="N15" s="386">
        <v>0</v>
      </c>
      <c r="O15" s="395">
        <v>0</v>
      </c>
      <c r="P15" s="386">
        <v>0</v>
      </c>
      <c r="Q15" s="386">
        <v>0</v>
      </c>
      <c r="R15" s="386">
        <v>0</v>
      </c>
      <c r="S15" s="386">
        <v>0</v>
      </c>
      <c r="T15" s="386">
        <v>0</v>
      </c>
      <c r="U15" s="386">
        <v>0</v>
      </c>
      <c r="V15" s="262"/>
      <c r="W15" s="386">
        <v>0</v>
      </c>
    </row>
    <row r="16" spans="1:26" s="24" customFormat="1" ht="20.25" x14ac:dyDescent="0.3">
      <c r="A16" s="26" t="s">
        <v>33</v>
      </c>
      <c r="B16" s="26"/>
      <c r="C16" s="26"/>
      <c r="D16" s="468"/>
      <c r="E16" s="377"/>
      <c r="F16" s="377"/>
      <c r="G16" s="386">
        <v>0</v>
      </c>
      <c r="H16" s="386">
        <v>0</v>
      </c>
      <c r="I16" s="395">
        <v>0</v>
      </c>
      <c r="J16" s="386">
        <v>0</v>
      </c>
      <c r="K16" s="395">
        <v>0</v>
      </c>
      <c r="L16" s="386">
        <v>0</v>
      </c>
      <c r="M16" s="386">
        <v>0</v>
      </c>
      <c r="N16" s="386">
        <v>0</v>
      </c>
      <c r="O16" s="395">
        <v>0</v>
      </c>
      <c r="P16" s="386">
        <v>0</v>
      </c>
      <c r="Q16" s="386">
        <v>0</v>
      </c>
      <c r="R16" s="386">
        <v>0</v>
      </c>
      <c r="S16" s="386">
        <v>0</v>
      </c>
      <c r="T16" s="386">
        <v>0</v>
      </c>
      <c r="U16" s="386">
        <v>0</v>
      </c>
      <c r="V16" s="262"/>
      <c r="W16" s="386">
        <v>0</v>
      </c>
    </row>
    <row r="17" spans="1:23" s="24" customFormat="1" ht="20.25" x14ac:dyDescent="0.3">
      <c r="A17" s="26" t="s">
        <v>34</v>
      </c>
      <c r="B17" s="26"/>
      <c r="C17" s="26"/>
      <c r="D17" s="468"/>
      <c r="E17" s="377"/>
      <c r="F17" s="377"/>
      <c r="G17" s="386">
        <v>0</v>
      </c>
      <c r="H17" s="386">
        <v>0</v>
      </c>
      <c r="I17" s="395">
        <v>0</v>
      </c>
      <c r="J17" s="386">
        <v>0</v>
      </c>
      <c r="K17" s="395">
        <v>0</v>
      </c>
      <c r="L17" s="386">
        <v>0</v>
      </c>
      <c r="M17" s="386">
        <v>0</v>
      </c>
      <c r="N17" s="386">
        <v>0</v>
      </c>
      <c r="O17" s="395">
        <v>0</v>
      </c>
      <c r="P17" s="386">
        <v>0</v>
      </c>
      <c r="Q17" s="386">
        <v>0</v>
      </c>
      <c r="R17" s="386">
        <v>0</v>
      </c>
      <c r="S17" s="386">
        <v>0</v>
      </c>
      <c r="T17" s="386">
        <v>0</v>
      </c>
      <c r="U17" s="386">
        <v>0</v>
      </c>
      <c r="V17" s="262"/>
      <c r="W17" s="386">
        <v>0</v>
      </c>
    </row>
    <row r="18" spans="1:23" s="24" customFormat="1" ht="20.25" x14ac:dyDescent="0.3">
      <c r="A18" s="26" t="s">
        <v>35</v>
      </c>
      <c r="B18" s="26"/>
      <c r="C18" s="26"/>
      <c r="D18" s="468"/>
      <c r="E18" s="377"/>
      <c r="F18" s="377"/>
      <c r="G18" s="386">
        <v>0</v>
      </c>
      <c r="H18" s="386">
        <v>0</v>
      </c>
      <c r="I18" s="395">
        <v>0</v>
      </c>
      <c r="J18" s="386">
        <v>0</v>
      </c>
      <c r="K18" s="395">
        <v>0</v>
      </c>
      <c r="L18" s="386">
        <v>0</v>
      </c>
      <c r="M18" s="386">
        <v>0</v>
      </c>
      <c r="N18" s="386">
        <v>0</v>
      </c>
      <c r="O18" s="395">
        <v>0</v>
      </c>
      <c r="P18" s="386">
        <v>0</v>
      </c>
      <c r="Q18" s="386">
        <v>0</v>
      </c>
      <c r="R18" s="386">
        <v>0</v>
      </c>
      <c r="S18" s="386">
        <v>0</v>
      </c>
      <c r="T18" s="386">
        <v>0</v>
      </c>
      <c r="U18" s="386">
        <v>0</v>
      </c>
      <c r="V18" s="386">
        <v>0</v>
      </c>
      <c r="W18" s="386">
        <v>0</v>
      </c>
    </row>
    <row r="19" spans="1:23" s="24" customFormat="1" ht="20.25" x14ac:dyDescent="0.3">
      <c r="A19" s="26" t="s">
        <v>36</v>
      </c>
      <c r="B19" s="26"/>
      <c r="C19" s="26"/>
      <c r="D19" s="468"/>
      <c r="E19" s="377"/>
      <c r="F19" s="377"/>
      <c r="G19" s="386">
        <v>0</v>
      </c>
      <c r="H19" s="386">
        <v>0</v>
      </c>
      <c r="I19" s="395">
        <v>0</v>
      </c>
      <c r="J19" s="386">
        <v>0</v>
      </c>
      <c r="K19" s="395">
        <v>0</v>
      </c>
      <c r="L19" s="386">
        <v>0</v>
      </c>
      <c r="M19" s="386">
        <v>0</v>
      </c>
      <c r="N19" s="386">
        <v>0</v>
      </c>
      <c r="O19" s="395">
        <v>0</v>
      </c>
      <c r="P19" s="386">
        <v>0</v>
      </c>
      <c r="Q19" s="386">
        <v>0</v>
      </c>
      <c r="R19" s="386">
        <v>0</v>
      </c>
      <c r="S19" s="386">
        <v>0</v>
      </c>
      <c r="T19" s="386">
        <v>0</v>
      </c>
      <c r="U19" s="386">
        <v>0</v>
      </c>
      <c r="V19" s="386">
        <v>0</v>
      </c>
      <c r="W19" s="386">
        <v>0</v>
      </c>
    </row>
    <row r="20" spans="1:23" s="24" customFormat="1" ht="24" customHeight="1" x14ac:dyDescent="0.3">
      <c r="A20" s="26" t="s">
        <v>37</v>
      </c>
      <c r="B20" s="26"/>
      <c r="C20" s="26"/>
      <c r="D20" s="468"/>
      <c r="E20" s="377"/>
      <c r="F20" s="386"/>
      <c r="G20" s="386">
        <v>0</v>
      </c>
      <c r="H20" s="386">
        <v>0</v>
      </c>
      <c r="I20" s="395">
        <v>0</v>
      </c>
      <c r="J20" s="386">
        <v>0</v>
      </c>
      <c r="K20" s="395">
        <v>0</v>
      </c>
      <c r="L20" s="386">
        <v>0</v>
      </c>
      <c r="M20" s="386">
        <v>0</v>
      </c>
      <c r="N20" s="386">
        <v>0</v>
      </c>
      <c r="O20" s="395">
        <v>0</v>
      </c>
      <c r="P20" s="386">
        <v>0</v>
      </c>
      <c r="Q20" s="386">
        <v>0</v>
      </c>
      <c r="R20" s="386">
        <v>0</v>
      </c>
      <c r="S20" s="386">
        <v>0</v>
      </c>
      <c r="T20" s="386">
        <v>0</v>
      </c>
      <c r="U20" s="386">
        <v>0</v>
      </c>
      <c r="V20" s="386">
        <v>0</v>
      </c>
      <c r="W20" s="386">
        <v>0</v>
      </c>
    </row>
    <row r="21" spans="1:23" s="24" customFormat="1" ht="20.25" x14ac:dyDescent="0.3">
      <c r="A21" s="26" t="s">
        <v>38</v>
      </c>
      <c r="B21" s="26">
        <v>2.35</v>
      </c>
      <c r="C21" s="26">
        <v>2.35</v>
      </c>
      <c r="D21" s="476" t="s">
        <v>123</v>
      </c>
      <c r="E21" s="377">
        <v>48</v>
      </c>
      <c r="F21" s="386">
        <v>0</v>
      </c>
      <c r="G21" s="386">
        <v>0</v>
      </c>
      <c r="H21" s="386">
        <v>0</v>
      </c>
      <c r="I21" s="395">
        <v>0</v>
      </c>
      <c r="J21" s="386">
        <v>48</v>
      </c>
      <c r="K21" s="395">
        <v>0</v>
      </c>
      <c r="L21" s="386">
        <v>0</v>
      </c>
      <c r="M21" s="386">
        <v>0</v>
      </c>
      <c r="N21" s="386">
        <v>0</v>
      </c>
      <c r="O21" s="395">
        <v>30</v>
      </c>
      <c r="P21" s="377" t="s">
        <v>81</v>
      </c>
      <c r="Q21" s="382" t="s">
        <v>86</v>
      </c>
      <c r="R21" s="344" t="s">
        <v>257</v>
      </c>
      <c r="S21" s="382" t="s">
        <v>86</v>
      </c>
      <c r="T21" s="221" t="s">
        <v>263</v>
      </c>
      <c r="U21" s="382" t="s">
        <v>86</v>
      </c>
      <c r="V21" s="382" t="s">
        <v>86</v>
      </c>
      <c r="W21" s="382" t="s">
        <v>86</v>
      </c>
    </row>
    <row r="22" spans="1:23" s="24" customFormat="1" ht="20.25" x14ac:dyDescent="0.3">
      <c r="A22" s="26" t="s">
        <v>39</v>
      </c>
      <c r="B22" s="26"/>
      <c r="C22" s="26"/>
      <c r="D22" s="476"/>
      <c r="E22" s="377"/>
      <c r="F22" s="377"/>
      <c r="G22" s="386">
        <v>0</v>
      </c>
      <c r="H22" s="386"/>
      <c r="I22" s="382"/>
      <c r="J22" s="377"/>
      <c r="K22" s="379"/>
      <c r="L22" s="386"/>
      <c r="M22" s="386"/>
      <c r="N22" s="477"/>
      <c r="O22" s="395"/>
      <c r="P22" s="377"/>
      <c r="Q22" s="382"/>
      <c r="R22" s="379"/>
      <c r="S22" s="379"/>
      <c r="T22" s="478"/>
      <c r="U22" s="479"/>
      <c r="V22" s="402"/>
      <c r="W22" s="400"/>
    </row>
    <row r="23" spans="1:23" s="24" customFormat="1" ht="20.25" x14ac:dyDescent="0.3">
      <c r="A23" s="26" t="s">
        <v>44</v>
      </c>
      <c r="B23" s="26">
        <v>32.06</v>
      </c>
      <c r="C23" s="26">
        <v>32.06</v>
      </c>
      <c r="D23" s="476" t="s">
        <v>256</v>
      </c>
      <c r="E23" s="377">
        <v>649</v>
      </c>
      <c r="F23" s="377">
        <v>14</v>
      </c>
      <c r="G23" s="377">
        <v>378</v>
      </c>
      <c r="H23" s="395">
        <v>204</v>
      </c>
      <c r="I23" s="382">
        <v>220</v>
      </c>
      <c r="J23" s="379">
        <v>445</v>
      </c>
      <c r="K23" s="379">
        <v>330</v>
      </c>
      <c r="L23" s="16" t="s">
        <v>89</v>
      </c>
      <c r="M23" s="386">
        <v>204</v>
      </c>
      <c r="N23" s="397">
        <v>9.52</v>
      </c>
      <c r="O23" s="395">
        <v>550</v>
      </c>
      <c r="P23" s="377" t="s">
        <v>81</v>
      </c>
      <c r="Q23" s="382" t="s">
        <v>86</v>
      </c>
      <c r="R23" s="344" t="s">
        <v>257</v>
      </c>
      <c r="S23" s="382" t="s">
        <v>86</v>
      </c>
      <c r="T23" s="221" t="s">
        <v>263</v>
      </c>
      <c r="U23" s="382" t="s">
        <v>86</v>
      </c>
      <c r="V23" s="382" t="s">
        <v>86</v>
      </c>
      <c r="W23" s="382" t="s">
        <v>86</v>
      </c>
    </row>
    <row r="24" spans="1:23" s="24" customFormat="1" ht="20.25" x14ac:dyDescent="0.3">
      <c r="A24" s="407" t="s">
        <v>40</v>
      </c>
      <c r="B24" s="407"/>
      <c r="C24" s="407"/>
      <c r="D24" s="480"/>
      <c r="E24" s="409"/>
      <c r="F24" s="409"/>
      <c r="G24" s="409"/>
      <c r="H24" s="411"/>
      <c r="I24" s="412"/>
      <c r="J24" s="409"/>
      <c r="K24" s="410"/>
      <c r="L24" s="411"/>
      <c r="M24" s="411"/>
      <c r="N24" s="481"/>
      <c r="O24" s="482"/>
      <c r="P24" s="409"/>
      <c r="Q24" s="413"/>
      <c r="R24" s="414"/>
      <c r="S24" s="414"/>
      <c r="T24" s="483"/>
      <c r="U24" s="484"/>
      <c r="V24" s="413"/>
      <c r="W24" s="417"/>
    </row>
    <row r="25" spans="1:23" s="24" customFormat="1" ht="20.25" x14ac:dyDescent="0.3">
      <c r="A25" s="418" t="s">
        <v>41</v>
      </c>
      <c r="B25" s="485">
        <f>SUM(B9:B24)</f>
        <v>64.680000000000007</v>
      </c>
      <c r="C25" s="485">
        <f>SUM(C9:C24)</f>
        <v>64.680000000000007</v>
      </c>
      <c r="D25" s="486"/>
      <c r="E25" s="421">
        <f t="shared" ref="E25:K25" si="0">SUM(E9:E24)</f>
        <v>1211</v>
      </c>
      <c r="F25" s="422">
        <f t="shared" si="0"/>
        <v>26</v>
      </c>
      <c r="G25" s="422">
        <f t="shared" si="0"/>
        <v>688</v>
      </c>
      <c r="H25" s="422">
        <f t="shared" si="0"/>
        <v>370</v>
      </c>
      <c r="I25" s="424">
        <f t="shared" si="0"/>
        <v>366</v>
      </c>
      <c r="J25" s="422">
        <f t="shared" si="0"/>
        <v>841</v>
      </c>
      <c r="K25" s="423">
        <f t="shared" si="0"/>
        <v>534</v>
      </c>
      <c r="L25" s="422"/>
      <c r="M25" s="422">
        <f>SUM(M9:M24)</f>
        <v>370</v>
      </c>
      <c r="N25" s="424">
        <f>SUM(N9:N24)</f>
        <v>23.229999999999997</v>
      </c>
      <c r="O25" s="423">
        <f>SUM(O9:O24)</f>
        <v>930</v>
      </c>
      <c r="P25" s="421"/>
      <c r="Q25" s="420">
        <f>SUM(Q9:Q24)</f>
        <v>900</v>
      </c>
      <c r="R25" s="487"/>
      <c r="S25" s="488">
        <f>SUM(S9:S24)</f>
        <v>600</v>
      </c>
      <c r="T25" s="489"/>
      <c r="U25" s="421">
        <f>SUM(U9:U24)</f>
        <v>300</v>
      </c>
      <c r="V25" s="429">
        <v>0</v>
      </c>
      <c r="W25" s="490" t="s">
        <v>86</v>
      </c>
    </row>
    <row r="26" spans="1:23" s="24" customFormat="1" ht="20.25" x14ac:dyDescent="0.3">
      <c r="A26" s="42" t="s">
        <v>250</v>
      </c>
      <c r="B26" s="29"/>
      <c r="C26" s="29"/>
      <c r="D26" s="491"/>
      <c r="E26" s="30"/>
      <c r="F26" s="31"/>
      <c r="G26" s="31"/>
      <c r="H26" s="31"/>
      <c r="I26" s="492"/>
      <c r="J26" s="31"/>
      <c r="K26" s="165"/>
      <c r="L26" s="31"/>
      <c r="M26" s="31"/>
      <c r="N26" s="432"/>
      <c r="O26" s="165"/>
      <c r="P26" s="30"/>
      <c r="Q26" s="432"/>
      <c r="R26" s="32"/>
      <c r="S26" s="33"/>
      <c r="T26" s="34"/>
      <c r="U26" s="35"/>
      <c r="V26" s="435"/>
      <c r="W26" s="436"/>
    </row>
    <row r="27" spans="1:23" s="24" customFormat="1" ht="20.25" x14ac:dyDescent="0.3">
      <c r="A27" s="2" t="s">
        <v>251</v>
      </c>
      <c r="B27" s="5"/>
      <c r="C27" s="5"/>
      <c r="D27" s="167"/>
      <c r="E27" s="229"/>
      <c r="F27" s="228"/>
      <c r="G27" s="228"/>
      <c r="H27" s="228"/>
      <c r="I27" s="290"/>
      <c r="J27" s="437"/>
      <c r="K27" s="438"/>
      <c r="L27" s="437"/>
      <c r="M27" s="437"/>
      <c r="N27" s="437"/>
      <c r="O27" s="438"/>
      <c r="P27" s="437"/>
      <c r="Q27" s="437"/>
      <c r="R27" s="437"/>
      <c r="S27" s="437"/>
      <c r="T27" s="437"/>
      <c r="U27" s="437"/>
      <c r="V27" s="437"/>
      <c r="W27" s="437"/>
    </row>
    <row r="28" spans="1:23" s="11" customFormat="1" ht="20.25" x14ac:dyDescent="0.3">
      <c r="A28" s="439" t="s">
        <v>252</v>
      </c>
      <c r="B28" s="439"/>
      <c r="C28" s="439"/>
      <c r="D28" s="440"/>
      <c r="E28" s="439"/>
      <c r="F28" s="439"/>
      <c r="G28" s="439"/>
      <c r="H28" s="439"/>
      <c r="I28" s="440"/>
      <c r="J28" s="437"/>
      <c r="K28" s="438"/>
      <c r="L28" s="437"/>
      <c r="M28" s="437"/>
      <c r="N28" s="437"/>
      <c r="O28" s="438"/>
      <c r="P28" s="437"/>
      <c r="Q28" s="437"/>
      <c r="R28" s="437"/>
      <c r="S28" s="437"/>
      <c r="T28" s="437"/>
      <c r="U28" s="437"/>
      <c r="V28" s="437"/>
      <c r="W28" s="437"/>
    </row>
    <row r="29" spans="1:23" s="11" customFormat="1" x14ac:dyDescent="0.3">
      <c r="A29" s="439" t="s">
        <v>76</v>
      </c>
      <c r="B29" s="439"/>
      <c r="C29" s="439"/>
      <c r="D29" s="440"/>
      <c r="E29" s="439"/>
      <c r="F29" s="439"/>
      <c r="G29" s="439"/>
      <c r="H29" s="439"/>
      <c r="I29" s="440"/>
      <c r="J29" s="38"/>
      <c r="K29" s="233"/>
      <c r="L29" s="39"/>
      <c r="M29" s="39"/>
      <c r="N29" s="493"/>
      <c r="O29" s="166"/>
      <c r="Q29" s="441"/>
      <c r="V29" s="441"/>
      <c r="W29" s="441"/>
    </row>
    <row r="30" spans="1:23" s="11" customFormat="1" x14ac:dyDescent="0.2">
      <c r="D30" s="269"/>
      <c r="E30" s="38"/>
      <c r="F30" s="38"/>
      <c r="G30" s="38"/>
      <c r="H30" s="38"/>
      <c r="I30" s="494"/>
      <c r="J30" s="38"/>
      <c r="K30" s="233"/>
      <c r="L30" s="39"/>
      <c r="M30" s="39"/>
      <c r="N30" s="493"/>
      <c r="O30" s="166"/>
      <c r="Q30" s="441"/>
      <c r="V30" s="441"/>
      <c r="W30" s="441"/>
    </row>
    <row r="31" spans="1:23" s="11" customFormat="1" ht="20.25" x14ac:dyDescent="0.2">
      <c r="B31" s="1847" t="s">
        <v>269</v>
      </c>
      <c r="C31" s="1847"/>
      <c r="D31" s="1847"/>
      <c r="E31" s="1847"/>
      <c r="F31" s="1847"/>
      <c r="G31" s="1847"/>
      <c r="H31" s="1847"/>
      <c r="I31" s="494"/>
      <c r="J31" s="38"/>
      <c r="K31" s="233"/>
      <c r="L31" s="39"/>
      <c r="M31" s="39"/>
      <c r="N31" s="493"/>
      <c r="O31" s="166"/>
      <c r="Q31" s="441"/>
      <c r="V31" s="441"/>
      <c r="W31" s="441"/>
    </row>
    <row r="32" spans="1:23" s="11" customFormat="1" x14ac:dyDescent="0.2">
      <c r="D32" s="269"/>
      <c r="I32" s="269"/>
      <c r="K32" s="166"/>
      <c r="L32" s="39"/>
      <c r="M32" s="39"/>
      <c r="N32" s="493"/>
      <c r="O32" s="166"/>
      <c r="Q32" s="441"/>
      <c r="V32" s="441"/>
      <c r="W32" s="442"/>
    </row>
    <row r="33" spans="2:23" s="11" customFormat="1" ht="20.25" x14ac:dyDescent="0.2">
      <c r="B33" s="1847"/>
      <c r="C33" s="1847"/>
      <c r="D33" s="1847"/>
      <c r="E33" s="1847"/>
      <c r="F33" s="1847"/>
      <c r="G33" s="1847"/>
      <c r="H33" s="1847"/>
      <c r="I33" s="269"/>
      <c r="K33" s="166"/>
      <c r="L33" s="39"/>
      <c r="M33" s="39"/>
      <c r="N33" s="493"/>
      <c r="O33" s="166"/>
      <c r="Q33" s="441"/>
      <c r="V33" s="441"/>
      <c r="W33" s="442"/>
    </row>
    <row r="34" spans="2:23" s="11" customFormat="1" x14ac:dyDescent="0.2">
      <c r="D34" s="269"/>
      <c r="I34" s="269"/>
      <c r="K34" s="166"/>
      <c r="L34" s="39"/>
      <c r="M34" s="39"/>
      <c r="N34" s="493"/>
      <c r="O34" s="166"/>
      <c r="Q34" s="441"/>
      <c r="V34" s="441"/>
      <c r="W34" s="441"/>
    </row>
    <row r="35" spans="2:23" s="11" customFormat="1" x14ac:dyDescent="0.2">
      <c r="D35" s="269"/>
      <c r="I35" s="269"/>
      <c r="K35" s="166"/>
      <c r="L35" s="39"/>
      <c r="M35" s="39"/>
      <c r="N35" s="493"/>
      <c r="O35" s="166"/>
      <c r="Q35" s="441"/>
      <c r="V35" s="441"/>
      <c r="W35" s="441"/>
    </row>
    <row r="36" spans="2:23" s="11" customFormat="1" x14ac:dyDescent="0.2">
      <c r="D36" s="269"/>
      <c r="I36" s="269"/>
      <c r="K36" s="166"/>
      <c r="L36" s="39"/>
      <c r="M36" s="39"/>
      <c r="N36" s="493"/>
      <c r="O36" s="166"/>
      <c r="Q36" s="441"/>
      <c r="V36" s="441"/>
      <c r="W36" s="441"/>
    </row>
    <row r="37" spans="2:23" s="11" customFormat="1" x14ac:dyDescent="0.2">
      <c r="D37" s="269"/>
      <c r="I37" s="269"/>
      <c r="K37" s="166"/>
      <c r="L37" s="39"/>
      <c r="M37" s="39"/>
      <c r="N37" s="493"/>
      <c r="O37" s="166"/>
      <c r="Q37" s="441"/>
      <c r="V37" s="441"/>
      <c r="W37" s="441"/>
    </row>
    <row r="38" spans="2:23" s="11" customFormat="1" x14ac:dyDescent="0.2">
      <c r="D38" s="269"/>
      <c r="I38" s="269"/>
      <c r="K38" s="166"/>
      <c r="L38" s="39"/>
      <c r="M38" s="39"/>
      <c r="N38" s="493"/>
      <c r="O38" s="166"/>
      <c r="Q38" s="441"/>
      <c r="V38" s="441"/>
      <c r="W38" s="441"/>
    </row>
    <row r="39" spans="2:23" s="11" customFormat="1" x14ac:dyDescent="0.2">
      <c r="D39" s="269"/>
      <c r="I39" s="269"/>
      <c r="K39" s="166"/>
      <c r="L39" s="39"/>
      <c r="M39" s="39"/>
      <c r="N39" s="493"/>
      <c r="O39" s="166"/>
      <c r="Q39" s="441"/>
      <c r="V39" s="441"/>
      <c r="W39" s="441"/>
    </row>
    <row r="40" spans="2:23" s="11" customFormat="1" x14ac:dyDescent="0.2">
      <c r="D40" s="269"/>
      <c r="I40" s="269"/>
      <c r="K40" s="166"/>
      <c r="L40" s="39"/>
      <c r="M40" s="39"/>
      <c r="N40" s="493"/>
      <c r="O40" s="166"/>
      <c r="Q40" s="441"/>
      <c r="V40" s="441"/>
      <c r="W40" s="441"/>
    </row>
    <row r="41" spans="2:23" s="11" customFormat="1" x14ac:dyDescent="0.2">
      <c r="D41" s="269"/>
      <c r="I41" s="269"/>
      <c r="K41" s="166"/>
      <c r="L41" s="39"/>
      <c r="M41" s="39"/>
      <c r="N41" s="493"/>
      <c r="O41" s="166"/>
      <c r="Q41" s="441"/>
      <c r="V41" s="441"/>
      <c r="W41" s="441"/>
    </row>
    <row r="42" spans="2:23" s="11" customFormat="1" x14ac:dyDescent="0.2">
      <c r="D42" s="269"/>
      <c r="I42" s="269"/>
      <c r="K42" s="166"/>
      <c r="L42" s="39"/>
      <c r="M42" s="39"/>
      <c r="N42" s="493"/>
      <c r="O42" s="166"/>
      <c r="Q42" s="441"/>
      <c r="V42" s="441"/>
      <c r="W42" s="441"/>
    </row>
    <row r="43" spans="2:23" s="11" customFormat="1" x14ac:dyDescent="0.2">
      <c r="D43" s="269"/>
      <c r="I43" s="269"/>
      <c r="K43" s="166"/>
      <c r="L43" s="39"/>
      <c r="M43" s="39"/>
      <c r="N43" s="493"/>
      <c r="O43" s="166"/>
      <c r="Q43" s="441"/>
      <c r="V43" s="441"/>
      <c r="W43" s="441"/>
    </row>
    <row r="44" spans="2:23" s="11" customFormat="1" x14ac:dyDescent="0.2">
      <c r="D44" s="269"/>
      <c r="I44" s="269"/>
      <c r="K44" s="166"/>
      <c r="L44" s="39"/>
      <c r="M44" s="39"/>
      <c r="N44" s="493"/>
      <c r="O44" s="166"/>
      <c r="Q44" s="441"/>
      <c r="V44" s="441"/>
      <c r="W44" s="441"/>
    </row>
    <row r="45" spans="2:23" s="11" customFormat="1" x14ac:dyDescent="0.2">
      <c r="D45" s="269"/>
      <c r="I45" s="269"/>
      <c r="K45" s="166"/>
      <c r="L45" s="39"/>
      <c r="M45" s="39"/>
      <c r="N45" s="493"/>
      <c r="O45" s="166"/>
      <c r="Q45" s="441"/>
      <c r="V45" s="441"/>
      <c r="W45" s="441"/>
    </row>
    <row r="46" spans="2:23" s="11" customFormat="1" x14ac:dyDescent="0.2">
      <c r="D46" s="269"/>
      <c r="I46" s="269"/>
      <c r="K46" s="166"/>
      <c r="L46" s="39"/>
      <c r="M46" s="39"/>
      <c r="N46" s="493"/>
      <c r="O46" s="166"/>
      <c r="Q46" s="441"/>
      <c r="V46" s="441"/>
      <c r="W46" s="441"/>
    </row>
    <row r="47" spans="2:23" s="11" customFormat="1" x14ac:dyDescent="0.2">
      <c r="D47" s="269"/>
      <c r="I47" s="269"/>
      <c r="K47" s="166"/>
      <c r="L47" s="39"/>
      <c r="M47" s="39"/>
      <c r="N47" s="493"/>
      <c r="O47" s="166"/>
      <c r="Q47" s="441"/>
      <c r="V47" s="441"/>
      <c r="W47" s="441"/>
    </row>
    <row r="48" spans="2:23" s="11" customFormat="1" x14ac:dyDescent="0.2">
      <c r="D48" s="269"/>
      <c r="I48" s="269"/>
      <c r="K48" s="166"/>
      <c r="L48" s="39"/>
      <c r="M48" s="39"/>
      <c r="N48" s="493"/>
      <c r="O48" s="166"/>
      <c r="Q48" s="441"/>
      <c r="V48" s="441"/>
      <c r="W48" s="441"/>
    </row>
    <row r="49" spans="4:23" s="11" customFormat="1" x14ac:dyDescent="0.2">
      <c r="D49" s="269"/>
      <c r="I49" s="269"/>
      <c r="K49" s="166"/>
      <c r="L49" s="39"/>
      <c r="M49" s="39"/>
      <c r="N49" s="493"/>
      <c r="O49" s="166"/>
      <c r="Q49" s="441"/>
      <c r="V49" s="441"/>
      <c r="W49" s="441"/>
    </row>
    <row r="50" spans="4:23" s="11" customFormat="1" x14ac:dyDescent="0.2">
      <c r="D50" s="269"/>
      <c r="I50" s="269"/>
      <c r="K50" s="166"/>
      <c r="L50" s="39"/>
      <c r="M50" s="39"/>
      <c r="N50" s="493"/>
      <c r="O50" s="166"/>
      <c r="Q50" s="441"/>
      <c r="V50" s="441"/>
      <c r="W50" s="441"/>
    </row>
    <row r="51" spans="4:23" s="11" customFormat="1" x14ac:dyDescent="0.2">
      <c r="D51" s="269"/>
      <c r="I51" s="269"/>
      <c r="K51" s="166"/>
      <c r="L51" s="39"/>
      <c r="M51" s="39"/>
      <c r="N51" s="493"/>
      <c r="O51" s="166"/>
      <c r="Q51" s="441"/>
      <c r="V51" s="441"/>
      <c r="W51" s="441"/>
    </row>
    <row r="52" spans="4:23" s="11" customFormat="1" x14ac:dyDescent="0.2">
      <c r="D52" s="269"/>
      <c r="I52" s="269"/>
      <c r="K52" s="166"/>
      <c r="L52" s="39"/>
      <c r="M52" s="39"/>
      <c r="N52" s="493"/>
      <c r="O52" s="166"/>
      <c r="Q52" s="441"/>
      <c r="V52" s="441"/>
      <c r="W52" s="441"/>
    </row>
    <row r="53" spans="4:23" s="11" customFormat="1" x14ac:dyDescent="0.2">
      <c r="D53" s="269"/>
      <c r="I53" s="269"/>
      <c r="K53" s="166"/>
      <c r="L53" s="39"/>
      <c r="M53" s="39"/>
      <c r="N53" s="493"/>
      <c r="O53" s="166"/>
      <c r="Q53" s="441"/>
      <c r="V53" s="441"/>
      <c r="W53" s="441"/>
    </row>
    <row r="54" spans="4:23" s="11" customFormat="1" x14ac:dyDescent="0.2">
      <c r="D54" s="269"/>
      <c r="I54" s="269"/>
      <c r="K54" s="166"/>
      <c r="L54" s="39"/>
      <c r="M54" s="39"/>
      <c r="N54" s="493"/>
      <c r="O54" s="166"/>
      <c r="Q54" s="441"/>
      <c r="V54" s="441"/>
      <c r="W54" s="441"/>
    </row>
    <row r="55" spans="4:23" s="11" customFormat="1" x14ac:dyDescent="0.2">
      <c r="D55" s="269"/>
      <c r="I55" s="269"/>
      <c r="K55" s="166"/>
      <c r="L55" s="39"/>
      <c r="M55" s="39"/>
      <c r="N55" s="493"/>
      <c r="O55" s="166"/>
      <c r="Q55" s="441"/>
      <c r="V55" s="441"/>
      <c r="W55" s="441"/>
    </row>
    <row r="56" spans="4:23" s="11" customFormat="1" x14ac:dyDescent="0.2">
      <c r="D56" s="269"/>
      <c r="I56" s="269"/>
      <c r="K56" s="166"/>
      <c r="L56" s="39"/>
      <c r="M56" s="39"/>
      <c r="N56" s="493"/>
      <c r="O56" s="166"/>
      <c r="Q56" s="441"/>
      <c r="V56" s="441"/>
      <c r="W56" s="441"/>
    </row>
    <row r="57" spans="4:23" s="11" customFormat="1" x14ac:dyDescent="0.2">
      <c r="D57" s="269"/>
      <c r="I57" s="269"/>
      <c r="K57" s="166"/>
      <c r="L57" s="39"/>
      <c r="M57" s="39"/>
      <c r="N57" s="493"/>
      <c r="O57" s="166"/>
      <c r="Q57" s="441"/>
      <c r="V57" s="441"/>
      <c r="W57" s="441"/>
    </row>
    <row r="58" spans="4:23" s="11" customFormat="1" x14ac:dyDescent="0.2">
      <c r="D58" s="269"/>
      <c r="I58" s="269"/>
      <c r="K58" s="166"/>
      <c r="L58" s="39"/>
      <c r="M58" s="39"/>
      <c r="N58" s="493"/>
      <c r="O58" s="166"/>
      <c r="Q58" s="441"/>
      <c r="V58" s="441"/>
      <c r="W58" s="441"/>
    </row>
    <row r="59" spans="4:23" s="11" customFormat="1" x14ac:dyDescent="0.2">
      <c r="D59" s="269"/>
      <c r="I59" s="269"/>
      <c r="K59" s="166"/>
      <c r="L59" s="39"/>
      <c r="M59" s="39"/>
      <c r="N59" s="493"/>
      <c r="O59" s="166"/>
      <c r="Q59" s="441"/>
      <c r="V59" s="441"/>
      <c r="W59" s="441"/>
    </row>
    <row r="60" spans="4:23" s="11" customFormat="1" x14ac:dyDescent="0.2">
      <c r="D60" s="269"/>
      <c r="I60" s="269"/>
      <c r="K60" s="166"/>
      <c r="L60" s="39"/>
      <c r="M60" s="39"/>
      <c r="N60" s="493"/>
      <c r="O60" s="166"/>
      <c r="Q60" s="441"/>
      <c r="V60" s="441"/>
      <c r="W60" s="441"/>
    </row>
    <row r="61" spans="4:23" s="11" customFormat="1" x14ac:dyDescent="0.2">
      <c r="D61" s="269"/>
      <c r="I61" s="269"/>
      <c r="K61" s="166"/>
      <c r="L61" s="39"/>
      <c r="M61" s="39"/>
      <c r="N61" s="493"/>
      <c r="O61" s="166"/>
      <c r="Q61" s="441"/>
      <c r="V61" s="441"/>
      <c r="W61" s="441"/>
    </row>
    <row r="62" spans="4:23" s="11" customFormat="1" x14ac:dyDescent="0.2">
      <c r="D62" s="269"/>
      <c r="I62" s="269"/>
      <c r="K62" s="166"/>
      <c r="L62" s="39"/>
      <c r="M62" s="39"/>
      <c r="N62" s="493"/>
      <c r="O62" s="166"/>
      <c r="Q62" s="441"/>
      <c r="V62" s="441"/>
      <c r="W62" s="441"/>
    </row>
    <row r="63" spans="4:23" s="11" customFormat="1" x14ac:dyDescent="0.2">
      <c r="D63" s="269"/>
      <c r="I63" s="269"/>
      <c r="K63" s="166"/>
      <c r="L63" s="39"/>
      <c r="M63" s="39"/>
      <c r="N63" s="493"/>
      <c r="O63" s="166"/>
      <c r="Q63" s="441"/>
      <c r="V63" s="441"/>
      <c r="W63" s="441"/>
    </row>
    <row r="64" spans="4:23" s="11" customFormat="1" x14ac:dyDescent="0.2">
      <c r="D64" s="269"/>
      <c r="I64" s="269"/>
      <c r="K64" s="166"/>
      <c r="L64" s="39"/>
      <c r="M64" s="39"/>
      <c r="N64" s="493"/>
      <c r="O64" s="166"/>
      <c r="Q64" s="441"/>
      <c r="V64" s="441"/>
      <c r="W64" s="441"/>
    </row>
    <row r="65" spans="4:23" s="11" customFormat="1" x14ac:dyDescent="0.2">
      <c r="D65" s="269"/>
      <c r="I65" s="269"/>
      <c r="K65" s="166"/>
      <c r="L65" s="39"/>
      <c r="M65" s="39"/>
      <c r="N65" s="493"/>
      <c r="O65" s="166"/>
      <c r="Q65" s="441"/>
      <c r="V65" s="441"/>
      <c r="W65" s="441"/>
    </row>
    <row r="66" spans="4:23" s="11" customFormat="1" x14ac:dyDescent="0.2">
      <c r="D66" s="269"/>
      <c r="I66" s="269"/>
      <c r="K66" s="166"/>
      <c r="L66" s="39"/>
      <c r="M66" s="39"/>
      <c r="N66" s="493"/>
      <c r="O66" s="166"/>
      <c r="Q66" s="441"/>
      <c r="V66" s="441"/>
      <c r="W66" s="441"/>
    </row>
    <row r="67" spans="4:23" s="11" customFormat="1" x14ac:dyDescent="0.2">
      <c r="D67" s="269"/>
      <c r="I67" s="269"/>
      <c r="K67" s="166"/>
      <c r="L67" s="39"/>
      <c r="M67" s="39"/>
      <c r="N67" s="493"/>
      <c r="O67" s="166"/>
      <c r="Q67" s="441"/>
      <c r="V67" s="441"/>
      <c r="W67" s="441"/>
    </row>
    <row r="68" spans="4:23" s="11" customFormat="1" x14ac:dyDescent="0.2">
      <c r="D68" s="269"/>
      <c r="I68" s="269"/>
      <c r="K68" s="166"/>
      <c r="L68" s="39"/>
      <c r="M68" s="39"/>
      <c r="N68" s="493"/>
      <c r="O68" s="166"/>
      <c r="Q68" s="441"/>
      <c r="V68" s="441"/>
      <c r="W68" s="441"/>
    </row>
    <row r="69" spans="4:23" s="11" customFormat="1" x14ac:dyDescent="0.2">
      <c r="D69" s="269"/>
      <c r="I69" s="269"/>
      <c r="K69" s="166"/>
      <c r="L69" s="39"/>
      <c r="M69" s="39"/>
      <c r="N69" s="493"/>
      <c r="O69" s="166"/>
      <c r="Q69" s="441"/>
      <c r="V69" s="441"/>
      <c r="W69" s="441"/>
    </row>
    <row r="70" spans="4:23" s="11" customFormat="1" x14ac:dyDescent="0.2">
      <c r="D70" s="269"/>
      <c r="I70" s="269"/>
      <c r="K70" s="166"/>
      <c r="L70" s="39"/>
      <c r="M70" s="39"/>
      <c r="N70" s="493"/>
      <c r="O70" s="166"/>
      <c r="Q70" s="441"/>
      <c r="V70" s="441"/>
      <c r="W70" s="441"/>
    </row>
    <row r="71" spans="4:23" s="11" customFormat="1" x14ac:dyDescent="0.2">
      <c r="D71" s="269"/>
      <c r="I71" s="269"/>
      <c r="K71" s="166"/>
      <c r="L71" s="39"/>
      <c r="M71" s="39"/>
      <c r="N71" s="493"/>
      <c r="O71" s="166"/>
      <c r="Q71" s="441"/>
      <c r="V71" s="441"/>
      <c r="W71" s="441"/>
    </row>
    <row r="72" spans="4:23" x14ac:dyDescent="0.3">
      <c r="L72" s="41"/>
      <c r="M72" s="41"/>
      <c r="N72" s="495"/>
    </row>
    <row r="73" spans="4:23" x14ac:dyDescent="0.3">
      <c r="L73" s="41"/>
      <c r="M73" s="41"/>
      <c r="N73" s="495"/>
    </row>
    <row r="74" spans="4:23" x14ac:dyDescent="0.3">
      <c r="L74" s="41"/>
      <c r="M74" s="41"/>
      <c r="N74" s="495"/>
    </row>
    <row r="75" spans="4:23" x14ac:dyDescent="0.3">
      <c r="L75" s="41"/>
      <c r="M75" s="41"/>
      <c r="N75" s="495"/>
    </row>
    <row r="76" spans="4:23" x14ac:dyDescent="0.3">
      <c r="L76" s="41"/>
      <c r="M76" s="41"/>
      <c r="N76" s="495"/>
    </row>
  </sheetData>
  <mergeCells count="33">
    <mergeCell ref="B33:H33"/>
    <mergeCell ref="N5:N7"/>
    <mergeCell ref="F6:F7"/>
    <mergeCell ref="G6:G7"/>
    <mergeCell ref="H6:H7"/>
    <mergeCell ref="I6:I7"/>
    <mergeCell ref="J6:J7"/>
    <mergeCell ref="K6:K7"/>
    <mergeCell ref="F5:G5"/>
    <mergeCell ref="H5:I5"/>
    <mergeCell ref="J5:K5"/>
    <mergeCell ref="L5:L7"/>
    <mergeCell ref="T6:T7"/>
    <mergeCell ref="O4:O7"/>
    <mergeCell ref="P4:P7"/>
    <mergeCell ref="Q4:Q7"/>
    <mergeCell ref="R4:S5"/>
    <mergeCell ref="U6:U7"/>
    <mergeCell ref="B31:H31"/>
    <mergeCell ref="T4:U5"/>
    <mergeCell ref="M5:M7"/>
    <mergeCell ref="A1:W1"/>
    <mergeCell ref="A3:A7"/>
    <mergeCell ref="B3:B7"/>
    <mergeCell ref="C3:C7"/>
    <mergeCell ref="E3:G4"/>
    <mergeCell ref="H3:N4"/>
    <mergeCell ref="O3:P3"/>
    <mergeCell ref="Q3:U3"/>
    <mergeCell ref="V3:V7"/>
    <mergeCell ref="W3:W7"/>
    <mergeCell ref="R6:R7"/>
    <mergeCell ref="S6:S7"/>
  </mergeCells>
  <printOptions horizontalCentered="1"/>
  <pageMargins left="0.39370078740157499" right="0.39370078740157499" top="0.70866141732283505" bottom="0.34531250000000002" header="0.31496062992126" footer="0.15748031496063"/>
  <pageSetup paperSize="9" scale="48" fitToHeight="0" orientation="landscape" horizontalDpi="300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V77"/>
  <sheetViews>
    <sheetView zoomScaleNormal="100" zoomScaleSheetLayoutView="90" zoomScalePageLayoutView="80" workbookViewId="0">
      <pane xSplit="1" ySplit="7" topLeftCell="J8" activePane="bottomRight" state="frozen"/>
      <selection pane="topRight" activeCell="B1" sqref="B1"/>
      <selection pane="bottomLeft" activeCell="A10" sqref="A10"/>
      <selection pane="bottomRight" activeCell="R9" sqref="R9"/>
    </sheetView>
  </sheetViews>
  <sheetFormatPr defaultColWidth="9" defaultRowHeight="18.75" x14ac:dyDescent="0.2"/>
  <cols>
    <col min="1" max="1" width="12" style="38" customWidth="1"/>
    <col min="2" max="2" width="10.75" style="38" bestFit="1" customWidth="1"/>
    <col min="3" max="3" width="9.375" style="38" customWidth="1"/>
    <col min="4" max="4" width="8.625" style="38" customWidth="1"/>
    <col min="5" max="5" width="9" style="38" customWidth="1"/>
    <col min="6" max="6" width="9.375" style="38" customWidth="1"/>
    <col min="7" max="7" width="6.375" style="38" customWidth="1"/>
    <col min="8" max="8" width="14" style="38" bestFit="1" customWidth="1"/>
    <col min="9" max="9" width="8" style="38" customWidth="1"/>
    <col min="10" max="10" width="14" style="38" bestFit="1" customWidth="1"/>
    <col min="11" max="11" width="9.25" style="38" customWidth="1"/>
    <col min="12" max="12" width="12.875" style="596" customWidth="1"/>
    <col min="13" max="13" width="13" style="38" customWidth="1"/>
    <col min="14" max="14" width="17.75" style="233" bestFit="1" customWidth="1"/>
    <col min="15" max="15" width="9.375" style="38" customWidth="1"/>
    <col min="16" max="16" width="15.25" style="595" customWidth="1"/>
    <col min="17" max="17" width="18.875" style="595" customWidth="1"/>
    <col min="18" max="18" width="15.375" style="595" customWidth="1"/>
    <col min="19" max="19" width="21.25" style="595" customWidth="1"/>
    <col min="20" max="20" width="16.75" style="595" customWidth="1"/>
    <col min="21" max="21" width="21.625" style="38" customWidth="1"/>
    <col min="22" max="22" width="22.125" style="38" customWidth="1"/>
    <col min="23" max="16384" width="9" style="38"/>
  </cols>
  <sheetData>
    <row r="1" spans="1:22" s="496" customFormat="1" x14ac:dyDescent="0.2">
      <c r="A1" s="1856" t="s">
        <v>80</v>
      </c>
      <c r="B1" s="1856"/>
      <c r="C1" s="1856"/>
      <c r="D1" s="1856"/>
      <c r="E1" s="1856"/>
      <c r="F1" s="1856"/>
      <c r="G1" s="1856"/>
      <c r="H1" s="1856"/>
      <c r="I1" s="1856"/>
      <c r="J1" s="1856"/>
      <c r="K1" s="1856"/>
      <c r="L1" s="1856"/>
      <c r="M1" s="1856"/>
      <c r="N1" s="1856"/>
      <c r="O1" s="1856"/>
      <c r="P1" s="1856"/>
      <c r="Q1" s="1856"/>
      <c r="R1" s="1856"/>
      <c r="S1" s="1856"/>
      <c r="T1" s="1856"/>
      <c r="U1" s="1856"/>
      <c r="V1" s="1856"/>
    </row>
    <row r="2" spans="1:22" x14ac:dyDescent="0.2">
      <c r="A2" s="497" t="s">
        <v>451</v>
      </c>
      <c r="B2" s="498"/>
      <c r="C2" s="498"/>
      <c r="D2" s="498"/>
      <c r="E2" s="498"/>
      <c r="F2" s="498"/>
      <c r="G2" s="498"/>
      <c r="H2" s="498"/>
      <c r="I2" s="498"/>
      <c r="J2" s="498"/>
      <c r="K2" s="498"/>
      <c r="L2" s="499"/>
      <c r="M2" s="498"/>
      <c r="N2" s="500"/>
      <c r="O2" s="498"/>
      <c r="P2" s="501"/>
      <c r="Q2" s="501"/>
      <c r="R2" s="501"/>
      <c r="S2" s="501"/>
      <c r="T2" s="501"/>
      <c r="U2" s="498"/>
      <c r="V2" s="498"/>
    </row>
    <row r="3" spans="1:22" x14ac:dyDescent="0.2">
      <c r="A3" s="1857" t="s">
        <v>0</v>
      </c>
      <c r="B3" s="1763" t="s">
        <v>270</v>
      </c>
      <c r="C3" s="502" t="s">
        <v>2</v>
      </c>
      <c r="D3" s="1860" t="s">
        <v>3</v>
      </c>
      <c r="E3" s="1861"/>
      <c r="F3" s="1862"/>
      <c r="G3" s="1860" t="s">
        <v>271</v>
      </c>
      <c r="H3" s="1861"/>
      <c r="I3" s="1861"/>
      <c r="J3" s="1861"/>
      <c r="K3" s="1861"/>
      <c r="L3" s="1861"/>
      <c r="M3" s="1862"/>
      <c r="N3" s="1866" t="s">
        <v>5</v>
      </c>
      <c r="O3" s="1867"/>
      <c r="P3" s="1868" t="s">
        <v>6</v>
      </c>
      <c r="Q3" s="1869"/>
      <c r="R3" s="1869"/>
      <c r="S3" s="1869"/>
      <c r="T3" s="1870"/>
      <c r="U3" s="1763" t="s">
        <v>7</v>
      </c>
      <c r="V3" s="1763" t="s">
        <v>8</v>
      </c>
    </row>
    <row r="4" spans="1:22" s="8" customFormat="1" x14ac:dyDescent="0.2">
      <c r="A4" s="1858"/>
      <c r="B4" s="1764"/>
      <c r="C4" s="503" t="s">
        <v>10</v>
      </c>
      <c r="D4" s="1863"/>
      <c r="E4" s="1864"/>
      <c r="F4" s="1865"/>
      <c r="G4" s="1863"/>
      <c r="H4" s="1864"/>
      <c r="I4" s="1864"/>
      <c r="J4" s="1864"/>
      <c r="K4" s="1864"/>
      <c r="L4" s="1864"/>
      <c r="M4" s="1865"/>
      <c r="N4" s="1818" t="s">
        <v>11</v>
      </c>
      <c r="O4" s="1763" t="s">
        <v>12</v>
      </c>
      <c r="P4" s="1818" t="s">
        <v>272</v>
      </c>
      <c r="Q4" s="1871" t="s">
        <v>14</v>
      </c>
      <c r="R4" s="1872"/>
      <c r="S4" s="1871" t="s">
        <v>15</v>
      </c>
      <c r="T4" s="1872"/>
      <c r="U4" s="1764"/>
      <c r="V4" s="1764"/>
    </row>
    <row r="5" spans="1:22" s="8" customFormat="1" ht="37.5" x14ac:dyDescent="0.2">
      <c r="A5" s="1858"/>
      <c r="B5" s="1764"/>
      <c r="C5" s="503" t="s">
        <v>17</v>
      </c>
      <c r="D5" s="504" t="s">
        <v>18</v>
      </c>
      <c r="E5" s="1866" t="s">
        <v>19</v>
      </c>
      <c r="F5" s="1867"/>
      <c r="G5" s="1866" t="s">
        <v>70</v>
      </c>
      <c r="H5" s="1867"/>
      <c r="I5" s="1866" t="s">
        <v>71</v>
      </c>
      <c r="J5" s="1867"/>
      <c r="K5" s="1818" t="s">
        <v>20</v>
      </c>
      <c r="L5" s="1763" t="s">
        <v>21</v>
      </c>
      <c r="M5" s="1763" t="s">
        <v>273</v>
      </c>
      <c r="N5" s="1819"/>
      <c r="O5" s="1764"/>
      <c r="P5" s="1819"/>
      <c r="Q5" s="1873"/>
      <c r="R5" s="1874"/>
      <c r="S5" s="1873"/>
      <c r="T5" s="1874"/>
      <c r="U5" s="1764"/>
      <c r="V5" s="1764"/>
    </row>
    <row r="6" spans="1:22" s="11" customFormat="1" x14ac:dyDescent="0.2">
      <c r="A6" s="1858"/>
      <c r="B6" s="1764"/>
      <c r="C6" s="327" t="s">
        <v>24</v>
      </c>
      <c r="D6" s="505" t="s">
        <v>69</v>
      </c>
      <c r="E6" s="1763" t="s">
        <v>25</v>
      </c>
      <c r="F6" s="1763" t="s">
        <v>68</v>
      </c>
      <c r="G6" s="1763" t="s">
        <v>195</v>
      </c>
      <c r="H6" s="1763" t="s">
        <v>274</v>
      </c>
      <c r="I6" s="1763" t="s">
        <v>195</v>
      </c>
      <c r="J6" s="1763" t="s">
        <v>274</v>
      </c>
      <c r="K6" s="1819"/>
      <c r="L6" s="1764"/>
      <c r="M6" s="1764"/>
      <c r="N6" s="1819"/>
      <c r="O6" s="1764"/>
      <c r="P6" s="1819"/>
      <c r="Q6" s="1818" t="s">
        <v>67</v>
      </c>
      <c r="R6" s="1818" t="s">
        <v>275</v>
      </c>
      <c r="S6" s="1818" t="s">
        <v>67</v>
      </c>
      <c r="T6" s="1818" t="s">
        <v>275</v>
      </c>
      <c r="U6" s="1764"/>
      <c r="V6" s="1764"/>
    </row>
    <row r="7" spans="1:22" s="11" customFormat="1" x14ac:dyDescent="0.2">
      <c r="A7" s="1859"/>
      <c r="B7" s="328" t="s">
        <v>276</v>
      </c>
      <c r="C7" s="328"/>
      <c r="D7" s="506"/>
      <c r="E7" s="1765"/>
      <c r="F7" s="1765"/>
      <c r="G7" s="1765"/>
      <c r="H7" s="1765"/>
      <c r="I7" s="1765"/>
      <c r="J7" s="1765"/>
      <c r="K7" s="1820"/>
      <c r="L7" s="1765"/>
      <c r="M7" s="1765"/>
      <c r="N7" s="1820"/>
      <c r="O7" s="1765"/>
      <c r="P7" s="1820"/>
      <c r="Q7" s="1820"/>
      <c r="R7" s="1820"/>
      <c r="S7" s="1820"/>
      <c r="T7" s="1820"/>
      <c r="U7" s="1765"/>
      <c r="V7" s="1765"/>
    </row>
    <row r="8" spans="1:22" s="11" customFormat="1" x14ac:dyDescent="0.2">
      <c r="A8" s="507" t="s">
        <v>46</v>
      </c>
      <c r="B8" s="507" t="s">
        <v>47</v>
      </c>
      <c r="C8" s="507" t="s">
        <v>48</v>
      </c>
      <c r="D8" s="507" t="s">
        <v>49</v>
      </c>
      <c r="E8" s="507" t="s">
        <v>50</v>
      </c>
      <c r="F8" s="507" t="s">
        <v>51</v>
      </c>
      <c r="G8" s="507" t="s">
        <v>52</v>
      </c>
      <c r="H8" s="507" t="s">
        <v>53</v>
      </c>
      <c r="I8" s="507" t="s">
        <v>54</v>
      </c>
      <c r="J8" s="507" t="s">
        <v>55</v>
      </c>
      <c r="K8" s="508" t="s">
        <v>56</v>
      </c>
      <c r="L8" s="507" t="s">
        <v>57</v>
      </c>
      <c r="M8" s="507" t="s">
        <v>58</v>
      </c>
      <c r="N8" s="508" t="s">
        <v>59</v>
      </c>
      <c r="O8" s="507" t="s">
        <v>60</v>
      </c>
      <c r="P8" s="508" t="s">
        <v>61</v>
      </c>
      <c r="Q8" s="508" t="s">
        <v>62</v>
      </c>
      <c r="R8" s="508" t="s">
        <v>63</v>
      </c>
      <c r="S8" s="508" t="s">
        <v>64</v>
      </c>
      <c r="T8" s="508" t="s">
        <v>65</v>
      </c>
      <c r="U8" s="507" t="s">
        <v>72</v>
      </c>
      <c r="V8" s="507" t="s">
        <v>73</v>
      </c>
    </row>
    <row r="9" spans="1:22" s="317" customFormat="1" x14ac:dyDescent="0.2">
      <c r="A9" s="509" t="s">
        <v>42</v>
      </c>
      <c r="B9" s="510">
        <v>161665</v>
      </c>
      <c r="C9" s="511" t="s">
        <v>96</v>
      </c>
      <c r="D9" s="510">
        <v>45</v>
      </c>
      <c r="E9" s="512" t="s">
        <v>86</v>
      </c>
      <c r="F9" s="512" t="s">
        <v>86</v>
      </c>
      <c r="G9" s="513">
        <v>1</v>
      </c>
      <c r="H9" s="513">
        <f>80000*240</f>
        <v>19200000</v>
      </c>
      <c r="I9" s="514">
        <f>D9</f>
        <v>45</v>
      </c>
      <c r="J9" s="513">
        <f>+B9*240</f>
        <v>38799600</v>
      </c>
      <c r="K9" s="513" t="s">
        <v>89</v>
      </c>
      <c r="L9" s="515">
        <v>1</v>
      </c>
      <c r="M9" s="515"/>
      <c r="N9" s="516">
        <f>+H9+J9</f>
        <v>57999600</v>
      </c>
      <c r="O9" s="517" t="s">
        <v>277</v>
      </c>
      <c r="P9" s="518">
        <f>R9+T9</f>
        <v>1021797922</v>
      </c>
      <c r="Q9" s="519" t="s">
        <v>278</v>
      </c>
      <c r="R9" s="1954">
        <v>775610561</v>
      </c>
      <c r="S9" s="520" t="s">
        <v>279</v>
      </c>
      <c r="T9" s="516">
        <v>246187361</v>
      </c>
      <c r="U9" s="521"/>
      <c r="V9" s="522"/>
    </row>
    <row r="10" spans="1:22" s="11" customFormat="1" x14ac:dyDescent="0.2">
      <c r="A10" s="523" t="s">
        <v>43</v>
      </c>
      <c r="B10" s="524">
        <v>6182</v>
      </c>
      <c r="C10" s="525" t="s">
        <v>96</v>
      </c>
      <c r="D10" s="526">
        <v>68</v>
      </c>
      <c r="E10" s="527" t="s">
        <v>100</v>
      </c>
      <c r="F10" s="527" t="s">
        <v>100</v>
      </c>
      <c r="G10" s="527" t="s">
        <v>86</v>
      </c>
      <c r="H10" s="527">
        <v>0</v>
      </c>
      <c r="I10" s="528">
        <f t="shared" ref="I10:I24" si="0">D10</f>
        <v>68</v>
      </c>
      <c r="J10" s="529">
        <f t="shared" ref="J10:J24" si="1">+B10*240</f>
        <v>1483680</v>
      </c>
      <c r="K10" s="530"/>
      <c r="L10" s="531" t="s">
        <v>86</v>
      </c>
      <c r="M10" s="530"/>
      <c r="N10" s="532">
        <f t="shared" ref="N10:N24" si="2">+H10+J10</f>
        <v>1483680</v>
      </c>
      <c r="O10" s="531" t="s">
        <v>277</v>
      </c>
      <c r="P10" s="532">
        <v>11791089</v>
      </c>
      <c r="Q10" s="533" t="s">
        <v>280</v>
      </c>
      <c r="R10" s="532">
        <v>11791089</v>
      </c>
      <c r="S10" s="534" t="s">
        <v>281</v>
      </c>
      <c r="T10" s="534"/>
      <c r="U10" s="534"/>
      <c r="V10" s="534"/>
    </row>
    <row r="11" spans="1:22" s="11" customFormat="1" x14ac:dyDescent="0.2">
      <c r="A11" s="535" t="s">
        <v>29</v>
      </c>
      <c r="B11" s="524">
        <v>812068</v>
      </c>
      <c r="C11" s="525" t="s">
        <v>96</v>
      </c>
      <c r="D11" s="526">
        <v>282</v>
      </c>
      <c r="E11" s="527" t="s">
        <v>100</v>
      </c>
      <c r="F11" s="527" t="s">
        <v>100</v>
      </c>
      <c r="G11" s="527">
        <v>1</v>
      </c>
      <c r="H11" s="527">
        <f>760000*240</f>
        <v>182400000</v>
      </c>
      <c r="I11" s="528">
        <f t="shared" si="0"/>
        <v>282</v>
      </c>
      <c r="J11" s="529">
        <f t="shared" si="1"/>
        <v>194896320</v>
      </c>
      <c r="K11" s="529" t="s">
        <v>89</v>
      </c>
      <c r="L11" s="536">
        <v>1</v>
      </c>
      <c r="M11" s="537">
        <v>178</v>
      </c>
      <c r="N11" s="532">
        <f t="shared" si="2"/>
        <v>377296320</v>
      </c>
      <c r="O11" s="531" t="s">
        <v>277</v>
      </c>
      <c r="P11" s="538">
        <v>25533711</v>
      </c>
      <c r="Q11" s="533" t="s">
        <v>282</v>
      </c>
      <c r="R11" s="538">
        <v>25533711</v>
      </c>
      <c r="S11" s="534"/>
      <c r="T11" s="534"/>
      <c r="U11" s="539"/>
      <c r="V11" s="534"/>
    </row>
    <row r="12" spans="1:22" s="11" customFormat="1" x14ac:dyDescent="0.2">
      <c r="A12" s="523" t="s">
        <v>30</v>
      </c>
      <c r="B12" s="524">
        <v>6705</v>
      </c>
      <c r="C12" s="525" t="s">
        <v>96</v>
      </c>
      <c r="D12" s="526">
        <v>216</v>
      </c>
      <c r="E12" s="527" t="s">
        <v>100</v>
      </c>
      <c r="F12" s="527" t="s">
        <v>100</v>
      </c>
      <c r="G12" s="527">
        <v>2</v>
      </c>
      <c r="H12" s="527">
        <f>240*240</f>
        <v>57600</v>
      </c>
      <c r="I12" s="528">
        <f t="shared" si="0"/>
        <v>216</v>
      </c>
      <c r="J12" s="529">
        <f t="shared" si="1"/>
        <v>1609200</v>
      </c>
      <c r="K12" s="540" t="s">
        <v>283</v>
      </c>
      <c r="L12" s="536">
        <v>2</v>
      </c>
      <c r="M12" s="537"/>
      <c r="N12" s="532">
        <f t="shared" si="2"/>
        <v>1666800</v>
      </c>
      <c r="O12" s="531" t="s">
        <v>277</v>
      </c>
      <c r="P12" s="538">
        <v>16542468</v>
      </c>
      <c r="Q12" s="533" t="s">
        <v>284</v>
      </c>
      <c r="R12" s="538">
        <v>16542468</v>
      </c>
      <c r="S12" s="534" t="s">
        <v>86</v>
      </c>
      <c r="T12" s="534"/>
      <c r="U12" s="534"/>
      <c r="V12" s="534"/>
    </row>
    <row r="13" spans="1:22" s="11" customFormat="1" x14ac:dyDescent="0.2">
      <c r="A13" s="535" t="s">
        <v>31</v>
      </c>
      <c r="B13" s="524">
        <v>26988</v>
      </c>
      <c r="C13" s="541" t="s">
        <v>96</v>
      </c>
      <c r="D13" s="526">
        <v>393</v>
      </c>
      <c r="E13" s="527" t="s">
        <v>100</v>
      </c>
      <c r="F13" s="527" t="s">
        <v>100</v>
      </c>
      <c r="G13" s="527" t="s">
        <v>86</v>
      </c>
      <c r="H13" s="527">
        <v>0</v>
      </c>
      <c r="I13" s="528">
        <f t="shared" si="0"/>
        <v>393</v>
      </c>
      <c r="J13" s="529">
        <f t="shared" si="1"/>
        <v>6477120</v>
      </c>
      <c r="K13" s="542" t="s">
        <v>86</v>
      </c>
      <c r="L13" s="542" t="s">
        <v>86</v>
      </c>
      <c r="M13" s="537"/>
      <c r="N13" s="532">
        <f t="shared" si="2"/>
        <v>6477120</v>
      </c>
      <c r="O13" s="531" t="s">
        <v>277</v>
      </c>
      <c r="P13" s="543">
        <v>18583911</v>
      </c>
      <c r="Q13" s="533" t="s">
        <v>285</v>
      </c>
      <c r="R13" s="543">
        <v>18583911</v>
      </c>
      <c r="S13" s="534" t="s">
        <v>86</v>
      </c>
      <c r="T13" s="534"/>
      <c r="U13" s="534"/>
      <c r="V13" s="534"/>
    </row>
    <row r="14" spans="1:22" s="11" customFormat="1" x14ac:dyDescent="0.2">
      <c r="A14" s="535" t="s">
        <v>32</v>
      </c>
      <c r="B14" s="524">
        <v>1356</v>
      </c>
      <c r="C14" s="525" t="s">
        <v>96</v>
      </c>
      <c r="D14" s="526">
        <v>36</v>
      </c>
      <c r="E14" s="527" t="s">
        <v>100</v>
      </c>
      <c r="F14" s="527" t="s">
        <v>100</v>
      </c>
      <c r="G14" s="527">
        <v>4</v>
      </c>
      <c r="H14" s="527">
        <f>800*240</f>
        <v>192000</v>
      </c>
      <c r="I14" s="528">
        <f t="shared" si="0"/>
        <v>36</v>
      </c>
      <c r="J14" s="529">
        <f t="shared" si="1"/>
        <v>325440</v>
      </c>
      <c r="K14" s="540" t="s">
        <v>283</v>
      </c>
      <c r="L14" s="536">
        <v>4</v>
      </c>
      <c r="M14" s="537"/>
      <c r="N14" s="532">
        <f t="shared" si="2"/>
        <v>517440</v>
      </c>
      <c r="O14" s="531" t="s">
        <v>277</v>
      </c>
      <c r="P14" s="543">
        <v>19270143</v>
      </c>
      <c r="Q14" s="533" t="s">
        <v>286</v>
      </c>
      <c r="R14" s="543">
        <v>19270143</v>
      </c>
      <c r="S14" s="534" t="s">
        <v>86</v>
      </c>
      <c r="T14" s="534"/>
      <c r="U14" s="534"/>
      <c r="V14" s="534"/>
    </row>
    <row r="15" spans="1:22" s="11" customFormat="1" x14ac:dyDescent="0.2">
      <c r="A15" s="535" t="s">
        <v>28</v>
      </c>
      <c r="B15" s="524">
        <v>2858</v>
      </c>
      <c r="C15" s="525" t="s">
        <v>96</v>
      </c>
      <c r="D15" s="526">
        <v>64</v>
      </c>
      <c r="E15" s="527" t="s">
        <v>100</v>
      </c>
      <c r="F15" s="527" t="s">
        <v>100</v>
      </c>
      <c r="G15" s="527" t="s">
        <v>86</v>
      </c>
      <c r="H15" s="527">
        <v>0</v>
      </c>
      <c r="I15" s="528">
        <f t="shared" si="0"/>
        <v>64</v>
      </c>
      <c r="J15" s="529">
        <f t="shared" si="1"/>
        <v>685920</v>
      </c>
      <c r="K15" s="542" t="s">
        <v>86</v>
      </c>
      <c r="L15" s="542" t="s">
        <v>86</v>
      </c>
      <c r="M15" s="537"/>
      <c r="N15" s="532">
        <f t="shared" si="2"/>
        <v>685920</v>
      </c>
      <c r="O15" s="531" t="s">
        <v>277</v>
      </c>
      <c r="P15" s="543">
        <v>16176753</v>
      </c>
      <c r="Q15" s="533" t="s">
        <v>287</v>
      </c>
      <c r="R15" s="543">
        <v>16176753</v>
      </c>
      <c r="S15" s="534" t="s">
        <v>86</v>
      </c>
      <c r="T15" s="534"/>
      <c r="U15" s="534"/>
      <c r="V15" s="534"/>
    </row>
    <row r="16" spans="1:22" s="11" customFormat="1" x14ac:dyDescent="0.2">
      <c r="A16" s="535" t="s">
        <v>33</v>
      </c>
      <c r="B16" s="524">
        <v>40779</v>
      </c>
      <c r="C16" s="525" t="s">
        <v>96</v>
      </c>
      <c r="D16" s="526">
        <v>43</v>
      </c>
      <c r="E16" s="527" t="s">
        <v>100</v>
      </c>
      <c r="F16" s="527" t="s">
        <v>100</v>
      </c>
      <c r="G16" s="527" t="s">
        <v>86</v>
      </c>
      <c r="H16" s="527">
        <v>0</v>
      </c>
      <c r="I16" s="528">
        <f t="shared" si="0"/>
        <v>43</v>
      </c>
      <c r="J16" s="529">
        <f t="shared" si="1"/>
        <v>9786960</v>
      </c>
      <c r="K16" s="542" t="s">
        <v>86</v>
      </c>
      <c r="L16" s="542" t="s">
        <v>86</v>
      </c>
      <c r="M16" s="542"/>
      <c r="N16" s="532">
        <f t="shared" si="2"/>
        <v>9786960</v>
      </c>
      <c r="O16" s="531" t="s">
        <v>277</v>
      </c>
      <c r="P16" s="538">
        <v>3711582</v>
      </c>
      <c r="Q16" s="533" t="s">
        <v>288</v>
      </c>
      <c r="R16" s="538">
        <v>3711582</v>
      </c>
      <c r="S16" s="534" t="s">
        <v>86</v>
      </c>
      <c r="T16" s="534"/>
      <c r="U16" s="534"/>
      <c r="V16" s="534"/>
    </row>
    <row r="17" spans="1:22" s="11" customFormat="1" ht="18.75" customHeight="1" x14ac:dyDescent="0.2">
      <c r="A17" s="535" t="s">
        <v>34</v>
      </c>
      <c r="B17" s="524">
        <v>725709</v>
      </c>
      <c r="C17" s="525" t="s">
        <v>96</v>
      </c>
      <c r="D17" s="526">
        <v>248</v>
      </c>
      <c r="E17" s="527" t="s">
        <v>100</v>
      </c>
      <c r="F17" s="527" t="s">
        <v>100</v>
      </c>
      <c r="G17" s="527">
        <v>4</v>
      </c>
      <c r="H17" s="527">
        <f>400000*240</f>
        <v>96000000</v>
      </c>
      <c r="I17" s="528">
        <f t="shared" si="0"/>
        <v>248</v>
      </c>
      <c r="J17" s="529">
        <f t="shared" si="1"/>
        <v>174170160</v>
      </c>
      <c r="K17" s="529" t="s">
        <v>89</v>
      </c>
      <c r="L17" s="530">
        <v>4</v>
      </c>
      <c r="M17" s="530">
        <v>140</v>
      </c>
      <c r="N17" s="532">
        <f t="shared" si="2"/>
        <v>270170160</v>
      </c>
      <c r="O17" s="531" t="s">
        <v>277</v>
      </c>
      <c r="P17" s="532">
        <f>R17+T17</f>
        <v>19077742</v>
      </c>
      <c r="Q17" s="533" t="s">
        <v>289</v>
      </c>
      <c r="R17" s="532">
        <v>18577742</v>
      </c>
      <c r="S17" s="544" t="s">
        <v>290</v>
      </c>
      <c r="T17" s="538">
        <v>500000</v>
      </c>
      <c r="U17" s="534"/>
      <c r="V17" s="534"/>
    </row>
    <row r="18" spans="1:22" s="11" customFormat="1" x14ac:dyDescent="0.2">
      <c r="A18" s="535" t="s">
        <v>35</v>
      </c>
      <c r="B18" s="524">
        <v>27747</v>
      </c>
      <c r="C18" s="525" t="s">
        <v>96</v>
      </c>
      <c r="D18" s="526">
        <v>102</v>
      </c>
      <c r="E18" s="527" t="s">
        <v>100</v>
      </c>
      <c r="F18" s="527" t="s">
        <v>100</v>
      </c>
      <c r="G18" s="527" t="s">
        <v>86</v>
      </c>
      <c r="H18" s="527">
        <v>0</v>
      </c>
      <c r="I18" s="528">
        <f t="shared" si="0"/>
        <v>102</v>
      </c>
      <c r="J18" s="529">
        <f t="shared" si="1"/>
        <v>6659280</v>
      </c>
      <c r="K18" s="542" t="s">
        <v>86</v>
      </c>
      <c r="L18" s="542" t="s">
        <v>86</v>
      </c>
      <c r="M18" s="542"/>
      <c r="N18" s="532">
        <f t="shared" si="2"/>
        <v>6659280</v>
      </c>
      <c r="O18" s="531" t="s">
        <v>277</v>
      </c>
      <c r="P18" s="538">
        <v>30375729</v>
      </c>
      <c r="Q18" s="533" t="s">
        <v>291</v>
      </c>
      <c r="R18" s="538">
        <v>30375729</v>
      </c>
      <c r="S18" s="544" t="s">
        <v>292</v>
      </c>
      <c r="T18" s="545"/>
      <c r="U18" s="545"/>
      <c r="V18" s="546"/>
    </row>
    <row r="19" spans="1:22" s="11" customFormat="1" x14ac:dyDescent="0.2">
      <c r="A19" s="535" t="s">
        <v>36</v>
      </c>
      <c r="B19" s="524">
        <v>32827</v>
      </c>
      <c r="C19" s="525" t="s">
        <v>96</v>
      </c>
      <c r="D19" s="526">
        <v>122</v>
      </c>
      <c r="E19" s="527" t="s">
        <v>100</v>
      </c>
      <c r="F19" s="527" t="s">
        <v>100</v>
      </c>
      <c r="G19" s="527">
        <v>0</v>
      </c>
      <c r="H19" s="527">
        <v>0</v>
      </c>
      <c r="I19" s="528">
        <f t="shared" si="0"/>
        <v>122</v>
      </c>
      <c r="J19" s="529">
        <f t="shared" si="1"/>
        <v>7878480</v>
      </c>
      <c r="K19" s="542" t="s">
        <v>86</v>
      </c>
      <c r="L19" s="542" t="s">
        <v>86</v>
      </c>
      <c r="M19" s="542"/>
      <c r="N19" s="532">
        <f t="shared" si="2"/>
        <v>7878480</v>
      </c>
      <c r="O19" s="531" t="s">
        <v>277</v>
      </c>
      <c r="P19" s="543">
        <v>95848434</v>
      </c>
      <c r="Q19" s="533" t="s">
        <v>293</v>
      </c>
      <c r="R19" s="543">
        <v>95848434</v>
      </c>
      <c r="S19" s="547" t="s">
        <v>294</v>
      </c>
      <c r="T19" s="545"/>
      <c r="U19" s="545"/>
      <c r="V19" s="546"/>
    </row>
    <row r="20" spans="1:22" s="11" customFormat="1" x14ac:dyDescent="0.2">
      <c r="A20" s="535" t="s">
        <v>37</v>
      </c>
      <c r="B20" s="524">
        <v>20311</v>
      </c>
      <c r="C20" s="525" t="s">
        <v>96</v>
      </c>
      <c r="D20" s="526">
        <v>29</v>
      </c>
      <c r="E20" s="542" t="s">
        <v>100</v>
      </c>
      <c r="F20" s="542" t="s">
        <v>100</v>
      </c>
      <c r="G20" s="542">
        <v>0</v>
      </c>
      <c r="H20" s="542">
        <v>0</v>
      </c>
      <c r="I20" s="528">
        <f t="shared" si="0"/>
        <v>29</v>
      </c>
      <c r="J20" s="529">
        <f t="shared" si="1"/>
        <v>4874640</v>
      </c>
      <c r="K20" s="542" t="s">
        <v>86</v>
      </c>
      <c r="L20" s="542" t="s">
        <v>86</v>
      </c>
      <c r="M20" s="542"/>
      <c r="N20" s="532">
        <f t="shared" si="2"/>
        <v>4874640</v>
      </c>
      <c r="O20" s="531" t="s">
        <v>277</v>
      </c>
      <c r="P20" s="538">
        <v>5512455</v>
      </c>
      <c r="Q20" s="533" t="s">
        <v>295</v>
      </c>
      <c r="R20" s="538">
        <v>5512455</v>
      </c>
      <c r="S20" s="547"/>
      <c r="T20" s="545"/>
      <c r="U20" s="545"/>
      <c r="V20" s="546"/>
    </row>
    <row r="21" spans="1:22" s="11" customFormat="1" x14ac:dyDescent="0.2">
      <c r="A21" s="535" t="s">
        <v>38</v>
      </c>
      <c r="B21" s="524">
        <v>129495</v>
      </c>
      <c r="C21" s="525" t="s">
        <v>96</v>
      </c>
      <c r="D21" s="526">
        <v>139</v>
      </c>
      <c r="E21" s="527" t="s">
        <v>100</v>
      </c>
      <c r="F21" s="527" t="s">
        <v>100</v>
      </c>
      <c r="G21" s="527">
        <v>3</v>
      </c>
      <c r="H21" s="527">
        <f>650*240</f>
        <v>156000</v>
      </c>
      <c r="I21" s="528">
        <f t="shared" si="0"/>
        <v>139</v>
      </c>
      <c r="J21" s="529">
        <f t="shared" si="1"/>
        <v>31078800</v>
      </c>
      <c r="K21" s="529" t="s">
        <v>283</v>
      </c>
      <c r="L21" s="536">
        <v>3</v>
      </c>
      <c r="M21" s="542"/>
      <c r="N21" s="532">
        <f t="shared" si="2"/>
        <v>31234800</v>
      </c>
      <c r="O21" s="531" t="s">
        <v>277</v>
      </c>
      <c r="P21" s="543">
        <v>8415</v>
      </c>
      <c r="Q21" s="533" t="s">
        <v>296</v>
      </c>
      <c r="R21" s="543">
        <v>8415</v>
      </c>
      <c r="S21" s="547" t="s">
        <v>86</v>
      </c>
      <c r="T21" s="545"/>
      <c r="U21" s="545"/>
      <c r="V21" s="546"/>
    </row>
    <row r="22" spans="1:22" s="11" customFormat="1" x14ac:dyDescent="0.2">
      <c r="A22" s="535" t="s">
        <v>39</v>
      </c>
      <c r="B22" s="524">
        <v>25017</v>
      </c>
      <c r="C22" s="525" t="s">
        <v>96</v>
      </c>
      <c r="D22" s="526">
        <v>118</v>
      </c>
      <c r="E22" s="527" t="s">
        <v>100</v>
      </c>
      <c r="F22" s="527" t="s">
        <v>100</v>
      </c>
      <c r="G22" s="527">
        <v>0</v>
      </c>
      <c r="H22" s="527">
        <v>0</v>
      </c>
      <c r="I22" s="528">
        <f t="shared" si="0"/>
        <v>118</v>
      </c>
      <c r="J22" s="529">
        <f t="shared" si="1"/>
        <v>6004080</v>
      </c>
      <c r="K22" s="542" t="s">
        <v>86</v>
      </c>
      <c r="L22" s="542" t="s">
        <v>86</v>
      </c>
      <c r="M22" s="542"/>
      <c r="N22" s="532">
        <f t="shared" si="2"/>
        <v>6004080</v>
      </c>
      <c r="O22" s="531" t="s">
        <v>277</v>
      </c>
      <c r="P22" s="543">
        <v>7439931</v>
      </c>
      <c r="Q22" s="533" t="s">
        <v>297</v>
      </c>
      <c r="R22" s="543">
        <v>7439931</v>
      </c>
      <c r="S22" s="547" t="s">
        <v>86</v>
      </c>
      <c r="T22" s="545"/>
      <c r="U22" s="545"/>
      <c r="V22" s="546"/>
    </row>
    <row r="23" spans="1:22" s="11" customFormat="1" x14ac:dyDescent="0.2">
      <c r="A23" s="535" t="s">
        <v>44</v>
      </c>
      <c r="B23" s="524">
        <v>10770</v>
      </c>
      <c r="C23" s="525" t="s">
        <v>96</v>
      </c>
      <c r="D23" s="526">
        <v>81</v>
      </c>
      <c r="E23" s="527" t="s">
        <v>100</v>
      </c>
      <c r="F23" s="527" t="s">
        <v>100</v>
      </c>
      <c r="G23" s="527">
        <v>0</v>
      </c>
      <c r="H23" s="527">
        <v>0</v>
      </c>
      <c r="I23" s="528">
        <f t="shared" si="0"/>
        <v>81</v>
      </c>
      <c r="J23" s="529">
        <f t="shared" si="1"/>
        <v>2584800</v>
      </c>
      <c r="K23" s="542" t="s">
        <v>86</v>
      </c>
      <c r="L23" s="542" t="s">
        <v>86</v>
      </c>
      <c r="M23" s="542"/>
      <c r="N23" s="532">
        <f t="shared" si="2"/>
        <v>2584800</v>
      </c>
      <c r="O23" s="531" t="s">
        <v>277</v>
      </c>
      <c r="P23" s="543">
        <v>20142999</v>
      </c>
      <c r="Q23" s="533" t="s">
        <v>298</v>
      </c>
      <c r="R23" s="543">
        <v>20142999</v>
      </c>
      <c r="S23" s="547" t="s">
        <v>86</v>
      </c>
      <c r="T23" s="545"/>
      <c r="U23" s="545"/>
      <c r="V23" s="546"/>
    </row>
    <row r="24" spans="1:22" s="11" customFormat="1" x14ac:dyDescent="0.2">
      <c r="A24" s="548" t="s">
        <v>40</v>
      </c>
      <c r="B24" s="549">
        <v>7199</v>
      </c>
      <c r="C24" s="550" t="s">
        <v>96</v>
      </c>
      <c r="D24" s="549">
        <v>111</v>
      </c>
      <c r="E24" s="551" t="s">
        <v>100</v>
      </c>
      <c r="F24" s="551" t="s">
        <v>100</v>
      </c>
      <c r="G24" s="551">
        <v>0</v>
      </c>
      <c r="H24" s="551">
        <v>0</v>
      </c>
      <c r="I24" s="552">
        <f t="shared" si="0"/>
        <v>111</v>
      </c>
      <c r="J24" s="553">
        <f t="shared" si="1"/>
        <v>1727760</v>
      </c>
      <c r="K24" s="554" t="s">
        <v>86</v>
      </c>
      <c r="L24" s="554" t="s">
        <v>86</v>
      </c>
      <c r="M24" s="554"/>
      <c r="N24" s="555">
        <f t="shared" si="2"/>
        <v>1727760</v>
      </c>
      <c r="O24" s="556" t="s">
        <v>277</v>
      </c>
      <c r="P24" s="557">
        <v>6356637</v>
      </c>
      <c r="Q24" s="558" t="s">
        <v>299</v>
      </c>
      <c r="R24" s="557">
        <v>6356637</v>
      </c>
      <c r="S24" s="559" t="s">
        <v>86</v>
      </c>
      <c r="T24" s="560"/>
      <c r="U24" s="560"/>
      <c r="V24" s="561"/>
    </row>
    <row r="25" spans="1:22" s="11" customFormat="1" x14ac:dyDescent="0.2">
      <c r="A25" s="562" t="s">
        <v>41</v>
      </c>
      <c r="B25" s="563">
        <f>SUM(B9:B24)</f>
        <v>2037676</v>
      </c>
      <c r="C25" s="564" t="s">
        <v>96</v>
      </c>
      <c r="D25" s="565">
        <f t="shared" ref="D25:J25" si="3">SUM(D9:D24)</f>
        <v>2097</v>
      </c>
      <c r="E25" s="566">
        <f t="shared" si="3"/>
        <v>0</v>
      </c>
      <c r="F25" s="566">
        <f t="shared" si="3"/>
        <v>0</v>
      </c>
      <c r="G25" s="566">
        <f t="shared" si="3"/>
        <v>15</v>
      </c>
      <c r="H25" s="566">
        <f t="shared" si="3"/>
        <v>298005600</v>
      </c>
      <c r="I25" s="566">
        <f t="shared" si="3"/>
        <v>2097</v>
      </c>
      <c r="J25" s="566">
        <f t="shared" si="3"/>
        <v>489042240</v>
      </c>
      <c r="K25" s="566" t="s">
        <v>300</v>
      </c>
      <c r="L25" s="567">
        <f>SUM(L9:L24)</f>
        <v>15</v>
      </c>
      <c r="M25" s="566">
        <f>SUM(M9:M24)</f>
        <v>318</v>
      </c>
      <c r="N25" s="568">
        <f>SUM(N9:N24)</f>
        <v>787047840</v>
      </c>
      <c r="O25" s="569" t="s">
        <v>277</v>
      </c>
      <c r="P25" s="570">
        <f>SUM(P9:P24)</f>
        <v>1318169921</v>
      </c>
      <c r="Q25" s="571"/>
      <c r="R25" s="572">
        <f>SUM(R9:R24)</f>
        <v>1071482560</v>
      </c>
      <c r="S25" s="573"/>
      <c r="T25" s="574">
        <f>SUM(T9:T24)</f>
        <v>246687361</v>
      </c>
      <c r="U25" s="573"/>
      <c r="V25" s="575"/>
    </row>
    <row r="26" spans="1:22" s="11" customFormat="1" x14ac:dyDescent="0.2">
      <c r="A26" s="1877" t="s">
        <v>301</v>
      </c>
      <c r="B26" s="1877"/>
      <c r="C26" s="1877"/>
      <c r="D26" s="1877"/>
      <c r="E26" s="1877"/>
      <c r="F26" s="1877"/>
      <c r="G26" s="1877"/>
      <c r="H26" s="1877"/>
      <c r="I26" s="1877"/>
      <c r="J26" s="1877"/>
      <c r="K26" s="1877"/>
      <c r="L26" s="576"/>
      <c r="M26" s="576"/>
      <c r="N26" s="577"/>
      <c r="O26" s="578"/>
      <c r="P26" s="579"/>
      <c r="Q26" s="580"/>
      <c r="R26" s="581"/>
      <c r="S26" s="582"/>
      <c r="T26" s="582"/>
      <c r="U26" s="578"/>
      <c r="V26" s="583"/>
    </row>
    <row r="27" spans="1:22" s="11" customFormat="1" x14ac:dyDescent="0.2">
      <c r="A27" s="1878" t="s">
        <v>302</v>
      </c>
      <c r="B27" s="1878"/>
      <c r="C27" s="1878"/>
      <c r="D27" s="1878"/>
      <c r="E27" s="1878"/>
      <c r="F27" s="1878"/>
      <c r="G27" s="1878"/>
      <c r="H27" s="1878"/>
      <c r="I27" s="1878"/>
      <c r="J27" s="1878"/>
      <c r="K27" s="1878"/>
      <c r="L27" s="1878"/>
      <c r="M27" s="1878"/>
      <c r="N27" s="1878"/>
      <c r="O27" s="578"/>
      <c r="P27" s="579"/>
      <c r="Q27" s="584"/>
      <c r="R27" s="581"/>
      <c r="S27" s="582"/>
      <c r="T27" s="585"/>
      <c r="U27" s="578"/>
      <c r="V27" s="583"/>
    </row>
    <row r="28" spans="1:22" s="11" customFormat="1" x14ac:dyDescent="0.2">
      <c r="A28" s="40"/>
      <c r="B28" s="1875"/>
      <c r="C28" s="1875"/>
      <c r="D28" s="1875"/>
      <c r="E28" s="578"/>
      <c r="F28" s="578"/>
      <c r="G28" s="578"/>
      <c r="H28" s="578"/>
      <c r="L28" s="576"/>
      <c r="M28" s="586"/>
      <c r="N28" s="577"/>
      <c r="O28" s="578"/>
      <c r="P28" s="585"/>
      <c r="Q28" s="587"/>
      <c r="R28" s="579"/>
      <c r="S28" s="587"/>
      <c r="T28" s="579"/>
      <c r="U28" s="588"/>
      <c r="V28" s="589"/>
    </row>
    <row r="29" spans="1:22" s="11" customFormat="1" ht="21" customHeight="1" x14ac:dyDescent="0.2">
      <c r="B29" s="1876"/>
      <c r="C29" s="1876"/>
      <c r="D29" s="1876"/>
      <c r="E29" s="1876"/>
      <c r="F29" s="1876"/>
      <c r="G29" s="1876"/>
      <c r="H29" s="1876"/>
      <c r="I29" s="1876"/>
      <c r="J29" s="38"/>
      <c r="K29" s="590"/>
      <c r="L29" s="591"/>
      <c r="M29" s="590"/>
      <c r="N29" s="166"/>
      <c r="P29" s="592"/>
      <c r="Q29" s="592"/>
      <c r="R29" s="592"/>
      <c r="S29" s="592"/>
      <c r="T29" s="592"/>
    </row>
    <row r="30" spans="1:22" s="11" customFormat="1" x14ac:dyDescent="0.2">
      <c r="D30" s="38"/>
      <c r="E30" s="38"/>
      <c r="F30" s="38"/>
      <c r="G30" s="38"/>
      <c r="H30" s="38"/>
      <c r="I30" s="38"/>
      <c r="J30" s="38"/>
      <c r="K30" s="590"/>
      <c r="L30" s="591"/>
      <c r="M30" s="590"/>
      <c r="N30" s="166"/>
      <c r="P30" s="592"/>
      <c r="Q30" s="592"/>
      <c r="R30" s="592"/>
      <c r="S30" s="592"/>
      <c r="T30" s="592"/>
    </row>
    <row r="31" spans="1:22" s="11" customFormat="1" x14ac:dyDescent="0.2">
      <c r="D31" s="38"/>
      <c r="E31" s="38"/>
      <c r="F31" s="38"/>
      <c r="G31" s="38"/>
      <c r="H31" s="38"/>
      <c r="I31" s="38"/>
      <c r="J31" s="38"/>
      <c r="K31" s="590"/>
      <c r="L31" s="591"/>
      <c r="M31" s="590"/>
      <c r="N31" s="166"/>
      <c r="P31" s="592"/>
      <c r="Q31" s="592"/>
      <c r="R31" s="592"/>
      <c r="S31" s="592"/>
      <c r="T31" s="592"/>
    </row>
    <row r="32" spans="1:22" s="11" customFormat="1" x14ac:dyDescent="0.2">
      <c r="K32" s="590"/>
      <c r="L32" s="591"/>
      <c r="M32" s="590"/>
      <c r="N32" s="166"/>
      <c r="P32" s="592"/>
      <c r="Q32" s="592"/>
      <c r="R32" s="592"/>
      <c r="S32" s="592"/>
      <c r="T32" s="592"/>
      <c r="V32" s="40"/>
    </row>
    <row r="33" spans="11:22" s="11" customFormat="1" x14ac:dyDescent="0.2">
      <c r="K33" s="590"/>
      <c r="L33" s="591"/>
      <c r="M33" s="590"/>
      <c r="N33" s="166"/>
      <c r="P33" s="592"/>
      <c r="Q33" s="592"/>
      <c r="R33" s="592"/>
      <c r="S33" s="592"/>
      <c r="T33" s="592"/>
      <c r="V33" s="40"/>
    </row>
    <row r="34" spans="11:22" s="11" customFormat="1" x14ac:dyDescent="0.2">
      <c r="K34" s="590"/>
      <c r="L34" s="591"/>
      <c r="M34" s="590"/>
      <c r="N34" s="166"/>
      <c r="P34" s="592"/>
      <c r="Q34" s="592"/>
      <c r="R34" s="592"/>
      <c r="S34" s="592"/>
      <c r="T34" s="592"/>
      <c r="V34" s="40"/>
    </row>
    <row r="35" spans="11:22" s="11" customFormat="1" x14ac:dyDescent="0.2">
      <c r="K35" s="590"/>
      <c r="L35" s="591"/>
      <c r="M35" s="590"/>
      <c r="N35" s="166"/>
      <c r="P35" s="592"/>
      <c r="Q35" s="592"/>
      <c r="R35" s="592"/>
      <c r="S35" s="592"/>
      <c r="T35" s="592"/>
    </row>
    <row r="36" spans="11:22" s="11" customFormat="1" x14ac:dyDescent="0.2">
      <c r="K36" s="590"/>
      <c r="L36" s="591"/>
      <c r="M36" s="590"/>
      <c r="N36" s="166"/>
      <c r="P36" s="592"/>
      <c r="Q36" s="592"/>
      <c r="R36" s="592"/>
      <c r="S36" s="592"/>
      <c r="T36" s="592"/>
    </row>
    <row r="37" spans="11:22" s="11" customFormat="1" x14ac:dyDescent="0.2">
      <c r="K37" s="590"/>
      <c r="L37" s="591"/>
      <c r="M37" s="590"/>
      <c r="N37" s="166"/>
      <c r="P37" s="592"/>
      <c r="Q37" s="592"/>
      <c r="R37" s="592"/>
      <c r="S37" s="592"/>
      <c r="T37" s="592"/>
    </row>
    <row r="38" spans="11:22" s="11" customFormat="1" x14ac:dyDescent="0.2">
      <c r="K38" s="590"/>
      <c r="L38" s="591"/>
      <c r="M38" s="590"/>
      <c r="N38" s="166"/>
      <c r="P38" s="592"/>
      <c r="Q38" s="592"/>
      <c r="R38" s="592"/>
      <c r="S38" s="592"/>
      <c r="T38" s="592"/>
    </row>
    <row r="39" spans="11:22" s="11" customFormat="1" x14ac:dyDescent="0.2">
      <c r="K39" s="590"/>
      <c r="L39" s="591"/>
      <c r="M39" s="590"/>
      <c r="N39" s="166"/>
      <c r="P39" s="592"/>
      <c r="Q39" s="592"/>
      <c r="R39" s="592"/>
      <c r="S39" s="592"/>
      <c r="T39" s="592"/>
    </row>
    <row r="40" spans="11:22" s="11" customFormat="1" x14ac:dyDescent="0.2">
      <c r="K40" s="590"/>
      <c r="L40" s="591"/>
      <c r="M40" s="590"/>
      <c r="N40" s="166"/>
      <c r="P40" s="592"/>
      <c r="Q40" s="592"/>
      <c r="R40" s="592"/>
      <c r="S40" s="592"/>
      <c r="T40" s="592"/>
    </row>
    <row r="41" spans="11:22" s="11" customFormat="1" x14ac:dyDescent="0.2">
      <c r="K41" s="590"/>
      <c r="L41" s="591"/>
      <c r="M41" s="590"/>
      <c r="N41" s="166"/>
      <c r="P41" s="592"/>
      <c r="Q41" s="592"/>
      <c r="R41" s="592"/>
      <c r="S41" s="592"/>
      <c r="T41" s="592"/>
    </row>
    <row r="42" spans="11:22" s="11" customFormat="1" x14ac:dyDescent="0.2">
      <c r="K42" s="590"/>
      <c r="L42" s="591"/>
      <c r="M42" s="590"/>
      <c r="N42" s="166"/>
      <c r="P42" s="592"/>
      <c r="Q42" s="592"/>
      <c r="R42" s="592"/>
      <c r="S42" s="592"/>
      <c r="T42" s="592"/>
    </row>
    <row r="43" spans="11:22" s="11" customFormat="1" x14ac:dyDescent="0.2">
      <c r="K43" s="590"/>
      <c r="L43" s="591"/>
      <c r="M43" s="590"/>
      <c r="N43" s="166"/>
      <c r="P43" s="592"/>
      <c r="Q43" s="592"/>
      <c r="R43" s="592"/>
      <c r="S43" s="592"/>
      <c r="T43" s="592"/>
    </row>
    <row r="44" spans="11:22" s="11" customFormat="1" x14ac:dyDescent="0.2">
      <c r="K44" s="590"/>
      <c r="L44" s="591"/>
      <c r="M44" s="590"/>
      <c r="N44" s="166"/>
      <c r="P44" s="592"/>
      <c r="Q44" s="592"/>
      <c r="R44" s="592"/>
      <c r="S44" s="592"/>
      <c r="T44" s="592"/>
    </row>
    <row r="45" spans="11:22" s="11" customFormat="1" x14ac:dyDescent="0.2">
      <c r="K45" s="590"/>
      <c r="L45" s="591"/>
      <c r="M45" s="590"/>
      <c r="N45" s="166"/>
      <c r="P45" s="592"/>
      <c r="Q45" s="592"/>
      <c r="R45" s="592"/>
      <c r="S45" s="592"/>
      <c r="T45" s="592"/>
    </row>
    <row r="46" spans="11:22" s="11" customFormat="1" x14ac:dyDescent="0.2">
      <c r="K46" s="590"/>
      <c r="L46" s="591"/>
      <c r="M46" s="590"/>
      <c r="N46" s="166"/>
      <c r="P46" s="592"/>
      <c r="Q46" s="592"/>
      <c r="R46" s="592"/>
      <c r="S46" s="592"/>
      <c r="T46" s="592"/>
    </row>
    <row r="47" spans="11:22" s="11" customFormat="1" x14ac:dyDescent="0.2">
      <c r="K47" s="590"/>
      <c r="L47" s="591"/>
      <c r="M47" s="590"/>
      <c r="N47" s="166"/>
      <c r="P47" s="592"/>
      <c r="Q47" s="592"/>
      <c r="R47" s="592"/>
      <c r="S47" s="592"/>
      <c r="T47" s="592"/>
    </row>
    <row r="48" spans="11:22" s="11" customFormat="1" x14ac:dyDescent="0.2">
      <c r="K48" s="590"/>
      <c r="L48" s="591"/>
      <c r="M48" s="590"/>
      <c r="N48" s="166"/>
      <c r="P48" s="592"/>
      <c r="Q48" s="592"/>
      <c r="R48" s="592"/>
      <c r="S48" s="592"/>
      <c r="T48" s="592"/>
    </row>
    <row r="49" spans="11:20" s="11" customFormat="1" x14ac:dyDescent="0.2">
      <c r="K49" s="590"/>
      <c r="L49" s="591"/>
      <c r="M49" s="590"/>
      <c r="N49" s="166"/>
      <c r="P49" s="592"/>
      <c r="Q49" s="592"/>
      <c r="R49" s="592"/>
      <c r="S49" s="592"/>
      <c r="T49" s="592"/>
    </row>
    <row r="50" spans="11:20" s="11" customFormat="1" x14ac:dyDescent="0.2">
      <c r="K50" s="590"/>
      <c r="L50" s="591"/>
      <c r="M50" s="590"/>
      <c r="N50" s="166"/>
      <c r="P50" s="592"/>
      <c r="Q50" s="592"/>
      <c r="R50" s="592"/>
      <c r="S50" s="592"/>
      <c r="T50" s="592"/>
    </row>
    <row r="51" spans="11:20" s="11" customFormat="1" x14ac:dyDescent="0.2">
      <c r="K51" s="590"/>
      <c r="L51" s="591"/>
      <c r="M51" s="590"/>
      <c r="N51" s="166"/>
      <c r="P51" s="592"/>
      <c r="Q51" s="592"/>
      <c r="R51" s="592"/>
      <c r="S51" s="592"/>
      <c r="T51" s="592"/>
    </row>
    <row r="52" spans="11:20" s="11" customFormat="1" x14ac:dyDescent="0.2">
      <c r="K52" s="590"/>
      <c r="L52" s="591"/>
      <c r="M52" s="590"/>
      <c r="N52" s="166"/>
      <c r="P52" s="592"/>
      <c r="Q52" s="592"/>
      <c r="R52" s="592"/>
      <c r="S52" s="592"/>
      <c r="T52" s="592"/>
    </row>
    <row r="53" spans="11:20" s="11" customFormat="1" x14ac:dyDescent="0.2">
      <c r="K53" s="590"/>
      <c r="L53" s="591"/>
      <c r="M53" s="590"/>
      <c r="N53" s="166"/>
      <c r="P53" s="592"/>
      <c r="Q53" s="592"/>
      <c r="R53" s="592"/>
      <c r="S53" s="592"/>
      <c r="T53" s="592"/>
    </row>
    <row r="54" spans="11:20" s="11" customFormat="1" x14ac:dyDescent="0.2">
      <c r="K54" s="590"/>
      <c r="L54" s="591"/>
      <c r="M54" s="590"/>
      <c r="N54" s="166"/>
      <c r="P54" s="592"/>
      <c r="Q54" s="592"/>
      <c r="R54" s="592"/>
      <c r="S54" s="592"/>
      <c r="T54" s="592"/>
    </row>
    <row r="55" spans="11:20" s="11" customFormat="1" x14ac:dyDescent="0.2">
      <c r="K55" s="590"/>
      <c r="L55" s="591"/>
      <c r="M55" s="590"/>
      <c r="N55" s="166"/>
      <c r="P55" s="592"/>
      <c r="Q55" s="592"/>
      <c r="R55" s="592"/>
      <c r="S55" s="592"/>
      <c r="T55" s="592"/>
    </row>
    <row r="56" spans="11:20" s="11" customFormat="1" x14ac:dyDescent="0.2">
      <c r="K56" s="590"/>
      <c r="L56" s="591"/>
      <c r="M56" s="590"/>
      <c r="N56" s="166"/>
      <c r="P56" s="592"/>
      <c r="Q56" s="592"/>
      <c r="R56" s="592"/>
      <c r="S56" s="592"/>
      <c r="T56" s="592"/>
    </row>
    <row r="57" spans="11:20" s="11" customFormat="1" x14ac:dyDescent="0.2">
      <c r="K57" s="590"/>
      <c r="L57" s="591"/>
      <c r="M57" s="590"/>
      <c r="N57" s="166"/>
      <c r="P57" s="592"/>
      <c r="Q57" s="592"/>
      <c r="R57" s="592"/>
      <c r="S57" s="592"/>
      <c r="T57" s="592"/>
    </row>
    <row r="58" spans="11:20" s="11" customFormat="1" x14ac:dyDescent="0.2">
      <c r="K58" s="590"/>
      <c r="L58" s="591"/>
      <c r="M58" s="590"/>
      <c r="N58" s="166"/>
      <c r="P58" s="592"/>
      <c r="Q58" s="592"/>
      <c r="R58" s="592"/>
      <c r="S58" s="592"/>
      <c r="T58" s="592"/>
    </row>
    <row r="59" spans="11:20" s="11" customFormat="1" x14ac:dyDescent="0.2">
      <c r="K59" s="590"/>
      <c r="L59" s="591"/>
      <c r="M59" s="590"/>
      <c r="N59" s="166"/>
      <c r="P59" s="592"/>
      <c r="Q59" s="592"/>
      <c r="R59" s="592"/>
      <c r="S59" s="592"/>
      <c r="T59" s="592"/>
    </row>
    <row r="60" spans="11:20" s="11" customFormat="1" x14ac:dyDescent="0.2">
      <c r="K60" s="590"/>
      <c r="L60" s="591"/>
      <c r="M60" s="590"/>
      <c r="N60" s="166"/>
      <c r="P60" s="592"/>
      <c r="Q60" s="592"/>
      <c r="R60" s="592"/>
      <c r="S60" s="592"/>
      <c r="T60" s="592"/>
    </row>
    <row r="61" spans="11:20" s="11" customFormat="1" x14ac:dyDescent="0.2">
      <c r="K61" s="590"/>
      <c r="L61" s="591"/>
      <c r="M61" s="590"/>
      <c r="N61" s="166"/>
      <c r="P61" s="592"/>
      <c r="Q61" s="592"/>
      <c r="R61" s="592"/>
      <c r="S61" s="592"/>
      <c r="T61" s="592"/>
    </row>
    <row r="62" spans="11:20" s="11" customFormat="1" x14ac:dyDescent="0.2">
      <c r="K62" s="590"/>
      <c r="L62" s="591"/>
      <c r="M62" s="590"/>
      <c r="N62" s="166"/>
      <c r="P62" s="592"/>
      <c r="Q62" s="592"/>
      <c r="R62" s="592"/>
      <c r="S62" s="592"/>
      <c r="T62" s="592"/>
    </row>
    <row r="63" spans="11:20" s="11" customFormat="1" x14ac:dyDescent="0.2">
      <c r="K63" s="590"/>
      <c r="L63" s="591"/>
      <c r="M63" s="590"/>
      <c r="N63" s="166"/>
      <c r="P63" s="592"/>
      <c r="Q63" s="592"/>
      <c r="R63" s="592"/>
      <c r="S63" s="592"/>
      <c r="T63" s="592"/>
    </row>
    <row r="64" spans="11:20" s="11" customFormat="1" x14ac:dyDescent="0.2">
      <c r="K64" s="590"/>
      <c r="L64" s="591"/>
      <c r="M64" s="590"/>
      <c r="N64" s="166"/>
      <c r="P64" s="592"/>
      <c r="Q64" s="592"/>
      <c r="R64" s="592"/>
      <c r="S64" s="592"/>
      <c r="T64" s="592"/>
    </row>
    <row r="65" spans="11:20" s="11" customFormat="1" x14ac:dyDescent="0.2">
      <c r="K65" s="590"/>
      <c r="L65" s="591"/>
      <c r="M65" s="590"/>
      <c r="N65" s="166"/>
      <c r="P65" s="592"/>
      <c r="Q65" s="592"/>
      <c r="R65" s="592"/>
      <c r="S65" s="592"/>
      <c r="T65" s="592"/>
    </row>
    <row r="66" spans="11:20" s="11" customFormat="1" x14ac:dyDescent="0.2">
      <c r="K66" s="590"/>
      <c r="L66" s="591"/>
      <c r="M66" s="590"/>
      <c r="N66" s="166"/>
      <c r="P66" s="592"/>
      <c r="Q66" s="592"/>
      <c r="R66" s="592"/>
      <c r="S66" s="592"/>
      <c r="T66" s="592"/>
    </row>
    <row r="67" spans="11:20" s="11" customFormat="1" x14ac:dyDescent="0.2">
      <c r="K67" s="590"/>
      <c r="L67" s="591"/>
      <c r="M67" s="590"/>
      <c r="N67" s="166"/>
      <c r="P67" s="592"/>
      <c r="Q67" s="592"/>
      <c r="R67" s="592"/>
      <c r="S67" s="592"/>
      <c r="T67" s="592"/>
    </row>
    <row r="68" spans="11:20" s="11" customFormat="1" x14ac:dyDescent="0.2">
      <c r="K68" s="590"/>
      <c r="L68" s="591"/>
      <c r="M68" s="590"/>
      <c r="N68" s="166"/>
      <c r="P68" s="592"/>
      <c r="Q68" s="592"/>
      <c r="R68" s="592"/>
      <c r="S68" s="592"/>
      <c r="T68" s="592"/>
    </row>
    <row r="69" spans="11:20" s="11" customFormat="1" x14ac:dyDescent="0.2">
      <c r="K69" s="590"/>
      <c r="L69" s="591"/>
      <c r="M69" s="590"/>
      <c r="N69" s="166"/>
      <c r="P69" s="592"/>
      <c r="Q69" s="592"/>
      <c r="R69" s="592"/>
      <c r="S69" s="592"/>
      <c r="T69" s="592"/>
    </row>
    <row r="70" spans="11:20" s="11" customFormat="1" x14ac:dyDescent="0.2">
      <c r="K70" s="590"/>
      <c r="L70" s="591"/>
      <c r="M70" s="590"/>
      <c r="N70" s="166"/>
      <c r="P70" s="592"/>
      <c r="Q70" s="592"/>
      <c r="R70" s="592"/>
      <c r="S70" s="592"/>
      <c r="T70" s="592"/>
    </row>
    <row r="71" spans="11:20" s="11" customFormat="1" x14ac:dyDescent="0.2">
      <c r="K71" s="590"/>
      <c r="L71" s="591"/>
      <c r="M71" s="590"/>
      <c r="N71" s="166"/>
      <c r="P71" s="592"/>
      <c r="Q71" s="592"/>
      <c r="R71" s="592"/>
      <c r="S71" s="592"/>
      <c r="T71" s="592"/>
    </row>
    <row r="72" spans="11:20" s="11" customFormat="1" x14ac:dyDescent="0.2">
      <c r="K72" s="590"/>
      <c r="L72" s="591"/>
      <c r="M72" s="590"/>
      <c r="N72" s="166"/>
      <c r="P72" s="592"/>
      <c r="Q72" s="592"/>
      <c r="R72" s="592"/>
      <c r="S72" s="592"/>
      <c r="T72" s="592"/>
    </row>
    <row r="73" spans="11:20" x14ac:dyDescent="0.2">
      <c r="K73" s="593"/>
      <c r="L73" s="594"/>
      <c r="M73" s="593"/>
    </row>
    <row r="74" spans="11:20" x14ac:dyDescent="0.2">
      <c r="K74" s="593"/>
      <c r="L74" s="594"/>
      <c r="M74" s="593"/>
    </row>
    <row r="75" spans="11:20" x14ac:dyDescent="0.2">
      <c r="K75" s="593"/>
      <c r="L75" s="594"/>
      <c r="M75" s="593"/>
    </row>
    <row r="76" spans="11:20" x14ac:dyDescent="0.2">
      <c r="K76" s="593"/>
      <c r="L76" s="594"/>
      <c r="M76" s="593"/>
    </row>
    <row r="77" spans="11:20" x14ac:dyDescent="0.2">
      <c r="K77" s="593"/>
      <c r="L77" s="594"/>
      <c r="M77" s="593"/>
    </row>
  </sheetData>
  <mergeCells count="34">
    <mergeCell ref="R6:R7"/>
    <mergeCell ref="S6:S7"/>
    <mergeCell ref="K5:K7"/>
    <mergeCell ref="L5:L7"/>
    <mergeCell ref="M5:M7"/>
    <mergeCell ref="G5:H5"/>
    <mergeCell ref="I5:J5"/>
    <mergeCell ref="B28:D28"/>
    <mergeCell ref="B29:I29"/>
    <mergeCell ref="Q6:Q7"/>
    <mergeCell ref="A26:K26"/>
    <mergeCell ref="A27:N27"/>
    <mergeCell ref="E6:E7"/>
    <mergeCell ref="F6:F7"/>
    <mergeCell ref="G6:G7"/>
    <mergeCell ref="H6:H7"/>
    <mergeCell ref="I6:I7"/>
    <mergeCell ref="J6:J7"/>
    <mergeCell ref="A1:V1"/>
    <mergeCell ref="A3:A7"/>
    <mergeCell ref="B3:B6"/>
    <mergeCell ref="D3:F4"/>
    <mergeCell ref="G3:M4"/>
    <mergeCell ref="N3:O3"/>
    <mergeCell ref="P3:T3"/>
    <mergeCell ref="U3:U7"/>
    <mergeCell ref="V3:V7"/>
    <mergeCell ref="N4:N7"/>
    <mergeCell ref="T6:T7"/>
    <mergeCell ref="O4:O7"/>
    <mergeCell ref="P4:P7"/>
    <mergeCell ref="Q4:R5"/>
    <mergeCell ref="S4:T5"/>
    <mergeCell ref="E5:F5"/>
  </mergeCells>
  <printOptions horizontalCentered="1"/>
  <pageMargins left="0.39370078740157483" right="0.39370078740157483" top="0.70866141732283472" bottom="0.34531250000000002" header="0.31496062992125984" footer="0.15748031496062992"/>
  <pageSetup paperSize="9" scale="44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Y77"/>
  <sheetViews>
    <sheetView zoomScale="90" zoomScaleNormal="90" zoomScaleSheetLayoutView="90" zoomScalePageLayoutView="80" workbookViewId="0">
      <pane xSplit="1" ySplit="7" topLeftCell="J23" activePane="bottomRight" state="frozen"/>
      <selection activeCell="E10" sqref="E10:E11"/>
      <selection pane="topRight" activeCell="E10" sqref="E10:E11"/>
      <selection pane="bottomLeft" activeCell="E10" sqref="E10:E11"/>
      <selection pane="bottomRight" activeCell="Q25" sqref="Q25"/>
    </sheetView>
  </sheetViews>
  <sheetFormatPr defaultColWidth="9" defaultRowHeight="18.75" x14ac:dyDescent="0.3"/>
  <cols>
    <col min="1" max="1" width="13" style="602" customWidth="1"/>
    <col min="2" max="2" width="13.875" style="663" bestFit="1" customWidth="1"/>
    <col min="3" max="3" width="9.375" style="663" customWidth="1"/>
    <col min="4" max="4" width="12.75" style="663" customWidth="1"/>
    <col min="5" max="5" width="9" style="663" customWidth="1"/>
    <col min="6" max="7" width="9.375" style="663" customWidth="1"/>
    <col min="8" max="8" width="13.75" style="663" customWidth="1"/>
    <col min="9" max="9" width="12.75" style="663" customWidth="1"/>
    <col min="10" max="10" width="20.25" style="663" bestFit="1" customWidth="1"/>
    <col min="11" max="11" width="9.375" style="663" customWidth="1"/>
    <col min="12" max="12" width="12.875" style="663" customWidth="1"/>
    <col min="13" max="13" width="13" style="663" customWidth="1"/>
    <col min="14" max="14" width="18.125" style="663" customWidth="1"/>
    <col min="15" max="15" width="11.625" style="663" customWidth="1"/>
    <col min="16" max="16" width="22" style="663" customWidth="1"/>
    <col min="17" max="17" width="15.125" style="663" customWidth="1"/>
    <col min="18" max="18" width="16.625" style="602" customWidth="1"/>
    <col min="19" max="19" width="26.375" style="602" customWidth="1"/>
    <col min="20" max="20" width="14.75" style="602" bestFit="1" customWidth="1"/>
    <col min="21" max="21" width="17.875" style="602" customWidth="1"/>
    <col min="22" max="22" width="20.625" style="602" customWidth="1"/>
    <col min="23" max="16384" width="9" style="602"/>
  </cols>
  <sheetData>
    <row r="1" spans="1:25" s="598" customFormat="1" ht="21.75" x14ac:dyDescent="0.5">
      <c r="A1" s="1895" t="s">
        <v>80</v>
      </c>
      <c r="B1" s="1895"/>
      <c r="C1" s="1895"/>
      <c r="D1" s="1895"/>
      <c r="E1" s="1895"/>
      <c r="F1" s="1895"/>
      <c r="G1" s="1895"/>
      <c r="H1" s="1895"/>
      <c r="I1" s="1895"/>
      <c r="J1" s="1895"/>
      <c r="K1" s="1895"/>
      <c r="L1" s="1895"/>
      <c r="M1" s="1895"/>
      <c r="N1" s="1895"/>
      <c r="O1" s="1895"/>
      <c r="P1" s="1895"/>
      <c r="Q1" s="1895"/>
      <c r="R1" s="1895"/>
      <c r="S1" s="1895"/>
      <c r="T1" s="1895"/>
      <c r="U1" s="1895"/>
      <c r="V1" s="1895"/>
      <c r="W1" s="597"/>
      <c r="X1" s="597"/>
      <c r="Y1" s="597"/>
    </row>
    <row r="2" spans="1:25" ht="21.75" x14ac:dyDescent="0.5">
      <c r="A2" s="599" t="s">
        <v>452</v>
      </c>
      <c r="B2" s="600"/>
      <c r="C2" s="600"/>
      <c r="D2" s="600"/>
      <c r="E2" s="600"/>
      <c r="F2" s="600"/>
      <c r="G2" s="600"/>
      <c r="H2" s="600"/>
      <c r="I2" s="600"/>
      <c r="J2" s="600"/>
      <c r="K2" s="600"/>
      <c r="L2" s="600"/>
      <c r="M2" s="600"/>
      <c r="N2" s="600"/>
      <c r="O2" s="600"/>
      <c r="P2" s="600"/>
      <c r="Q2" s="600"/>
      <c r="R2" s="601"/>
      <c r="S2" s="601"/>
      <c r="T2" s="601"/>
      <c r="U2" s="601"/>
      <c r="V2" s="601"/>
    </row>
    <row r="3" spans="1:25" ht="21" customHeight="1" x14ac:dyDescent="0.5">
      <c r="A3" s="1896" t="s">
        <v>0</v>
      </c>
      <c r="B3" s="1885" t="s">
        <v>270</v>
      </c>
      <c r="C3" s="1171" t="s">
        <v>2</v>
      </c>
      <c r="D3" s="1899" t="s">
        <v>3</v>
      </c>
      <c r="E3" s="1900"/>
      <c r="F3" s="1901"/>
      <c r="G3" s="1905" t="s">
        <v>4</v>
      </c>
      <c r="H3" s="1906"/>
      <c r="I3" s="1906"/>
      <c r="J3" s="1906"/>
      <c r="K3" s="1906"/>
      <c r="L3" s="1906"/>
      <c r="M3" s="1907"/>
      <c r="N3" s="1911" t="s">
        <v>5</v>
      </c>
      <c r="O3" s="1912"/>
      <c r="P3" s="1913" t="s">
        <v>6</v>
      </c>
      <c r="Q3" s="1914"/>
      <c r="R3" s="1914"/>
      <c r="S3" s="1914"/>
      <c r="T3" s="1915"/>
      <c r="U3" s="1916" t="s">
        <v>7</v>
      </c>
      <c r="V3" s="1916" t="s">
        <v>8</v>
      </c>
    </row>
    <row r="4" spans="1:25" s="604" customFormat="1" ht="21.75" x14ac:dyDescent="0.2">
      <c r="A4" s="1897"/>
      <c r="B4" s="1894"/>
      <c r="C4" s="603" t="s">
        <v>10</v>
      </c>
      <c r="D4" s="1902"/>
      <c r="E4" s="1903"/>
      <c r="F4" s="1904"/>
      <c r="G4" s="1908"/>
      <c r="H4" s="1909"/>
      <c r="I4" s="1909"/>
      <c r="J4" s="1909"/>
      <c r="K4" s="1909"/>
      <c r="L4" s="1909"/>
      <c r="M4" s="1910"/>
      <c r="N4" s="1887" t="s">
        <v>11</v>
      </c>
      <c r="O4" s="1887" t="s">
        <v>12</v>
      </c>
      <c r="P4" s="1887" t="s">
        <v>272</v>
      </c>
      <c r="Q4" s="1890" t="s">
        <v>14</v>
      </c>
      <c r="R4" s="1891"/>
      <c r="S4" s="1890" t="s">
        <v>15</v>
      </c>
      <c r="T4" s="1891"/>
      <c r="U4" s="1917"/>
      <c r="V4" s="1917"/>
    </row>
    <row r="5" spans="1:25" s="604" customFormat="1" ht="21.75" x14ac:dyDescent="0.2">
      <c r="A5" s="1897"/>
      <c r="B5" s="1894"/>
      <c r="C5" s="603" t="s">
        <v>17</v>
      </c>
      <c r="D5" s="605" t="s">
        <v>18</v>
      </c>
      <c r="E5" s="1919" t="s">
        <v>19</v>
      </c>
      <c r="F5" s="1920"/>
      <c r="G5" s="1919" t="s">
        <v>70</v>
      </c>
      <c r="H5" s="1920"/>
      <c r="I5" s="1919" t="s">
        <v>71</v>
      </c>
      <c r="J5" s="1920"/>
      <c r="K5" s="1885" t="s">
        <v>20</v>
      </c>
      <c r="L5" s="1885" t="s">
        <v>21</v>
      </c>
      <c r="M5" s="1885" t="s">
        <v>303</v>
      </c>
      <c r="N5" s="1888"/>
      <c r="O5" s="1888"/>
      <c r="P5" s="1888"/>
      <c r="Q5" s="1892"/>
      <c r="R5" s="1893"/>
      <c r="S5" s="1892"/>
      <c r="T5" s="1893"/>
      <c r="U5" s="1917"/>
      <c r="V5" s="1917"/>
    </row>
    <row r="6" spans="1:25" s="606" customFormat="1" ht="21.75" x14ac:dyDescent="0.2">
      <c r="A6" s="1897"/>
      <c r="B6" s="1894"/>
      <c r="C6" s="1169" t="s">
        <v>24</v>
      </c>
      <c r="D6" s="605" t="s">
        <v>69</v>
      </c>
      <c r="E6" s="1885" t="s">
        <v>25</v>
      </c>
      <c r="F6" s="1885" t="s">
        <v>68</v>
      </c>
      <c r="G6" s="1885" t="s">
        <v>195</v>
      </c>
      <c r="H6" s="1169" t="s">
        <v>304</v>
      </c>
      <c r="I6" s="1885" t="s">
        <v>68</v>
      </c>
      <c r="J6" s="1169" t="s">
        <v>304</v>
      </c>
      <c r="K6" s="1894"/>
      <c r="L6" s="1894"/>
      <c r="M6" s="1894"/>
      <c r="N6" s="1888"/>
      <c r="O6" s="1888"/>
      <c r="P6" s="1888"/>
      <c r="Q6" s="1885" t="s">
        <v>67</v>
      </c>
      <c r="R6" s="1879" t="s">
        <v>275</v>
      </c>
      <c r="S6" s="1879" t="s">
        <v>67</v>
      </c>
      <c r="T6" s="1879" t="s">
        <v>275</v>
      </c>
      <c r="U6" s="1917"/>
      <c r="V6" s="1917"/>
    </row>
    <row r="7" spans="1:25" s="606" customFormat="1" ht="67.5" customHeight="1" x14ac:dyDescent="0.2">
      <c r="A7" s="1898"/>
      <c r="B7" s="1170" t="s">
        <v>276</v>
      </c>
      <c r="C7" s="1170"/>
      <c r="D7" s="607"/>
      <c r="E7" s="1886"/>
      <c r="F7" s="1886"/>
      <c r="G7" s="1886"/>
      <c r="H7" s="1170" t="s">
        <v>305</v>
      </c>
      <c r="I7" s="1886"/>
      <c r="J7" s="1170" t="s">
        <v>305</v>
      </c>
      <c r="K7" s="1886"/>
      <c r="L7" s="1886"/>
      <c r="M7" s="1886"/>
      <c r="N7" s="1889"/>
      <c r="O7" s="1889"/>
      <c r="P7" s="1889"/>
      <c r="Q7" s="1886"/>
      <c r="R7" s="1880"/>
      <c r="S7" s="1880"/>
      <c r="T7" s="1880"/>
      <c r="U7" s="1918"/>
      <c r="V7" s="1918"/>
    </row>
    <row r="8" spans="1:25" s="606" customFormat="1" ht="24.75" customHeight="1" x14ac:dyDescent="0.2">
      <c r="A8" s="14" t="s">
        <v>46</v>
      </c>
      <c r="B8" s="163" t="s">
        <v>47</v>
      </c>
      <c r="C8" s="163" t="s">
        <v>48</v>
      </c>
      <c r="D8" s="163" t="s">
        <v>49</v>
      </c>
      <c r="E8" s="163" t="s">
        <v>50</v>
      </c>
      <c r="F8" s="163" t="s">
        <v>51</v>
      </c>
      <c r="G8" s="163" t="s">
        <v>52</v>
      </c>
      <c r="H8" s="163" t="s">
        <v>53</v>
      </c>
      <c r="I8" s="163" t="s">
        <v>54</v>
      </c>
      <c r="J8" s="163" t="s">
        <v>55</v>
      </c>
      <c r="K8" s="163" t="s">
        <v>56</v>
      </c>
      <c r="L8" s="163" t="s">
        <v>57</v>
      </c>
      <c r="M8" s="163" t="s">
        <v>58</v>
      </c>
      <c r="N8" s="163" t="s">
        <v>59</v>
      </c>
      <c r="O8" s="163" t="s">
        <v>60</v>
      </c>
      <c r="P8" s="163" t="s">
        <v>61</v>
      </c>
      <c r="Q8" s="163" t="s">
        <v>62</v>
      </c>
      <c r="R8" s="789" t="s">
        <v>63</v>
      </c>
      <c r="S8" s="789" t="s">
        <v>64</v>
      </c>
      <c r="T8" s="789" t="s">
        <v>65</v>
      </c>
      <c r="U8" s="789" t="s">
        <v>72</v>
      </c>
      <c r="V8" s="14" t="s">
        <v>73</v>
      </c>
    </row>
    <row r="9" spans="1:25" s="617" customFormat="1" ht="21.75" x14ac:dyDescent="0.3">
      <c r="A9" s="608" t="s">
        <v>42</v>
      </c>
      <c r="B9" s="510">
        <v>4780</v>
      </c>
      <c r="C9" s="510">
        <v>25</v>
      </c>
      <c r="D9" s="510">
        <v>32</v>
      </c>
      <c r="E9" s="1229"/>
      <c r="F9" s="1229"/>
      <c r="G9" s="609" t="s">
        <v>86</v>
      </c>
      <c r="H9" s="609">
        <v>0</v>
      </c>
      <c r="I9" s="610">
        <f>D9</f>
        <v>32</v>
      </c>
      <c r="J9" s="611">
        <f t="shared" ref="J9:J15" si="0">+B9*250</f>
        <v>1195000</v>
      </c>
      <c r="K9" s="609" t="s">
        <v>86</v>
      </c>
      <c r="L9" s="612" t="s">
        <v>86</v>
      </c>
      <c r="M9" s="613" t="s">
        <v>86</v>
      </c>
      <c r="N9" s="614">
        <f>+H9+J9</f>
        <v>1195000</v>
      </c>
      <c r="O9" s="615" t="s">
        <v>277</v>
      </c>
      <c r="P9" s="616"/>
      <c r="Q9" s="1234" t="s">
        <v>86</v>
      </c>
      <c r="R9" s="1234" t="s">
        <v>86</v>
      </c>
      <c r="S9" s="806" t="s">
        <v>86</v>
      </c>
      <c r="T9" s="806" t="s">
        <v>86</v>
      </c>
      <c r="U9" s="806" t="s">
        <v>86</v>
      </c>
      <c r="V9" s="806" t="s">
        <v>86</v>
      </c>
    </row>
    <row r="10" spans="1:25" s="606" customFormat="1" x14ac:dyDescent="0.3">
      <c r="A10" s="618" t="s">
        <v>43</v>
      </c>
      <c r="B10" s="524">
        <v>49502</v>
      </c>
      <c r="C10" s="524">
        <v>79</v>
      </c>
      <c r="D10" s="524">
        <v>80</v>
      </c>
      <c r="E10" s="619"/>
      <c r="F10" s="619"/>
      <c r="G10" s="620" t="s">
        <v>86</v>
      </c>
      <c r="H10" s="620">
        <v>0</v>
      </c>
      <c r="I10" s="528">
        <f t="shared" ref="I10:I24" si="1">D10</f>
        <v>80</v>
      </c>
      <c r="J10" s="621">
        <f t="shared" si="0"/>
        <v>12375500</v>
      </c>
      <c r="K10" s="622" t="s">
        <v>86</v>
      </c>
      <c r="L10" s="623" t="s">
        <v>86</v>
      </c>
      <c r="M10" s="624" t="s">
        <v>86</v>
      </c>
      <c r="N10" s="625">
        <f t="shared" ref="N10:N24" si="2">+H10+J10</f>
        <v>12375500</v>
      </c>
      <c r="O10" s="626" t="s">
        <v>277</v>
      </c>
      <c r="P10" s="623"/>
      <c r="Q10" s="1228" t="s">
        <v>86</v>
      </c>
      <c r="R10" s="1228" t="s">
        <v>86</v>
      </c>
      <c r="S10" s="1228" t="s">
        <v>86</v>
      </c>
      <c r="T10" s="1228" t="s">
        <v>86</v>
      </c>
      <c r="U10" s="1228" t="s">
        <v>86</v>
      </c>
      <c r="V10" s="1228" t="s">
        <v>86</v>
      </c>
    </row>
    <row r="11" spans="1:25" s="606" customFormat="1" x14ac:dyDescent="0.3">
      <c r="A11" s="630" t="s">
        <v>29</v>
      </c>
      <c r="B11" s="524">
        <v>37729</v>
      </c>
      <c r="C11" s="524">
        <v>261</v>
      </c>
      <c r="D11" s="524">
        <v>263</v>
      </c>
      <c r="E11" s="619"/>
      <c r="F11" s="619"/>
      <c r="G11" s="620" t="s">
        <v>86</v>
      </c>
      <c r="H11" s="620">
        <v>0</v>
      </c>
      <c r="I11" s="528">
        <f t="shared" si="1"/>
        <v>263</v>
      </c>
      <c r="J11" s="621">
        <f t="shared" si="0"/>
        <v>9432250</v>
      </c>
      <c r="K11" s="622" t="s">
        <v>86</v>
      </c>
      <c r="L11" s="623" t="s">
        <v>86</v>
      </c>
      <c r="M11" s="624" t="s">
        <v>86</v>
      </c>
      <c r="N11" s="625">
        <f t="shared" si="2"/>
        <v>9432250</v>
      </c>
      <c r="O11" s="626" t="s">
        <v>277</v>
      </c>
      <c r="P11" s="623"/>
      <c r="Q11" s="1228" t="s">
        <v>86</v>
      </c>
      <c r="R11" s="1228" t="s">
        <v>86</v>
      </c>
      <c r="S11" s="1228" t="s">
        <v>86</v>
      </c>
      <c r="T11" s="1228" t="s">
        <v>86</v>
      </c>
      <c r="U11" s="1228" t="s">
        <v>86</v>
      </c>
      <c r="V11" s="1228" t="s">
        <v>86</v>
      </c>
    </row>
    <row r="12" spans="1:25" s="617" customFormat="1" ht="21.75" x14ac:dyDescent="0.3">
      <c r="A12" s="630" t="s">
        <v>30</v>
      </c>
      <c r="B12" s="524">
        <v>678</v>
      </c>
      <c r="C12" s="524">
        <v>15</v>
      </c>
      <c r="D12" s="524">
        <v>15</v>
      </c>
      <c r="E12" s="619"/>
      <c r="F12" s="619"/>
      <c r="G12" s="632" t="s">
        <v>86</v>
      </c>
      <c r="H12" s="620">
        <v>0</v>
      </c>
      <c r="I12" s="528">
        <f t="shared" si="1"/>
        <v>15</v>
      </c>
      <c r="J12" s="621">
        <f t="shared" si="0"/>
        <v>169500</v>
      </c>
      <c r="K12" s="623" t="s">
        <v>86</v>
      </c>
      <c r="L12" s="632" t="s">
        <v>86</v>
      </c>
      <c r="M12" s="632" t="s">
        <v>86</v>
      </c>
      <c r="N12" s="625">
        <f t="shared" si="2"/>
        <v>169500</v>
      </c>
      <c r="O12" s="626" t="s">
        <v>277</v>
      </c>
      <c r="P12" s="623"/>
      <c r="Q12" s="1228" t="s">
        <v>86</v>
      </c>
      <c r="R12" s="1228" t="s">
        <v>86</v>
      </c>
      <c r="S12" s="1228" t="s">
        <v>86</v>
      </c>
      <c r="T12" s="1228" t="s">
        <v>86</v>
      </c>
      <c r="U12" s="1228" t="s">
        <v>86</v>
      </c>
      <c r="V12" s="1228" t="s">
        <v>86</v>
      </c>
    </row>
    <row r="13" spans="1:25" s="606" customFormat="1" x14ac:dyDescent="0.3">
      <c r="A13" s="633" t="s">
        <v>31</v>
      </c>
      <c r="B13" s="524">
        <v>3494</v>
      </c>
      <c r="C13" s="524">
        <v>84</v>
      </c>
      <c r="D13" s="524">
        <v>86</v>
      </c>
      <c r="E13" s="619"/>
      <c r="F13" s="619"/>
      <c r="G13" s="620">
        <v>1</v>
      </c>
      <c r="H13" s="620">
        <f>70*250</f>
        <v>17500</v>
      </c>
      <c r="I13" s="528">
        <f t="shared" si="1"/>
        <v>86</v>
      </c>
      <c r="J13" s="621">
        <f t="shared" si="0"/>
        <v>873500</v>
      </c>
      <c r="K13" s="622" t="s">
        <v>306</v>
      </c>
      <c r="L13" s="623">
        <v>1</v>
      </c>
      <c r="M13" s="624" t="s">
        <v>86</v>
      </c>
      <c r="N13" s="625">
        <f t="shared" si="2"/>
        <v>891000</v>
      </c>
      <c r="O13" s="626" t="s">
        <v>277</v>
      </c>
      <c r="P13" s="622"/>
      <c r="Q13" s="1228" t="s">
        <v>86</v>
      </c>
      <c r="R13" s="1228" t="s">
        <v>86</v>
      </c>
      <c r="S13" s="1228" t="s">
        <v>86</v>
      </c>
      <c r="T13" s="1228" t="s">
        <v>86</v>
      </c>
      <c r="U13" s="1228" t="s">
        <v>86</v>
      </c>
      <c r="V13" s="1228" t="s">
        <v>86</v>
      </c>
    </row>
    <row r="14" spans="1:25" s="606" customFormat="1" x14ac:dyDescent="0.3">
      <c r="A14" s="633" t="s">
        <v>32</v>
      </c>
      <c r="B14" s="524">
        <v>1171</v>
      </c>
      <c r="C14" s="524">
        <v>100</v>
      </c>
      <c r="D14" s="524">
        <v>38</v>
      </c>
      <c r="E14" s="619"/>
      <c r="F14" s="619"/>
      <c r="G14" s="620" t="s">
        <v>86</v>
      </c>
      <c r="H14" s="620">
        <v>0</v>
      </c>
      <c r="I14" s="528">
        <f t="shared" si="1"/>
        <v>38</v>
      </c>
      <c r="J14" s="621">
        <f t="shared" si="0"/>
        <v>292750</v>
      </c>
      <c r="K14" s="622" t="s">
        <v>86</v>
      </c>
      <c r="L14" s="623" t="s">
        <v>86</v>
      </c>
      <c r="M14" s="624" t="s">
        <v>86</v>
      </c>
      <c r="N14" s="625">
        <f t="shared" si="2"/>
        <v>292750</v>
      </c>
      <c r="O14" s="626" t="s">
        <v>277</v>
      </c>
      <c r="P14" s="622"/>
      <c r="Q14" s="1235" t="s">
        <v>86</v>
      </c>
      <c r="R14" s="1235" t="s">
        <v>86</v>
      </c>
      <c r="S14" s="1228" t="s">
        <v>86</v>
      </c>
      <c r="T14" s="1228" t="s">
        <v>86</v>
      </c>
      <c r="U14" s="1228" t="s">
        <v>86</v>
      </c>
      <c r="V14" s="1228" t="s">
        <v>86</v>
      </c>
    </row>
    <row r="15" spans="1:25" s="606" customFormat="1" ht="24" customHeight="1" x14ac:dyDescent="0.3">
      <c r="A15" s="633" t="s">
        <v>28</v>
      </c>
      <c r="B15" s="524">
        <v>142505</v>
      </c>
      <c r="C15" s="524">
        <v>173</v>
      </c>
      <c r="D15" s="524">
        <v>161</v>
      </c>
      <c r="E15" s="619">
        <v>2</v>
      </c>
      <c r="F15" s="619">
        <v>57</v>
      </c>
      <c r="G15" s="620" t="s">
        <v>86</v>
      </c>
      <c r="H15" s="620">
        <v>0</v>
      </c>
      <c r="I15" s="528">
        <f t="shared" si="1"/>
        <v>161</v>
      </c>
      <c r="J15" s="621">
        <f t="shared" si="0"/>
        <v>35626250</v>
      </c>
      <c r="K15" s="622" t="s">
        <v>86</v>
      </c>
      <c r="L15" s="623" t="s">
        <v>86</v>
      </c>
      <c r="M15" s="624" t="s">
        <v>86</v>
      </c>
      <c r="N15" s="625">
        <f>+H15+J15</f>
        <v>35626250</v>
      </c>
      <c r="O15" s="632" t="s">
        <v>277</v>
      </c>
      <c r="P15" s="622">
        <v>21600000</v>
      </c>
      <c r="Q15" s="627" t="s">
        <v>456</v>
      </c>
      <c r="R15" s="634">
        <v>16800000</v>
      </c>
      <c r="S15" s="535" t="s">
        <v>457</v>
      </c>
      <c r="T15" s="623">
        <v>4800000</v>
      </c>
      <c r="U15" s="1228" t="s">
        <v>86</v>
      </c>
      <c r="V15" s="1228" t="s">
        <v>86</v>
      </c>
    </row>
    <row r="16" spans="1:25" s="606" customFormat="1" x14ac:dyDescent="0.3">
      <c r="A16" s="633" t="s">
        <v>33</v>
      </c>
      <c r="B16" s="524">
        <v>8626</v>
      </c>
      <c r="C16" s="525" t="s">
        <v>96</v>
      </c>
      <c r="D16" s="524">
        <v>44</v>
      </c>
      <c r="E16" s="619"/>
      <c r="F16" s="619"/>
      <c r="G16" s="620" t="s">
        <v>86</v>
      </c>
      <c r="H16" s="620">
        <v>0</v>
      </c>
      <c r="I16" s="528">
        <f t="shared" si="1"/>
        <v>44</v>
      </c>
      <c r="J16" s="621">
        <f>+B16*250</f>
        <v>2156500</v>
      </c>
      <c r="K16" s="622" t="s">
        <v>86</v>
      </c>
      <c r="L16" s="623" t="s">
        <v>86</v>
      </c>
      <c r="M16" s="623" t="s">
        <v>86</v>
      </c>
      <c r="N16" s="625">
        <f t="shared" si="2"/>
        <v>2156500</v>
      </c>
      <c r="O16" s="626" t="s">
        <v>277</v>
      </c>
      <c r="P16" s="623"/>
      <c r="Q16" s="1235" t="s">
        <v>86</v>
      </c>
      <c r="R16" s="1235" t="s">
        <v>86</v>
      </c>
      <c r="S16" s="1235" t="s">
        <v>86</v>
      </c>
      <c r="T16" s="1228" t="s">
        <v>86</v>
      </c>
      <c r="U16" s="1228" t="s">
        <v>86</v>
      </c>
      <c r="V16" s="1228" t="s">
        <v>86</v>
      </c>
    </row>
    <row r="17" spans="1:22" s="606" customFormat="1" x14ac:dyDescent="0.3">
      <c r="A17" s="633" t="s">
        <v>34</v>
      </c>
      <c r="B17" s="524">
        <v>14210</v>
      </c>
      <c r="C17" s="525" t="s">
        <v>96</v>
      </c>
      <c r="D17" s="524">
        <v>211</v>
      </c>
      <c r="E17" s="619"/>
      <c r="F17" s="619"/>
      <c r="G17" s="620" t="s">
        <v>86</v>
      </c>
      <c r="H17" s="620">
        <v>0</v>
      </c>
      <c r="I17" s="528">
        <f t="shared" si="1"/>
        <v>211</v>
      </c>
      <c r="J17" s="621">
        <f t="shared" ref="J17:J24" si="3">+B17*250</f>
        <v>3552500</v>
      </c>
      <c r="K17" s="622" t="s">
        <v>86</v>
      </c>
      <c r="L17" s="623" t="s">
        <v>86</v>
      </c>
      <c r="M17" s="623" t="s">
        <v>86</v>
      </c>
      <c r="N17" s="625">
        <f t="shared" si="2"/>
        <v>3552500</v>
      </c>
      <c r="O17" s="626" t="s">
        <v>277</v>
      </c>
      <c r="P17" s="622"/>
      <c r="Q17" s="1235" t="s">
        <v>86</v>
      </c>
      <c r="R17" s="1235" t="s">
        <v>86</v>
      </c>
      <c r="S17" s="1235" t="s">
        <v>86</v>
      </c>
      <c r="T17" s="1228" t="s">
        <v>86</v>
      </c>
      <c r="U17" s="1228" t="s">
        <v>86</v>
      </c>
      <c r="V17" s="1228" t="s">
        <v>86</v>
      </c>
    </row>
    <row r="18" spans="1:22" s="606" customFormat="1" x14ac:dyDescent="0.3">
      <c r="A18" s="633" t="s">
        <v>35</v>
      </c>
      <c r="B18" s="524">
        <v>2597</v>
      </c>
      <c r="C18" s="525" t="s">
        <v>96</v>
      </c>
      <c r="D18" s="524">
        <v>55</v>
      </c>
      <c r="E18" s="619"/>
      <c r="F18" s="619"/>
      <c r="G18" s="620" t="s">
        <v>86</v>
      </c>
      <c r="H18" s="620">
        <v>0</v>
      </c>
      <c r="I18" s="528">
        <f t="shared" si="1"/>
        <v>55</v>
      </c>
      <c r="J18" s="621">
        <f t="shared" si="3"/>
        <v>649250</v>
      </c>
      <c r="K18" s="622" t="s">
        <v>86</v>
      </c>
      <c r="L18" s="623" t="s">
        <v>86</v>
      </c>
      <c r="M18" s="623" t="s">
        <v>86</v>
      </c>
      <c r="N18" s="625">
        <f t="shared" si="2"/>
        <v>649250</v>
      </c>
      <c r="O18" s="626" t="s">
        <v>277</v>
      </c>
      <c r="P18" s="623"/>
      <c r="Q18" s="1235" t="s">
        <v>86</v>
      </c>
      <c r="R18" s="1235" t="s">
        <v>86</v>
      </c>
      <c r="S18" s="1235" t="s">
        <v>86</v>
      </c>
      <c r="T18" s="1228" t="s">
        <v>86</v>
      </c>
      <c r="U18" s="1228" t="s">
        <v>86</v>
      </c>
      <c r="V18" s="1228" t="s">
        <v>86</v>
      </c>
    </row>
    <row r="19" spans="1:22" s="606" customFormat="1" x14ac:dyDescent="0.3">
      <c r="A19" s="633" t="s">
        <v>36</v>
      </c>
      <c r="B19" s="524">
        <v>25561</v>
      </c>
      <c r="C19" s="525" t="s">
        <v>96</v>
      </c>
      <c r="D19" s="524">
        <v>138</v>
      </c>
      <c r="E19" s="619"/>
      <c r="F19" s="619"/>
      <c r="G19" s="620" t="s">
        <v>86</v>
      </c>
      <c r="H19" s="620">
        <v>0</v>
      </c>
      <c r="I19" s="528">
        <f t="shared" si="1"/>
        <v>138</v>
      </c>
      <c r="J19" s="621">
        <f t="shared" si="3"/>
        <v>6390250</v>
      </c>
      <c r="K19" s="622" t="s">
        <v>86</v>
      </c>
      <c r="L19" s="623" t="s">
        <v>86</v>
      </c>
      <c r="M19" s="623" t="s">
        <v>86</v>
      </c>
      <c r="N19" s="625">
        <f t="shared" si="2"/>
        <v>6390250</v>
      </c>
      <c r="O19" s="626" t="s">
        <v>277</v>
      </c>
      <c r="P19" s="622"/>
      <c r="Q19" s="1235" t="s">
        <v>86</v>
      </c>
      <c r="R19" s="1235" t="s">
        <v>86</v>
      </c>
      <c r="S19" s="627" t="s">
        <v>458</v>
      </c>
      <c r="T19" s="1228" t="s">
        <v>86</v>
      </c>
      <c r="U19" s="1228" t="s">
        <v>86</v>
      </c>
      <c r="V19" s="1228" t="s">
        <v>86</v>
      </c>
    </row>
    <row r="20" spans="1:22" s="606" customFormat="1" x14ac:dyDescent="0.3">
      <c r="A20" s="633" t="s">
        <v>37</v>
      </c>
      <c r="B20" s="524">
        <v>651</v>
      </c>
      <c r="C20" s="525" t="s">
        <v>96</v>
      </c>
      <c r="D20" s="524">
        <v>15</v>
      </c>
      <c r="E20" s="619"/>
      <c r="F20" s="619"/>
      <c r="G20" s="1230" t="s">
        <v>86</v>
      </c>
      <c r="H20" s="620">
        <v>0</v>
      </c>
      <c r="I20" s="528">
        <f t="shared" si="1"/>
        <v>15</v>
      </c>
      <c r="J20" s="621">
        <f t="shared" si="3"/>
        <v>162750</v>
      </c>
      <c r="K20" s="623" t="s">
        <v>86</v>
      </c>
      <c r="L20" s="623" t="s">
        <v>86</v>
      </c>
      <c r="M20" s="623" t="s">
        <v>86</v>
      </c>
      <c r="N20" s="625">
        <f t="shared" si="2"/>
        <v>162750</v>
      </c>
      <c r="O20" s="626" t="s">
        <v>277</v>
      </c>
      <c r="P20" s="623"/>
      <c r="Q20" s="1235" t="s">
        <v>86</v>
      </c>
      <c r="R20" s="1235" t="s">
        <v>86</v>
      </c>
      <c r="S20" s="643" t="s">
        <v>459</v>
      </c>
      <c r="T20" s="1228" t="s">
        <v>86</v>
      </c>
      <c r="U20" s="1228" t="s">
        <v>86</v>
      </c>
      <c r="V20" s="1228" t="s">
        <v>86</v>
      </c>
    </row>
    <row r="21" spans="1:22" s="606" customFormat="1" x14ac:dyDescent="0.3">
      <c r="A21" s="633" t="s">
        <v>38</v>
      </c>
      <c r="B21" s="524">
        <v>5512</v>
      </c>
      <c r="C21" s="525" t="s">
        <v>96</v>
      </c>
      <c r="D21" s="524">
        <v>158</v>
      </c>
      <c r="E21" s="619"/>
      <c r="F21" s="619"/>
      <c r="G21" s="620" t="s">
        <v>86</v>
      </c>
      <c r="H21" s="620">
        <v>0</v>
      </c>
      <c r="I21" s="528">
        <f t="shared" si="1"/>
        <v>158</v>
      </c>
      <c r="J21" s="621">
        <f t="shared" si="3"/>
        <v>1378000</v>
      </c>
      <c r="K21" s="622" t="s">
        <v>86</v>
      </c>
      <c r="L21" s="623" t="s">
        <v>86</v>
      </c>
      <c r="M21" s="623" t="s">
        <v>86</v>
      </c>
      <c r="N21" s="625">
        <f t="shared" si="2"/>
        <v>1378000</v>
      </c>
      <c r="O21" s="626" t="s">
        <v>277</v>
      </c>
      <c r="P21" s="622"/>
      <c r="Q21" s="1235" t="s">
        <v>86</v>
      </c>
      <c r="R21" s="1235" t="s">
        <v>86</v>
      </c>
      <c r="S21" s="643" t="s">
        <v>460</v>
      </c>
      <c r="T21" s="1228" t="s">
        <v>86</v>
      </c>
      <c r="U21" s="1228" t="s">
        <v>86</v>
      </c>
      <c r="V21" s="1228" t="s">
        <v>86</v>
      </c>
    </row>
    <row r="22" spans="1:22" s="606" customFormat="1" x14ac:dyDescent="0.3">
      <c r="A22" s="633" t="s">
        <v>39</v>
      </c>
      <c r="B22" s="524">
        <v>4916</v>
      </c>
      <c r="C22" s="525" t="s">
        <v>96</v>
      </c>
      <c r="D22" s="524">
        <v>196</v>
      </c>
      <c r="E22" s="619">
        <v>6</v>
      </c>
      <c r="F22" s="619">
        <v>53</v>
      </c>
      <c r="G22" s="620" t="s">
        <v>86</v>
      </c>
      <c r="H22" s="620">
        <v>0</v>
      </c>
      <c r="I22" s="528">
        <f t="shared" si="1"/>
        <v>196</v>
      </c>
      <c r="J22" s="621">
        <f t="shared" si="3"/>
        <v>1229000</v>
      </c>
      <c r="K22" s="622" t="s">
        <v>86</v>
      </c>
      <c r="L22" s="623" t="s">
        <v>86</v>
      </c>
      <c r="M22" s="623" t="s">
        <v>86</v>
      </c>
      <c r="N22" s="625">
        <f t="shared" si="2"/>
        <v>1229000</v>
      </c>
      <c r="O22" s="626" t="s">
        <v>277</v>
      </c>
      <c r="P22" s="622"/>
      <c r="Q22" s="1235" t="s">
        <v>86</v>
      </c>
      <c r="R22" s="1235" t="s">
        <v>86</v>
      </c>
      <c r="S22" s="643" t="s">
        <v>461</v>
      </c>
      <c r="T22" s="1228" t="s">
        <v>86</v>
      </c>
      <c r="U22" s="1228" t="s">
        <v>86</v>
      </c>
      <c r="V22" s="1228" t="s">
        <v>86</v>
      </c>
    </row>
    <row r="23" spans="1:22" s="606" customFormat="1" x14ac:dyDescent="0.3">
      <c r="A23" s="633" t="s">
        <v>44</v>
      </c>
      <c r="B23" s="524">
        <v>57695</v>
      </c>
      <c r="C23" s="525" t="s">
        <v>96</v>
      </c>
      <c r="D23" s="524">
        <v>253</v>
      </c>
      <c r="E23" s="619"/>
      <c r="F23" s="619"/>
      <c r="G23" s="620" t="s">
        <v>86</v>
      </c>
      <c r="H23" s="620">
        <v>0</v>
      </c>
      <c r="I23" s="528">
        <f t="shared" si="1"/>
        <v>253</v>
      </c>
      <c r="J23" s="621">
        <f t="shared" si="3"/>
        <v>14423750</v>
      </c>
      <c r="K23" s="622" t="s">
        <v>86</v>
      </c>
      <c r="L23" s="623" t="s">
        <v>86</v>
      </c>
      <c r="M23" s="623" t="s">
        <v>86</v>
      </c>
      <c r="N23" s="625">
        <f t="shared" si="2"/>
        <v>14423750</v>
      </c>
      <c r="O23" s="626" t="s">
        <v>277</v>
      </c>
      <c r="P23" s="622"/>
      <c r="Q23" s="1235" t="s">
        <v>86</v>
      </c>
      <c r="R23" s="1235" t="s">
        <v>86</v>
      </c>
      <c r="S23" s="1235" t="s">
        <v>86</v>
      </c>
      <c r="T23" s="1228" t="s">
        <v>86</v>
      </c>
      <c r="U23" s="1228" t="s">
        <v>86</v>
      </c>
      <c r="V23" s="1228" t="s">
        <v>86</v>
      </c>
    </row>
    <row r="24" spans="1:22" s="606" customFormat="1" x14ac:dyDescent="0.3">
      <c r="A24" s="644" t="s">
        <v>40</v>
      </c>
      <c r="B24" s="549">
        <v>2675</v>
      </c>
      <c r="C24" s="645" t="s">
        <v>96</v>
      </c>
      <c r="D24" s="549">
        <v>49</v>
      </c>
      <c r="E24" s="1231"/>
      <c r="F24" s="1231"/>
      <c r="G24" s="646" t="s">
        <v>86</v>
      </c>
      <c r="H24" s="646">
        <v>0</v>
      </c>
      <c r="I24" s="514">
        <f t="shared" si="1"/>
        <v>49</v>
      </c>
      <c r="J24" s="647">
        <f t="shared" si="3"/>
        <v>668750</v>
      </c>
      <c r="K24" s="648" t="s">
        <v>86</v>
      </c>
      <c r="L24" s="649" t="s">
        <v>86</v>
      </c>
      <c r="M24" s="649" t="s">
        <v>86</v>
      </c>
      <c r="N24" s="650">
        <f t="shared" si="2"/>
        <v>668750</v>
      </c>
      <c r="O24" s="651" t="s">
        <v>277</v>
      </c>
      <c r="P24" s="648"/>
      <c r="Q24" s="609" t="s">
        <v>86</v>
      </c>
      <c r="R24" s="1235" t="s">
        <v>86</v>
      </c>
      <c r="S24" s="1235" t="s">
        <v>86</v>
      </c>
      <c r="T24" s="1228" t="s">
        <v>86</v>
      </c>
      <c r="U24" s="1232" t="s">
        <v>86</v>
      </c>
      <c r="V24" s="1232" t="s">
        <v>86</v>
      </c>
    </row>
    <row r="25" spans="1:22" s="606" customFormat="1" x14ac:dyDescent="0.3">
      <c r="A25" s="319" t="s">
        <v>41</v>
      </c>
      <c r="B25" s="653">
        <f>SUM(B9:B24)</f>
        <v>362302</v>
      </c>
      <c r="C25" s="654" t="s">
        <v>96</v>
      </c>
      <c r="D25" s="281">
        <f>SUM(D9:D24)</f>
        <v>1794</v>
      </c>
      <c r="E25" s="655">
        <f>SUM(E9:E24)</f>
        <v>8</v>
      </c>
      <c r="F25" s="655">
        <f>SUM(F9:F24)</f>
        <v>110</v>
      </c>
      <c r="G25" s="655">
        <f>SUM(G13:G24)</f>
        <v>1</v>
      </c>
      <c r="H25" s="655">
        <f>SUM(H13:H24)</f>
        <v>17500</v>
      </c>
      <c r="I25" s="655">
        <f>SUM(I9:I24)</f>
        <v>1794</v>
      </c>
      <c r="J25" s="655">
        <f>SUM(J9:J24)</f>
        <v>90575500</v>
      </c>
      <c r="K25" s="656" t="s">
        <v>306</v>
      </c>
      <c r="L25" s="656">
        <f>SUM(L9:L24)</f>
        <v>1</v>
      </c>
      <c r="M25" s="656" t="s">
        <v>86</v>
      </c>
      <c r="N25" s="657">
        <f>SUM(N9:N24)</f>
        <v>90593000</v>
      </c>
      <c r="O25" s="658" t="s">
        <v>277</v>
      </c>
      <c r="P25" s="657">
        <f>SUM(P9:P24)</f>
        <v>21600000</v>
      </c>
      <c r="Q25" s="1233" t="s">
        <v>86</v>
      </c>
      <c r="R25" s="659">
        <f>SUM(R9:R24)</f>
        <v>16800000</v>
      </c>
      <c r="S25" s="660"/>
      <c r="T25" s="660">
        <f>SUM(T9:T24)</f>
        <v>4800000</v>
      </c>
      <c r="U25" s="1233" t="s">
        <v>86</v>
      </c>
      <c r="V25" s="1233" t="s">
        <v>86</v>
      </c>
    </row>
    <row r="26" spans="1:22" s="606" customFormat="1" ht="21.75" x14ac:dyDescent="0.5">
      <c r="A26" s="661" t="s">
        <v>307</v>
      </c>
      <c r="B26" s="662"/>
      <c r="C26" s="663"/>
      <c r="D26" s="664"/>
      <c r="E26" s="665"/>
      <c r="F26" s="665"/>
      <c r="G26" s="665"/>
      <c r="H26" s="665"/>
      <c r="I26" s="665"/>
      <c r="J26" s="665"/>
      <c r="K26" s="666"/>
      <c r="L26" s="666"/>
      <c r="M26" s="666"/>
      <c r="N26" s="666"/>
      <c r="O26" s="667"/>
      <c r="P26" s="666"/>
      <c r="Q26" s="668"/>
      <c r="R26" s="669"/>
      <c r="S26" s="670"/>
      <c r="T26" s="670"/>
      <c r="U26" s="671"/>
      <c r="V26" s="672"/>
    </row>
    <row r="27" spans="1:22" s="606" customFormat="1" ht="21.75" x14ac:dyDescent="0.5">
      <c r="A27" s="1881" t="s">
        <v>308</v>
      </c>
      <c r="B27" s="1881"/>
      <c r="C27" s="1881"/>
      <c r="D27" s="1881"/>
      <c r="E27" s="1881"/>
      <c r="F27" s="1881"/>
      <c r="G27" s="1881"/>
      <c r="H27" s="1881"/>
      <c r="I27" s="602"/>
      <c r="J27" s="602"/>
      <c r="K27" s="602"/>
      <c r="L27" s="602"/>
      <c r="M27" s="602"/>
      <c r="N27" s="602"/>
      <c r="O27" s="667"/>
      <c r="P27" s="666"/>
      <c r="Q27" s="668"/>
      <c r="R27" s="669"/>
      <c r="S27" s="670"/>
      <c r="T27" s="670"/>
      <c r="U27" s="671"/>
      <c r="V27" s="672"/>
    </row>
    <row r="28" spans="1:22" s="606" customFormat="1" x14ac:dyDescent="0.3">
      <c r="A28" s="602"/>
      <c r="B28" s="1882"/>
      <c r="C28" s="1882"/>
      <c r="D28" s="1882"/>
      <c r="E28" s="1882"/>
      <c r="F28" s="1882"/>
      <c r="G28" s="1882"/>
      <c r="H28" s="1882"/>
      <c r="I28" s="1882"/>
      <c r="J28" s="1882"/>
      <c r="K28" s="1882"/>
      <c r="L28" s="1882"/>
      <c r="M28" s="1882"/>
      <c r="N28" s="1882"/>
      <c r="O28" s="1882"/>
      <c r="P28" s="1882"/>
      <c r="Q28" s="1882"/>
      <c r="R28" s="1882"/>
      <c r="S28" s="673"/>
      <c r="T28" s="674"/>
      <c r="U28" s="675"/>
      <c r="V28" s="676"/>
    </row>
    <row r="29" spans="1:22" s="606" customFormat="1" x14ac:dyDescent="0.2">
      <c r="B29" s="1883"/>
      <c r="C29" s="1883"/>
      <c r="D29" s="1883"/>
      <c r="E29" s="1883"/>
      <c r="F29" s="677"/>
      <c r="G29" s="677"/>
      <c r="H29" s="677"/>
      <c r="I29" s="1884"/>
      <c r="J29" s="1884"/>
      <c r="K29" s="1884"/>
      <c r="L29" s="1884"/>
      <c r="M29" s="678"/>
      <c r="N29" s="679"/>
      <c r="O29" s="679"/>
      <c r="P29" s="679"/>
      <c r="Q29" s="679"/>
    </row>
    <row r="30" spans="1:22" s="606" customFormat="1" x14ac:dyDescent="0.2">
      <c r="B30" s="679"/>
      <c r="C30" s="679"/>
      <c r="D30" s="677"/>
      <c r="E30" s="677"/>
      <c r="F30" s="677"/>
      <c r="G30" s="677"/>
      <c r="H30" s="677"/>
      <c r="I30" s="677"/>
      <c r="J30" s="677"/>
      <c r="K30" s="677"/>
      <c r="L30" s="678"/>
      <c r="M30" s="678"/>
      <c r="N30" s="679"/>
      <c r="O30" s="679"/>
      <c r="P30" s="679"/>
      <c r="Q30" s="679"/>
    </row>
    <row r="31" spans="1:22" s="606" customFormat="1" x14ac:dyDescent="0.2">
      <c r="B31" s="679"/>
      <c r="C31" s="679"/>
      <c r="D31" s="677"/>
      <c r="E31" s="677"/>
      <c r="F31" s="677"/>
      <c r="G31" s="677"/>
      <c r="H31" s="677"/>
      <c r="I31" s="677"/>
      <c r="J31" s="677"/>
      <c r="K31" s="677"/>
      <c r="L31" s="678"/>
      <c r="M31" s="678"/>
      <c r="N31" s="679"/>
      <c r="O31" s="679"/>
      <c r="P31" s="679"/>
      <c r="Q31" s="679"/>
    </row>
    <row r="32" spans="1:22" s="606" customFormat="1" x14ac:dyDescent="0.2">
      <c r="B32" s="679"/>
      <c r="C32" s="679"/>
      <c r="D32" s="679"/>
      <c r="E32" s="679"/>
      <c r="F32" s="679"/>
      <c r="G32" s="679"/>
      <c r="H32" s="679"/>
      <c r="I32" s="679"/>
      <c r="J32" s="679"/>
      <c r="K32" s="679"/>
      <c r="L32" s="678"/>
      <c r="M32" s="678"/>
      <c r="N32" s="679"/>
      <c r="O32" s="679"/>
      <c r="P32" s="679"/>
      <c r="Q32" s="679"/>
      <c r="V32" s="680"/>
    </row>
    <row r="33" spans="2:22" s="606" customFormat="1" x14ac:dyDescent="0.2">
      <c r="B33" s="679"/>
      <c r="C33" s="679"/>
      <c r="D33" s="679"/>
      <c r="E33" s="679"/>
      <c r="F33" s="679"/>
      <c r="G33" s="679"/>
      <c r="H33" s="679"/>
      <c r="I33" s="679"/>
      <c r="J33" s="679"/>
      <c r="K33" s="679"/>
      <c r="L33" s="678"/>
      <c r="M33" s="678"/>
      <c r="N33" s="679"/>
      <c r="O33" s="679"/>
      <c r="P33" s="679"/>
      <c r="Q33" s="679"/>
      <c r="V33" s="680"/>
    </row>
    <row r="34" spans="2:22" s="606" customFormat="1" x14ac:dyDescent="0.2">
      <c r="B34" s="679"/>
      <c r="C34" s="679"/>
      <c r="D34" s="679"/>
      <c r="E34" s="679"/>
      <c r="F34" s="679"/>
      <c r="G34" s="679"/>
      <c r="H34" s="679"/>
      <c r="I34" s="679"/>
      <c r="J34" s="679"/>
      <c r="K34" s="679"/>
      <c r="L34" s="678"/>
      <c r="M34" s="678"/>
      <c r="N34" s="679"/>
      <c r="O34" s="679"/>
      <c r="P34" s="679"/>
      <c r="Q34" s="679"/>
      <c r="V34" s="680"/>
    </row>
    <row r="35" spans="2:22" s="606" customFormat="1" x14ac:dyDescent="0.2">
      <c r="B35" s="679"/>
      <c r="C35" s="679"/>
      <c r="D35" s="679"/>
      <c r="E35" s="679"/>
      <c r="F35" s="679"/>
      <c r="G35" s="679"/>
      <c r="H35" s="679"/>
      <c r="I35" s="679"/>
      <c r="J35" s="679"/>
      <c r="K35" s="679"/>
      <c r="L35" s="678"/>
      <c r="M35" s="678"/>
      <c r="N35" s="679"/>
      <c r="O35" s="679"/>
      <c r="P35" s="679"/>
      <c r="Q35" s="679"/>
    </row>
    <row r="36" spans="2:22" s="606" customFormat="1" x14ac:dyDescent="0.2">
      <c r="B36" s="679"/>
      <c r="C36" s="679"/>
      <c r="D36" s="679"/>
      <c r="E36" s="679"/>
      <c r="F36" s="679"/>
      <c r="G36" s="679"/>
      <c r="H36" s="679"/>
      <c r="I36" s="679"/>
      <c r="J36" s="679"/>
      <c r="K36" s="679"/>
      <c r="L36" s="678"/>
      <c r="M36" s="678"/>
      <c r="N36" s="679"/>
      <c r="O36" s="679"/>
      <c r="P36" s="679"/>
      <c r="Q36" s="679"/>
    </row>
    <row r="37" spans="2:22" s="606" customFormat="1" x14ac:dyDescent="0.2">
      <c r="B37" s="679"/>
      <c r="C37" s="679"/>
      <c r="D37" s="679"/>
      <c r="E37" s="679"/>
      <c r="F37" s="679"/>
      <c r="G37" s="679"/>
      <c r="H37" s="679"/>
      <c r="I37" s="679"/>
      <c r="J37" s="679"/>
      <c r="K37" s="679"/>
      <c r="L37" s="678"/>
      <c r="M37" s="678"/>
      <c r="N37" s="679"/>
      <c r="O37" s="679"/>
      <c r="P37" s="679"/>
      <c r="Q37" s="679"/>
    </row>
    <row r="38" spans="2:22" s="606" customFormat="1" x14ac:dyDescent="0.2">
      <c r="B38" s="679"/>
      <c r="C38" s="679"/>
      <c r="D38" s="679"/>
      <c r="E38" s="679"/>
      <c r="F38" s="679"/>
      <c r="G38" s="679"/>
      <c r="H38" s="679"/>
      <c r="I38" s="679"/>
      <c r="J38" s="679"/>
      <c r="K38" s="679"/>
      <c r="L38" s="678"/>
      <c r="M38" s="678"/>
      <c r="N38" s="679"/>
      <c r="O38" s="679"/>
      <c r="P38" s="679"/>
      <c r="Q38" s="679"/>
    </row>
    <row r="39" spans="2:22" s="606" customFormat="1" x14ac:dyDescent="0.2">
      <c r="B39" s="679"/>
      <c r="C39" s="679"/>
      <c r="D39" s="679"/>
      <c r="E39" s="679"/>
      <c r="F39" s="679"/>
      <c r="G39" s="679"/>
      <c r="H39" s="679"/>
      <c r="I39" s="679"/>
      <c r="J39" s="679"/>
      <c r="K39" s="679"/>
      <c r="L39" s="678"/>
      <c r="M39" s="678"/>
      <c r="N39" s="679"/>
      <c r="O39" s="679"/>
      <c r="P39" s="679"/>
      <c r="Q39" s="679"/>
    </row>
    <row r="40" spans="2:22" s="606" customFormat="1" x14ac:dyDescent="0.2">
      <c r="B40" s="679"/>
      <c r="C40" s="679"/>
      <c r="D40" s="679"/>
      <c r="E40" s="679"/>
      <c r="F40" s="679"/>
      <c r="G40" s="679"/>
      <c r="H40" s="679"/>
      <c r="I40" s="679"/>
      <c r="J40" s="679"/>
      <c r="K40" s="679"/>
      <c r="L40" s="678"/>
      <c r="M40" s="678"/>
      <c r="N40" s="679"/>
      <c r="O40" s="679"/>
      <c r="P40" s="679"/>
      <c r="Q40" s="679"/>
    </row>
    <row r="41" spans="2:22" s="606" customFormat="1" x14ac:dyDescent="0.2">
      <c r="B41" s="679"/>
      <c r="C41" s="679"/>
      <c r="D41" s="679"/>
      <c r="E41" s="679"/>
      <c r="F41" s="679"/>
      <c r="G41" s="679"/>
      <c r="H41" s="679"/>
      <c r="I41" s="679"/>
      <c r="J41" s="679"/>
      <c r="K41" s="679"/>
      <c r="L41" s="678"/>
      <c r="M41" s="678"/>
      <c r="N41" s="679"/>
      <c r="O41" s="679"/>
      <c r="P41" s="679"/>
      <c r="Q41" s="679"/>
    </row>
    <row r="42" spans="2:22" s="606" customFormat="1" x14ac:dyDescent="0.2">
      <c r="B42" s="679"/>
      <c r="C42" s="679"/>
      <c r="D42" s="679"/>
      <c r="E42" s="679"/>
      <c r="F42" s="679"/>
      <c r="G42" s="679"/>
      <c r="H42" s="679"/>
      <c r="I42" s="679"/>
      <c r="J42" s="679"/>
      <c r="K42" s="679"/>
      <c r="L42" s="678"/>
      <c r="M42" s="678"/>
      <c r="N42" s="679"/>
      <c r="O42" s="679"/>
      <c r="P42" s="679"/>
      <c r="Q42" s="679"/>
    </row>
    <row r="43" spans="2:22" s="606" customFormat="1" x14ac:dyDescent="0.2">
      <c r="B43" s="679"/>
      <c r="C43" s="679"/>
      <c r="D43" s="679"/>
      <c r="E43" s="679"/>
      <c r="F43" s="679"/>
      <c r="G43" s="679"/>
      <c r="H43" s="679"/>
      <c r="I43" s="679"/>
      <c r="J43" s="679"/>
      <c r="K43" s="679"/>
      <c r="L43" s="678"/>
      <c r="M43" s="678"/>
      <c r="N43" s="679"/>
      <c r="O43" s="679"/>
      <c r="P43" s="679"/>
      <c r="Q43" s="679"/>
    </row>
    <row r="44" spans="2:22" s="606" customFormat="1" x14ac:dyDescent="0.2">
      <c r="B44" s="679"/>
      <c r="C44" s="679"/>
      <c r="D44" s="679"/>
      <c r="E44" s="679"/>
      <c r="F44" s="679"/>
      <c r="G44" s="679"/>
      <c r="H44" s="679"/>
      <c r="I44" s="679"/>
      <c r="J44" s="679"/>
      <c r="K44" s="679"/>
      <c r="L44" s="678"/>
      <c r="M44" s="678"/>
      <c r="N44" s="679"/>
      <c r="O44" s="679"/>
      <c r="P44" s="679"/>
      <c r="Q44" s="679"/>
    </row>
    <row r="45" spans="2:22" s="606" customFormat="1" x14ac:dyDescent="0.2">
      <c r="B45" s="679"/>
      <c r="C45" s="679"/>
      <c r="D45" s="679"/>
      <c r="E45" s="679"/>
      <c r="F45" s="679"/>
      <c r="G45" s="679"/>
      <c r="H45" s="679"/>
      <c r="I45" s="679"/>
      <c r="J45" s="679"/>
      <c r="K45" s="679"/>
      <c r="L45" s="678"/>
      <c r="M45" s="678"/>
      <c r="N45" s="679"/>
      <c r="O45" s="679"/>
      <c r="P45" s="679"/>
      <c r="Q45" s="679"/>
    </row>
    <row r="46" spans="2:22" s="606" customFormat="1" x14ac:dyDescent="0.2">
      <c r="B46" s="679"/>
      <c r="C46" s="679"/>
      <c r="D46" s="679"/>
      <c r="E46" s="679"/>
      <c r="F46" s="679"/>
      <c r="G46" s="679"/>
      <c r="H46" s="679"/>
      <c r="I46" s="679"/>
      <c r="J46" s="679"/>
      <c r="K46" s="679"/>
      <c r="L46" s="678"/>
      <c r="M46" s="678"/>
      <c r="N46" s="679"/>
      <c r="O46" s="679"/>
      <c r="P46" s="679"/>
      <c r="Q46" s="679"/>
    </row>
    <row r="47" spans="2:22" s="606" customFormat="1" x14ac:dyDescent="0.2">
      <c r="B47" s="679"/>
      <c r="C47" s="679"/>
      <c r="D47" s="679"/>
      <c r="E47" s="679"/>
      <c r="F47" s="679"/>
      <c r="G47" s="679"/>
      <c r="H47" s="679"/>
      <c r="I47" s="679"/>
      <c r="J47" s="679"/>
      <c r="K47" s="679"/>
      <c r="L47" s="678"/>
      <c r="M47" s="678"/>
      <c r="N47" s="679"/>
      <c r="O47" s="679"/>
      <c r="P47" s="679"/>
      <c r="Q47" s="679"/>
    </row>
    <row r="48" spans="2:22" s="606" customFormat="1" x14ac:dyDescent="0.2">
      <c r="B48" s="679"/>
      <c r="C48" s="679"/>
      <c r="D48" s="679"/>
      <c r="E48" s="679"/>
      <c r="F48" s="679"/>
      <c r="G48" s="679"/>
      <c r="H48" s="679"/>
      <c r="I48" s="679"/>
      <c r="J48" s="679"/>
      <c r="K48" s="679"/>
      <c r="L48" s="678"/>
      <c r="M48" s="678"/>
      <c r="N48" s="679"/>
      <c r="O48" s="679"/>
      <c r="P48" s="679"/>
      <c r="Q48" s="679"/>
    </row>
    <row r="49" spans="2:17" s="606" customFormat="1" x14ac:dyDescent="0.2">
      <c r="B49" s="679"/>
      <c r="C49" s="679"/>
      <c r="D49" s="679"/>
      <c r="E49" s="679"/>
      <c r="F49" s="679"/>
      <c r="G49" s="679"/>
      <c r="H49" s="679"/>
      <c r="I49" s="679"/>
      <c r="J49" s="679"/>
      <c r="K49" s="679"/>
      <c r="L49" s="678"/>
      <c r="M49" s="678"/>
      <c r="N49" s="679"/>
      <c r="O49" s="679"/>
      <c r="P49" s="679"/>
      <c r="Q49" s="679"/>
    </row>
    <row r="50" spans="2:17" s="606" customFormat="1" x14ac:dyDescent="0.2">
      <c r="B50" s="679"/>
      <c r="C50" s="679"/>
      <c r="D50" s="679"/>
      <c r="E50" s="679"/>
      <c r="F50" s="679"/>
      <c r="G50" s="679"/>
      <c r="H50" s="679"/>
      <c r="I50" s="679"/>
      <c r="J50" s="679"/>
      <c r="K50" s="679"/>
      <c r="L50" s="678"/>
      <c r="M50" s="678"/>
      <c r="N50" s="679"/>
      <c r="O50" s="679"/>
      <c r="P50" s="679"/>
      <c r="Q50" s="679"/>
    </row>
    <row r="51" spans="2:17" s="606" customFormat="1" x14ac:dyDescent="0.2">
      <c r="B51" s="679"/>
      <c r="C51" s="679"/>
      <c r="D51" s="679"/>
      <c r="E51" s="679"/>
      <c r="F51" s="679"/>
      <c r="G51" s="679"/>
      <c r="H51" s="679"/>
      <c r="I51" s="679"/>
      <c r="J51" s="679"/>
      <c r="K51" s="679"/>
      <c r="L51" s="678"/>
      <c r="M51" s="678"/>
      <c r="N51" s="679"/>
      <c r="O51" s="679"/>
      <c r="P51" s="679"/>
      <c r="Q51" s="679"/>
    </row>
    <row r="52" spans="2:17" s="606" customFormat="1" x14ac:dyDescent="0.2">
      <c r="B52" s="679"/>
      <c r="C52" s="679"/>
      <c r="D52" s="679"/>
      <c r="E52" s="679"/>
      <c r="F52" s="679"/>
      <c r="G52" s="679"/>
      <c r="H52" s="679"/>
      <c r="I52" s="679"/>
      <c r="J52" s="679"/>
      <c r="K52" s="679"/>
      <c r="L52" s="678"/>
      <c r="M52" s="678"/>
      <c r="N52" s="679"/>
      <c r="O52" s="679"/>
      <c r="P52" s="679"/>
      <c r="Q52" s="679"/>
    </row>
    <row r="53" spans="2:17" s="606" customFormat="1" x14ac:dyDescent="0.2">
      <c r="B53" s="679"/>
      <c r="C53" s="679"/>
      <c r="D53" s="679"/>
      <c r="E53" s="679"/>
      <c r="F53" s="679"/>
      <c r="G53" s="679"/>
      <c r="H53" s="679"/>
      <c r="I53" s="679"/>
      <c r="J53" s="679"/>
      <c r="K53" s="679"/>
      <c r="L53" s="678"/>
      <c r="M53" s="678"/>
      <c r="N53" s="679"/>
      <c r="O53" s="679"/>
      <c r="P53" s="679"/>
      <c r="Q53" s="679"/>
    </row>
    <row r="54" spans="2:17" s="606" customFormat="1" x14ac:dyDescent="0.2">
      <c r="B54" s="679"/>
      <c r="C54" s="679"/>
      <c r="D54" s="679"/>
      <c r="E54" s="679"/>
      <c r="F54" s="679"/>
      <c r="G54" s="679"/>
      <c r="H54" s="679"/>
      <c r="I54" s="679"/>
      <c r="J54" s="679"/>
      <c r="K54" s="679"/>
      <c r="L54" s="678"/>
      <c r="M54" s="678"/>
      <c r="N54" s="679"/>
      <c r="O54" s="679"/>
      <c r="P54" s="679"/>
      <c r="Q54" s="679"/>
    </row>
    <row r="55" spans="2:17" s="606" customFormat="1" x14ac:dyDescent="0.2">
      <c r="B55" s="679"/>
      <c r="C55" s="679"/>
      <c r="D55" s="679"/>
      <c r="E55" s="679"/>
      <c r="F55" s="679"/>
      <c r="G55" s="679"/>
      <c r="H55" s="679"/>
      <c r="I55" s="679"/>
      <c r="J55" s="679"/>
      <c r="K55" s="679"/>
      <c r="L55" s="678"/>
      <c r="M55" s="678"/>
      <c r="N55" s="679"/>
      <c r="O55" s="679"/>
      <c r="P55" s="679"/>
      <c r="Q55" s="679"/>
    </row>
    <row r="56" spans="2:17" s="606" customFormat="1" x14ac:dyDescent="0.2">
      <c r="B56" s="679"/>
      <c r="C56" s="679"/>
      <c r="D56" s="679"/>
      <c r="E56" s="679"/>
      <c r="F56" s="679"/>
      <c r="G56" s="679"/>
      <c r="H56" s="679"/>
      <c r="I56" s="679"/>
      <c r="J56" s="679"/>
      <c r="K56" s="679"/>
      <c r="L56" s="678"/>
      <c r="M56" s="678"/>
      <c r="N56" s="679"/>
      <c r="O56" s="679"/>
      <c r="P56" s="679"/>
      <c r="Q56" s="679"/>
    </row>
    <row r="57" spans="2:17" s="606" customFormat="1" x14ac:dyDescent="0.2">
      <c r="B57" s="679"/>
      <c r="C57" s="679"/>
      <c r="D57" s="679"/>
      <c r="E57" s="679"/>
      <c r="F57" s="679"/>
      <c r="G57" s="679"/>
      <c r="H57" s="679"/>
      <c r="I57" s="679"/>
      <c r="J57" s="679"/>
      <c r="K57" s="679"/>
      <c r="L57" s="678"/>
      <c r="M57" s="678"/>
      <c r="N57" s="679"/>
      <c r="O57" s="679"/>
      <c r="P57" s="679"/>
      <c r="Q57" s="679"/>
    </row>
    <row r="58" spans="2:17" s="606" customFormat="1" x14ac:dyDescent="0.2">
      <c r="B58" s="679"/>
      <c r="C58" s="679"/>
      <c r="D58" s="679"/>
      <c r="E58" s="679"/>
      <c r="F58" s="679"/>
      <c r="G58" s="679"/>
      <c r="H58" s="679"/>
      <c r="I58" s="679"/>
      <c r="J58" s="679"/>
      <c r="K58" s="679"/>
      <c r="L58" s="678"/>
      <c r="M58" s="678"/>
      <c r="N58" s="679"/>
      <c r="O58" s="679"/>
      <c r="P58" s="679"/>
      <c r="Q58" s="679"/>
    </row>
    <row r="59" spans="2:17" s="606" customFormat="1" x14ac:dyDescent="0.2">
      <c r="B59" s="679"/>
      <c r="C59" s="679"/>
      <c r="D59" s="679"/>
      <c r="E59" s="679"/>
      <c r="F59" s="679"/>
      <c r="G59" s="679"/>
      <c r="H59" s="679"/>
      <c r="I59" s="679"/>
      <c r="J59" s="679"/>
      <c r="K59" s="679"/>
      <c r="L59" s="678"/>
      <c r="M59" s="678"/>
      <c r="N59" s="679"/>
      <c r="O59" s="679"/>
      <c r="P59" s="679"/>
      <c r="Q59" s="679"/>
    </row>
    <row r="60" spans="2:17" s="606" customFormat="1" x14ac:dyDescent="0.2">
      <c r="B60" s="679"/>
      <c r="C60" s="679"/>
      <c r="D60" s="679"/>
      <c r="E60" s="679"/>
      <c r="F60" s="679"/>
      <c r="G60" s="679"/>
      <c r="H60" s="679"/>
      <c r="I60" s="679"/>
      <c r="J60" s="679"/>
      <c r="K60" s="679"/>
      <c r="L60" s="678"/>
      <c r="M60" s="678"/>
      <c r="N60" s="679"/>
      <c r="O60" s="679"/>
      <c r="P60" s="679"/>
      <c r="Q60" s="679"/>
    </row>
    <row r="61" spans="2:17" s="606" customFormat="1" x14ac:dyDescent="0.2">
      <c r="B61" s="679"/>
      <c r="C61" s="679"/>
      <c r="D61" s="679"/>
      <c r="E61" s="679"/>
      <c r="F61" s="679"/>
      <c r="G61" s="679"/>
      <c r="H61" s="679"/>
      <c r="I61" s="679"/>
      <c r="J61" s="679"/>
      <c r="K61" s="679"/>
      <c r="L61" s="678"/>
      <c r="M61" s="678"/>
      <c r="N61" s="679"/>
      <c r="O61" s="679"/>
      <c r="P61" s="679"/>
      <c r="Q61" s="679"/>
    </row>
    <row r="62" spans="2:17" s="606" customFormat="1" x14ac:dyDescent="0.2">
      <c r="B62" s="679"/>
      <c r="C62" s="679"/>
      <c r="D62" s="679"/>
      <c r="E62" s="679"/>
      <c r="F62" s="679"/>
      <c r="G62" s="679"/>
      <c r="H62" s="679"/>
      <c r="I62" s="679"/>
      <c r="J62" s="679"/>
      <c r="K62" s="679"/>
      <c r="L62" s="678"/>
      <c r="M62" s="678"/>
      <c r="N62" s="679"/>
      <c r="O62" s="679"/>
      <c r="P62" s="679"/>
      <c r="Q62" s="679"/>
    </row>
    <row r="63" spans="2:17" s="606" customFormat="1" x14ac:dyDescent="0.2">
      <c r="B63" s="679"/>
      <c r="C63" s="679"/>
      <c r="D63" s="679"/>
      <c r="E63" s="679"/>
      <c r="F63" s="679"/>
      <c r="G63" s="679"/>
      <c r="H63" s="679"/>
      <c r="I63" s="679"/>
      <c r="J63" s="679"/>
      <c r="K63" s="679"/>
      <c r="L63" s="678"/>
      <c r="M63" s="678"/>
      <c r="N63" s="679"/>
      <c r="O63" s="679"/>
      <c r="P63" s="679"/>
      <c r="Q63" s="679"/>
    </row>
    <row r="64" spans="2:17" s="606" customFormat="1" x14ac:dyDescent="0.2">
      <c r="B64" s="679"/>
      <c r="C64" s="679"/>
      <c r="D64" s="679"/>
      <c r="E64" s="679"/>
      <c r="F64" s="679"/>
      <c r="G64" s="679"/>
      <c r="H64" s="679"/>
      <c r="I64" s="679"/>
      <c r="J64" s="679"/>
      <c r="K64" s="679"/>
      <c r="L64" s="678"/>
      <c r="M64" s="678"/>
      <c r="N64" s="679"/>
      <c r="O64" s="679"/>
      <c r="P64" s="679"/>
      <c r="Q64" s="679"/>
    </row>
    <row r="65" spans="2:17" s="606" customFormat="1" x14ac:dyDescent="0.2">
      <c r="B65" s="679"/>
      <c r="C65" s="679"/>
      <c r="D65" s="679"/>
      <c r="E65" s="679"/>
      <c r="F65" s="679"/>
      <c r="G65" s="679"/>
      <c r="H65" s="679"/>
      <c r="I65" s="679"/>
      <c r="J65" s="679"/>
      <c r="K65" s="679"/>
      <c r="L65" s="678"/>
      <c r="M65" s="678"/>
      <c r="N65" s="679"/>
      <c r="O65" s="679"/>
      <c r="P65" s="679"/>
      <c r="Q65" s="679"/>
    </row>
    <row r="66" spans="2:17" s="606" customFormat="1" x14ac:dyDescent="0.2">
      <c r="B66" s="679"/>
      <c r="C66" s="679"/>
      <c r="D66" s="679"/>
      <c r="E66" s="679"/>
      <c r="F66" s="679"/>
      <c r="G66" s="679"/>
      <c r="H66" s="679"/>
      <c r="I66" s="679"/>
      <c r="J66" s="679"/>
      <c r="K66" s="679"/>
      <c r="L66" s="678"/>
      <c r="M66" s="678"/>
      <c r="N66" s="679"/>
      <c r="O66" s="679"/>
      <c r="P66" s="679"/>
      <c r="Q66" s="679"/>
    </row>
    <row r="67" spans="2:17" s="606" customFormat="1" x14ac:dyDescent="0.2">
      <c r="B67" s="679"/>
      <c r="C67" s="679"/>
      <c r="D67" s="679"/>
      <c r="E67" s="679"/>
      <c r="F67" s="679"/>
      <c r="G67" s="679"/>
      <c r="H67" s="679"/>
      <c r="I67" s="679"/>
      <c r="J67" s="679"/>
      <c r="K67" s="679"/>
      <c r="L67" s="678"/>
      <c r="M67" s="678"/>
      <c r="N67" s="679"/>
      <c r="O67" s="679"/>
      <c r="P67" s="679"/>
      <c r="Q67" s="679"/>
    </row>
    <row r="68" spans="2:17" s="606" customFormat="1" x14ac:dyDescent="0.2">
      <c r="B68" s="679"/>
      <c r="C68" s="679"/>
      <c r="D68" s="679"/>
      <c r="E68" s="679"/>
      <c r="F68" s="679"/>
      <c r="G68" s="679"/>
      <c r="H68" s="679"/>
      <c r="I68" s="679"/>
      <c r="J68" s="679"/>
      <c r="K68" s="679"/>
      <c r="L68" s="678"/>
      <c r="M68" s="678"/>
      <c r="N68" s="679"/>
      <c r="O68" s="679"/>
      <c r="P68" s="679"/>
      <c r="Q68" s="679"/>
    </row>
    <row r="69" spans="2:17" s="606" customFormat="1" x14ac:dyDescent="0.2">
      <c r="B69" s="679"/>
      <c r="C69" s="679"/>
      <c r="D69" s="679"/>
      <c r="E69" s="679"/>
      <c r="F69" s="679"/>
      <c r="G69" s="679"/>
      <c r="H69" s="679"/>
      <c r="I69" s="679"/>
      <c r="J69" s="679"/>
      <c r="K69" s="679"/>
      <c r="L69" s="678"/>
      <c r="M69" s="678"/>
      <c r="N69" s="679"/>
      <c r="O69" s="679"/>
      <c r="P69" s="679"/>
      <c r="Q69" s="679"/>
    </row>
    <row r="70" spans="2:17" s="606" customFormat="1" x14ac:dyDescent="0.2">
      <c r="B70" s="679"/>
      <c r="C70" s="679"/>
      <c r="D70" s="679"/>
      <c r="E70" s="679"/>
      <c r="F70" s="679"/>
      <c r="G70" s="679"/>
      <c r="H70" s="679"/>
      <c r="I70" s="679"/>
      <c r="J70" s="679"/>
      <c r="K70" s="679"/>
      <c r="L70" s="678"/>
      <c r="M70" s="678"/>
      <c r="N70" s="679"/>
      <c r="O70" s="679"/>
      <c r="P70" s="679"/>
      <c r="Q70" s="679"/>
    </row>
    <row r="71" spans="2:17" s="606" customFormat="1" x14ac:dyDescent="0.2">
      <c r="B71" s="679"/>
      <c r="C71" s="679"/>
      <c r="D71" s="679"/>
      <c r="E71" s="679"/>
      <c r="F71" s="679"/>
      <c r="G71" s="679"/>
      <c r="H71" s="679"/>
      <c r="I71" s="679"/>
      <c r="J71" s="679"/>
      <c r="K71" s="679"/>
      <c r="L71" s="678"/>
      <c r="M71" s="678"/>
      <c r="N71" s="679"/>
      <c r="O71" s="679"/>
      <c r="P71" s="679"/>
      <c r="Q71" s="679"/>
    </row>
    <row r="72" spans="2:17" s="606" customFormat="1" x14ac:dyDescent="0.2">
      <c r="B72" s="679"/>
      <c r="C72" s="679"/>
      <c r="D72" s="679"/>
      <c r="E72" s="679"/>
      <c r="F72" s="679"/>
      <c r="G72" s="679"/>
      <c r="H72" s="679"/>
      <c r="I72" s="679"/>
      <c r="J72" s="679"/>
      <c r="K72" s="679"/>
      <c r="L72" s="678"/>
      <c r="M72" s="678"/>
      <c r="N72" s="679"/>
      <c r="O72" s="679"/>
      <c r="P72" s="679"/>
      <c r="Q72" s="679"/>
    </row>
    <row r="73" spans="2:17" x14ac:dyDescent="0.3">
      <c r="L73" s="681"/>
      <c r="M73" s="681"/>
    </row>
    <row r="74" spans="2:17" x14ac:dyDescent="0.3">
      <c r="L74" s="681"/>
      <c r="M74" s="681"/>
    </row>
    <row r="75" spans="2:17" x14ac:dyDescent="0.3">
      <c r="L75" s="681"/>
      <c r="M75" s="681"/>
    </row>
    <row r="76" spans="2:17" x14ac:dyDescent="0.3">
      <c r="L76" s="681"/>
      <c r="M76" s="681"/>
    </row>
    <row r="77" spans="2:17" x14ac:dyDescent="0.3">
      <c r="L77" s="681"/>
      <c r="M77" s="681"/>
    </row>
  </sheetData>
  <mergeCells count="32">
    <mergeCell ref="M5:M7"/>
    <mergeCell ref="A1:V1"/>
    <mergeCell ref="A3:A7"/>
    <mergeCell ref="B3:B6"/>
    <mergeCell ref="D3:F4"/>
    <mergeCell ref="G3:M4"/>
    <mergeCell ref="N3:O3"/>
    <mergeCell ref="P3:T3"/>
    <mergeCell ref="U3:U7"/>
    <mergeCell ref="V3:V7"/>
    <mergeCell ref="N4:N7"/>
    <mergeCell ref="E5:F5"/>
    <mergeCell ref="G5:H5"/>
    <mergeCell ref="I5:J5"/>
    <mergeCell ref="K5:K7"/>
    <mergeCell ref="L5:L7"/>
    <mergeCell ref="S6:S7"/>
    <mergeCell ref="T6:T7"/>
    <mergeCell ref="A27:H27"/>
    <mergeCell ref="B28:R28"/>
    <mergeCell ref="B29:E29"/>
    <mergeCell ref="I29:L29"/>
    <mergeCell ref="E6:E7"/>
    <mergeCell ref="F6:F7"/>
    <mergeCell ref="G6:G7"/>
    <mergeCell ref="I6:I7"/>
    <mergeCell ref="Q6:Q7"/>
    <mergeCell ref="R6:R7"/>
    <mergeCell ref="O4:O7"/>
    <mergeCell ref="P4:P7"/>
    <mergeCell ref="Q4:R5"/>
    <mergeCell ref="S4:T5"/>
  </mergeCells>
  <printOptions horizontalCentered="1"/>
  <pageMargins left="0.39370078740157483" right="0.39370078740157483" top="0.70866141732283472" bottom="0.34531250000000002" header="0.31496062992125984" footer="0.15748031496062992"/>
  <pageSetup paperSize="9" scale="40" fitToHeight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Y77"/>
  <sheetViews>
    <sheetView zoomScaleNormal="100" zoomScaleSheetLayoutView="90" zoomScalePageLayoutView="80" workbookViewId="0">
      <pane xSplit="1" ySplit="7" topLeftCell="H8" activePane="bottomRight" state="frozen"/>
      <selection activeCell="E10" sqref="E10:E11"/>
      <selection pane="topRight" activeCell="E10" sqref="E10:E11"/>
      <selection pane="bottomLeft" activeCell="E10" sqref="E10:E11"/>
      <selection pane="bottomRight" activeCell="A3" sqref="A3:A7"/>
    </sheetView>
  </sheetViews>
  <sheetFormatPr defaultColWidth="9" defaultRowHeight="18.75" x14ac:dyDescent="0.3"/>
  <cols>
    <col min="1" max="1" width="13.375" style="5" customWidth="1"/>
    <col min="2" max="2" width="13.375" style="685" customWidth="1"/>
    <col min="3" max="3" width="9.375" style="5" customWidth="1"/>
    <col min="4" max="4" width="9.75" style="5" customWidth="1"/>
    <col min="5" max="5" width="9" style="161" customWidth="1"/>
    <col min="6" max="6" width="9.375" style="684" customWidth="1"/>
    <col min="7" max="11" width="9.375" style="443" customWidth="1"/>
    <col min="12" max="12" width="9.25" style="683" customWidth="1"/>
    <col min="13" max="13" width="11.25" style="682" customWidth="1"/>
    <col min="14" max="14" width="13" style="5" customWidth="1"/>
    <col min="15" max="15" width="10.25" style="5" bestFit="1" customWidth="1"/>
    <col min="16" max="16" width="9.375" style="5" customWidth="1"/>
    <col min="17" max="17" width="10.375" style="167" customWidth="1"/>
    <col min="18" max="18" width="18.875" style="167" customWidth="1"/>
    <col min="19" max="19" width="9.125" style="167" customWidth="1"/>
    <col min="20" max="20" width="12.875" style="167" customWidth="1"/>
    <col min="21" max="21" width="8.625" style="167" customWidth="1"/>
    <col min="22" max="22" width="25.75" style="167" customWidth="1"/>
    <col min="23" max="23" width="24.375" style="167" customWidth="1"/>
    <col min="24" max="16384" width="9" style="5"/>
  </cols>
  <sheetData>
    <row r="1" spans="1:25" s="2" customFormat="1" x14ac:dyDescent="0.3">
      <c r="A1" s="1856" t="s">
        <v>80</v>
      </c>
      <c r="B1" s="1856"/>
      <c r="C1" s="1856"/>
      <c r="D1" s="1856"/>
      <c r="E1" s="1856"/>
      <c r="F1" s="1856"/>
      <c r="G1" s="1856"/>
      <c r="H1" s="1856"/>
      <c r="I1" s="1856"/>
      <c r="J1" s="1856"/>
      <c r="K1" s="1856"/>
      <c r="L1" s="1856"/>
      <c r="M1" s="1856"/>
      <c r="N1" s="1856"/>
      <c r="O1" s="1856"/>
      <c r="P1" s="1856"/>
      <c r="Q1" s="1856"/>
      <c r="R1" s="1856"/>
      <c r="S1" s="1856"/>
      <c r="T1" s="1856"/>
      <c r="U1" s="1856"/>
      <c r="V1" s="1856"/>
      <c r="W1" s="1856"/>
      <c r="X1" s="496"/>
      <c r="Y1" s="496"/>
    </row>
    <row r="2" spans="1:25" x14ac:dyDescent="0.3">
      <c r="A2" s="3" t="s">
        <v>453</v>
      </c>
      <c r="B2" s="777"/>
      <c r="C2" s="4"/>
      <c r="D2" s="4"/>
      <c r="E2" s="776"/>
      <c r="F2" s="775"/>
      <c r="G2" s="338"/>
      <c r="H2" s="338"/>
      <c r="I2" s="338"/>
      <c r="J2" s="338"/>
      <c r="K2" s="338"/>
      <c r="L2" s="774"/>
      <c r="M2" s="773"/>
      <c r="N2" s="4"/>
      <c r="O2" s="4"/>
      <c r="P2" s="4"/>
      <c r="Q2" s="162"/>
      <c r="R2" s="162"/>
      <c r="S2" s="162"/>
      <c r="T2" s="162"/>
      <c r="U2" s="162"/>
      <c r="V2" s="162"/>
      <c r="W2" s="162"/>
    </row>
    <row r="3" spans="1:25" x14ac:dyDescent="0.3">
      <c r="A3" s="1770" t="s">
        <v>0</v>
      </c>
      <c r="B3" s="1923" t="s">
        <v>270</v>
      </c>
      <c r="C3" s="330" t="s">
        <v>2</v>
      </c>
      <c r="D3" s="1773" t="s">
        <v>3</v>
      </c>
      <c r="E3" s="1774"/>
      <c r="F3" s="1775"/>
      <c r="G3" s="1773" t="s">
        <v>4</v>
      </c>
      <c r="H3" s="1774"/>
      <c r="I3" s="1774"/>
      <c r="J3" s="1774"/>
      <c r="K3" s="1774"/>
      <c r="L3" s="1774"/>
      <c r="M3" s="1774"/>
      <c r="N3" s="1775"/>
      <c r="O3" s="1785" t="s">
        <v>5</v>
      </c>
      <c r="P3" s="1786"/>
      <c r="Q3" s="1844" t="s">
        <v>6</v>
      </c>
      <c r="R3" s="1846"/>
      <c r="S3" s="1846"/>
      <c r="T3" s="1846"/>
      <c r="U3" s="1845"/>
      <c r="V3" s="1818" t="s">
        <v>7</v>
      </c>
      <c r="W3" s="1818" t="s">
        <v>8</v>
      </c>
    </row>
    <row r="4" spans="1:25" s="8" customFormat="1" x14ac:dyDescent="0.2">
      <c r="A4" s="1771"/>
      <c r="B4" s="1924"/>
      <c r="C4" s="7" t="s">
        <v>10</v>
      </c>
      <c r="D4" s="1776"/>
      <c r="E4" s="1777"/>
      <c r="F4" s="1778"/>
      <c r="G4" s="1776"/>
      <c r="H4" s="1777"/>
      <c r="I4" s="1777"/>
      <c r="J4" s="1777"/>
      <c r="K4" s="1777"/>
      <c r="L4" s="1777"/>
      <c r="M4" s="1777"/>
      <c r="N4" s="1778"/>
      <c r="O4" s="1763" t="s">
        <v>11</v>
      </c>
      <c r="P4" s="1763" t="s">
        <v>12</v>
      </c>
      <c r="Q4" s="1818" t="s">
        <v>341</v>
      </c>
      <c r="R4" s="1827" t="s">
        <v>14</v>
      </c>
      <c r="S4" s="1828"/>
      <c r="T4" s="1827" t="s">
        <v>15</v>
      </c>
      <c r="U4" s="1828"/>
      <c r="V4" s="1819"/>
      <c r="W4" s="1819"/>
    </row>
    <row r="5" spans="1:25" s="8" customFormat="1" x14ac:dyDescent="0.2">
      <c r="A5" s="1771"/>
      <c r="B5" s="1924"/>
      <c r="C5" s="7" t="s">
        <v>17</v>
      </c>
      <c r="D5" s="772" t="s">
        <v>18</v>
      </c>
      <c r="E5" s="1789" t="s">
        <v>19</v>
      </c>
      <c r="F5" s="1790"/>
      <c r="G5" s="1925" t="s">
        <v>70</v>
      </c>
      <c r="H5" s="1926"/>
      <c r="I5" s="1925" t="s">
        <v>71</v>
      </c>
      <c r="J5" s="1926"/>
      <c r="K5" s="339"/>
      <c r="L5" s="1818" t="s">
        <v>20</v>
      </c>
      <c r="M5" s="1766" t="s">
        <v>21</v>
      </c>
      <c r="N5" s="1766" t="s">
        <v>303</v>
      </c>
      <c r="O5" s="1764"/>
      <c r="P5" s="1764"/>
      <c r="Q5" s="1819"/>
      <c r="R5" s="1829"/>
      <c r="S5" s="1830"/>
      <c r="T5" s="1829"/>
      <c r="U5" s="1830"/>
      <c r="V5" s="1819"/>
      <c r="W5" s="1819"/>
    </row>
    <row r="6" spans="1:25" s="11" customFormat="1" x14ac:dyDescent="0.2">
      <c r="A6" s="1771"/>
      <c r="B6" s="1924"/>
      <c r="C6" s="325" t="s">
        <v>24</v>
      </c>
      <c r="D6" s="9" t="s">
        <v>69</v>
      </c>
      <c r="E6" s="1766" t="s">
        <v>25</v>
      </c>
      <c r="F6" s="1766" t="s">
        <v>68</v>
      </c>
      <c r="G6" s="1851" t="s">
        <v>340</v>
      </c>
      <c r="H6" s="1851" t="s">
        <v>339</v>
      </c>
      <c r="I6" s="1851" t="s">
        <v>340</v>
      </c>
      <c r="J6" s="1851" t="s">
        <v>339</v>
      </c>
      <c r="K6" s="341"/>
      <c r="L6" s="1819"/>
      <c r="M6" s="1767"/>
      <c r="N6" s="1767"/>
      <c r="O6" s="1764"/>
      <c r="P6" s="1764"/>
      <c r="Q6" s="1819"/>
      <c r="R6" s="1824" t="s">
        <v>67</v>
      </c>
      <c r="S6" s="1824" t="s">
        <v>338</v>
      </c>
      <c r="T6" s="1824" t="s">
        <v>67</v>
      </c>
      <c r="U6" s="1824" t="s">
        <v>338</v>
      </c>
      <c r="V6" s="1819"/>
      <c r="W6" s="1819"/>
    </row>
    <row r="7" spans="1:25" s="11" customFormat="1" ht="57.75" customHeight="1" x14ac:dyDescent="0.2">
      <c r="A7" s="1772"/>
      <c r="B7" s="771" t="s">
        <v>276</v>
      </c>
      <c r="C7" s="326"/>
      <c r="D7" s="13"/>
      <c r="E7" s="1768"/>
      <c r="F7" s="1768"/>
      <c r="G7" s="1852"/>
      <c r="H7" s="1852"/>
      <c r="I7" s="1852"/>
      <c r="J7" s="1852"/>
      <c r="K7" s="342"/>
      <c r="L7" s="1820"/>
      <c r="M7" s="1768"/>
      <c r="N7" s="1768"/>
      <c r="O7" s="1765"/>
      <c r="P7" s="1765"/>
      <c r="Q7" s="1820"/>
      <c r="R7" s="1826"/>
      <c r="S7" s="1826"/>
      <c r="T7" s="1826"/>
      <c r="U7" s="1826"/>
      <c r="V7" s="1820"/>
      <c r="W7" s="1820"/>
    </row>
    <row r="8" spans="1:25" s="11" customFormat="1" x14ac:dyDescent="0.2">
      <c r="A8" s="14" t="s">
        <v>46</v>
      </c>
      <c r="B8" s="770" t="s">
        <v>47</v>
      </c>
      <c r="C8" s="14" t="s">
        <v>48</v>
      </c>
      <c r="D8" s="14" t="s">
        <v>49</v>
      </c>
      <c r="E8" s="14" t="s">
        <v>50</v>
      </c>
      <c r="F8" s="14" t="s">
        <v>51</v>
      </c>
      <c r="G8" s="343" t="s">
        <v>52</v>
      </c>
      <c r="H8" s="343" t="s">
        <v>53</v>
      </c>
      <c r="I8" s="343" t="s">
        <v>54</v>
      </c>
      <c r="J8" s="343" t="s">
        <v>55</v>
      </c>
      <c r="K8" s="343"/>
      <c r="L8" s="163" t="s">
        <v>56</v>
      </c>
      <c r="M8" s="14" t="s">
        <v>57</v>
      </c>
      <c r="N8" s="14" t="s">
        <v>58</v>
      </c>
      <c r="O8" s="14" t="s">
        <v>59</v>
      </c>
      <c r="P8" s="14" t="s">
        <v>60</v>
      </c>
      <c r="Q8" s="163" t="s">
        <v>61</v>
      </c>
      <c r="R8" s="163" t="s">
        <v>62</v>
      </c>
      <c r="S8" s="163" t="s">
        <v>63</v>
      </c>
      <c r="T8" s="163" t="s">
        <v>64</v>
      </c>
      <c r="U8" s="163" t="s">
        <v>65</v>
      </c>
      <c r="V8" s="163" t="s">
        <v>72</v>
      </c>
      <c r="W8" s="163" t="s">
        <v>73</v>
      </c>
    </row>
    <row r="9" spans="1:25" s="317" customFormat="1" x14ac:dyDescent="0.2">
      <c r="A9" s="769" t="s">
        <v>42</v>
      </c>
      <c r="B9" s="510">
        <v>5810</v>
      </c>
      <c r="C9" s="768" t="s">
        <v>96</v>
      </c>
      <c r="D9" s="510">
        <v>935</v>
      </c>
      <c r="E9" s="762">
        <v>3</v>
      </c>
      <c r="F9" s="767">
        <v>44</v>
      </c>
      <c r="G9" s="766">
        <v>5</v>
      </c>
      <c r="H9" s="766">
        <v>29</v>
      </c>
      <c r="I9" s="765">
        <f t="shared" ref="I9:I24" si="0">D9</f>
        <v>935</v>
      </c>
      <c r="J9" s="765">
        <v>1591</v>
      </c>
      <c r="K9" s="765">
        <f t="shared" ref="K9:K24" si="1">+G9+I9</f>
        <v>940</v>
      </c>
      <c r="L9" s="760" t="s">
        <v>306</v>
      </c>
      <c r="M9" s="764">
        <v>5</v>
      </c>
      <c r="N9" s="762" t="s">
        <v>86</v>
      </c>
      <c r="O9" s="763">
        <v>1620</v>
      </c>
      <c r="P9" s="762" t="s">
        <v>311</v>
      </c>
      <c r="Q9" s="761">
        <f>S9+U9</f>
        <v>1684</v>
      </c>
      <c r="R9" s="353" t="s">
        <v>337</v>
      </c>
      <c r="S9" s="760">
        <v>484</v>
      </c>
      <c r="T9" s="331" t="s">
        <v>336</v>
      </c>
      <c r="U9" s="759">
        <v>1200</v>
      </c>
      <c r="V9" s="758" t="s">
        <v>335</v>
      </c>
      <c r="W9" s="757" t="s">
        <v>334</v>
      </c>
    </row>
    <row r="10" spans="1:25" s="11" customFormat="1" x14ac:dyDescent="0.2">
      <c r="A10" s="618" t="s">
        <v>43</v>
      </c>
      <c r="B10" s="528">
        <v>14284</v>
      </c>
      <c r="C10" s="525" t="s">
        <v>96</v>
      </c>
      <c r="D10" s="528">
        <v>2350</v>
      </c>
      <c r="E10" s="637">
        <v>2</v>
      </c>
      <c r="F10" s="738">
        <v>35</v>
      </c>
      <c r="G10" s="737">
        <v>5</v>
      </c>
      <c r="H10" s="737">
        <v>88</v>
      </c>
      <c r="I10" s="736">
        <f t="shared" si="0"/>
        <v>2350</v>
      </c>
      <c r="J10" s="736">
        <v>3796</v>
      </c>
      <c r="K10" s="736">
        <f t="shared" si="1"/>
        <v>2355</v>
      </c>
      <c r="L10" s="623" t="s">
        <v>306</v>
      </c>
      <c r="M10" s="637">
        <v>5</v>
      </c>
      <c r="N10" s="751" t="s">
        <v>86</v>
      </c>
      <c r="O10" s="528">
        <v>3884</v>
      </c>
      <c r="P10" s="629" t="s">
        <v>311</v>
      </c>
      <c r="Q10" s="623">
        <v>144</v>
      </c>
      <c r="R10" s="627" t="s">
        <v>333</v>
      </c>
      <c r="S10" s="623">
        <v>144</v>
      </c>
      <c r="T10" s="632"/>
      <c r="U10" s="623"/>
      <c r="V10" s="754" t="s">
        <v>332</v>
      </c>
      <c r="W10" s="753" t="s">
        <v>331</v>
      </c>
    </row>
    <row r="11" spans="1:25" s="11" customFormat="1" x14ac:dyDescent="0.2">
      <c r="A11" s="630" t="s">
        <v>29</v>
      </c>
      <c r="B11" s="528">
        <v>16590</v>
      </c>
      <c r="C11" s="525" t="s">
        <v>96</v>
      </c>
      <c r="D11" s="528">
        <v>2065</v>
      </c>
      <c r="E11" s="637">
        <v>12</v>
      </c>
      <c r="F11" s="738">
        <v>230</v>
      </c>
      <c r="G11" s="737">
        <v>0</v>
      </c>
      <c r="H11" s="737">
        <v>0</v>
      </c>
      <c r="I11" s="736">
        <f t="shared" si="0"/>
        <v>2065</v>
      </c>
      <c r="J11" s="736">
        <v>768</v>
      </c>
      <c r="K11" s="736">
        <f t="shared" si="1"/>
        <v>2065</v>
      </c>
      <c r="L11" s="623" t="s">
        <v>86</v>
      </c>
      <c r="M11" s="637" t="s">
        <v>86</v>
      </c>
      <c r="N11" s="751" t="s">
        <v>86</v>
      </c>
      <c r="O11" s="528">
        <v>768</v>
      </c>
      <c r="P11" s="629" t="s">
        <v>311</v>
      </c>
      <c r="Q11" s="628">
        <v>311</v>
      </c>
      <c r="R11" s="627" t="s">
        <v>330</v>
      </c>
      <c r="S11" s="623">
        <v>311</v>
      </c>
      <c r="T11" s="756"/>
      <c r="U11" s="623"/>
      <c r="V11" s="755" t="s">
        <v>329</v>
      </c>
      <c r="W11" s="753" t="s">
        <v>328</v>
      </c>
    </row>
    <row r="12" spans="1:25" s="11" customFormat="1" x14ac:dyDescent="0.2">
      <c r="A12" s="618" t="s">
        <v>30</v>
      </c>
      <c r="B12" s="528">
        <v>4932</v>
      </c>
      <c r="C12" s="525" t="s">
        <v>96</v>
      </c>
      <c r="D12" s="528">
        <v>1674</v>
      </c>
      <c r="E12" s="637">
        <v>5</v>
      </c>
      <c r="F12" s="738">
        <v>94</v>
      </c>
      <c r="G12" s="737">
        <v>3</v>
      </c>
      <c r="H12" s="737">
        <v>60</v>
      </c>
      <c r="I12" s="736">
        <f t="shared" si="0"/>
        <v>1674</v>
      </c>
      <c r="J12" s="736">
        <v>1835</v>
      </c>
      <c r="K12" s="736">
        <f t="shared" si="1"/>
        <v>1677</v>
      </c>
      <c r="L12" s="623" t="s">
        <v>306</v>
      </c>
      <c r="M12" s="637">
        <v>3</v>
      </c>
      <c r="N12" s="751" t="s">
        <v>86</v>
      </c>
      <c r="O12" s="528">
        <v>1895</v>
      </c>
      <c r="P12" s="629" t="s">
        <v>311</v>
      </c>
      <c r="Q12" s="623">
        <v>202</v>
      </c>
      <c r="R12" s="627" t="s">
        <v>327</v>
      </c>
      <c r="S12" s="623">
        <v>202</v>
      </c>
      <c r="T12" s="622"/>
      <c r="U12" s="622"/>
      <c r="V12" s="754" t="s">
        <v>326</v>
      </c>
      <c r="W12" s="753" t="s">
        <v>325</v>
      </c>
    </row>
    <row r="13" spans="1:25" s="11" customFormat="1" x14ac:dyDescent="0.2">
      <c r="A13" s="535" t="s">
        <v>31</v>
      </c>
      <c r="B13" s="528">
        <v>14505</v>
      </c>
      <c r="C13" s="541" t="s">
        <v>96</v>
      </c>
      <c r="D13" s="528">
        <v>3103</v>
      </c>
      <c r="E13" s="637">
        <v>9</v>
      </c>
      <c r="F13" s="738">
        <v>246</v>
      </c>
      <c r="G13" s="737">
        <v>0</v>
      </c>
      <c r="H13" s="737">
        <v>0</v>
      </c>
      <c r="I13" s="736">
        <f t="shared" si="0"/>
        <v>3103</v>
      </c>
      <c r="J13" s="736">
        <v>7825</v>
      </c>
      <c r="K13" s="736">
        <f t="shared" si="1"/>
        <v>3103</v>
      </c>
      <c r="L13" s="623" t="s">
        <v>86</v>
      </c>
      <c r="M13" s="637" t="s">
        <v>86</v>
      </c>
      <c r="N13" s="751" t="s">
        <v>86</v>
      </c>
      <c r="O13" s="528">
        <v>7825</v>
      </c>
      <c r="P13" s="752" t="s">
        <v>311</v>
      </c>
      <c r="Q13" s="543">
        <v>227</v>
      </c>
      <c r="R13" s="533" t="s">
        <v>324</v>
      </c>
      <c r="S13" s="543">
        <v>227</v>
      </c>
      <c r="T13" s="632"/>
      <c r="U13" s="623"/>
      <c r="V13" s="1922" t="s">
        <v>323</v>
      </c>
      <c r="W13" s="1922" t="s">
        <v>322</v>
      </c>
    </row>
    <row r="14" spans="1:25" s="11" customFormat="1" x14ac:dyDescent="0.3">
      <c r="A14" s="633" t="s">
        <v>32</v>
      </c>
      <c r="B14" s="528">
        <v>6297</v>
      </c>
      <c r="C14" s="525" t="s">
        <v>96</v>
      </c>
      <c r="D14" s="528">
        <v>1625</v>
      </c>
      <c r="E14" s="637">
        <v>7</v>
      </c>
      <c r="F14" s="738">
        <v>129</v>
      </c>
      <c r="G14" s="737">
        <v>4</v>
      </c>
      <c r="H14" s="737">
        <v>30</v>
      </c>
      <c r="I14" s="736">
        <f t="shared" si="0"/>
        <v>1625</v>
      </c>
      <c r="J14" s="736">
        <v>2724</v>
      </c>
      <c r="K14" s="736">
        <f t="shared" si="1"/>
        <v>1629</v>
      </c>
      <c r="L14" s="623" t="s">
        <v>306</v>
      </c>
      <c r="M14" s="637">
        <v>4</v>
      </c>
      <c r="N14" s="751" t="s">
        <v>86</v>
      </c>
      <c r="O14" s="528">
        <v>2754</v>
      </c>
      <c r="P14" s="629" t="s">
        <v>311</v>
      </c>
      <c r="Q14" s="735">
        <v>235</v>
      </c>
      <c r="R14" s="627" t="s">
        <v>321</v>
      </c>
      <c r="S14" s="622">
        <v>235</v>
      </c>
      <c r="T14" s="627"/>
      <c r="U14" s="623"/>
      <c r="V14" s="1922"/>
      <c r="W14" s="1922"/>
    </row>
    <row r="15" spans="1:25" s="11" customFormat="1" x14ac:dyDescent="0.3">
      <c r="A15" s="633" t="s">
        <v>28</v>
      </c>
      <c r="B15" s="528">
        <v>12412</v>
      </c>
      <c r="C15" s="525" t="s">
        <v>96</v>
      </c>
      <c r="D15" s="528">
        <v>1632</v>
      </c>
      <c r="E15" s="637">
        <v>4</v>
      </c>
      <c r="F15" s="738">
        <v>60</v>
      </c>
      <c r="G15" s="737">
        <v>0</v>
      </c>
      <c r="H15" s="737">
        <v>0</v>
      </c>
      <c r="I15" s="736">
        <f t="shared" si="0"/>
        <v>1632</v>
      </c>
      <c r="J15" s="736">
        <v>4040</v>
      </c>
      <c r="K15" s="736">
        <f t="shared" si="1"/>
        <v>1632</v>
      </c>
      <c r="L15" s="623" t="s">
        <v>86</v>
      </c>
      <c r="M15" s="637" t="s">
        <v>86</v>
      </c>
      <c r="N15" s="751" t="s">
        <v>86</v>
      </c>
      <c r="O15" s="528">
        <v>4040</v>
      </c>
      <c r="P15" s="629" t="s">
        <v>311</v>
      </c>
      <c r="Q15" s="622">
        <v>197</v>
      </c>
      <c r="R15" s="627" t="s">
        <v>320</v>
      </c>
      <c r="S15" s="622">
        <v>197</v>
      </c>
      <c r="T15" s="632"/>
      <c r="U15" s="623"/>
      <c r="V15" s="632"/>
      <c r="W15" s="1922"/>
    </row>
    <row r="16" spans="1:25" s="11" customFormat="1" x14ac:dyDescent="0.3">
      <c r="A16" s="633" t="s">
        <v>33</v>
      </c>
      <c r="B16" s="528">
        <v>7058</v>
      </c>
      <c r="C16" s="525" t="s">
        <v>96</v>
      </c>
      <c r="D16" s="528">
        <v>1235</v>
      </c>
      <c r="E16" s="637">
        <v>2</v>
      </c>
      <c r="F16" s="738">
        <v>51</v>
      </c>
      <c r="G16" s="737">
        <v>4</v>
      </c>
      <c r="H16" s="737">
        <v>148</v>
      </c>
      <c r="I16" s="736">
        <f t="shared" si="0"/>
        <v>1235</v>
      </c>
      <c r="J16" s="736">
        <v>2133</v>
      </c>
      <c r="K16" s="736">
        <f t="shared" si="1"/>
        <v>1239</v>
      </c>
      <c r="L16" s="623" t="s">
        <v>306</v>
      </c>
      <c r="M16" s="637">
        <v>4</v>
      </c>
      <c r="N16" s="631" t="s">
        <v>86</v>
      </c>
      <c r="O16" s="528">
        <v>2281</v>
      </c>
      <c r="P16" s="629" t="s">
        <v>311</v>
      </c>
      <c r="Q16" s="628">
        <v>45</v>
      </c>
      <c r="R16" s="627" t="s">
        <v>142</v>
      </c>
      <c r="S16" s="623">
        <v>45</v>
      </c>
      <c r="T16" s="638"/>
      <c r="U16" s="622"/>
      <c r="V16" s="622"/>
      <c r="W16" s="620"/>
    </row>
    <row r="17" spans="1:23" s="11" customFormat="1" x14ac:dyDescent="0.3">
      <c r="A17" s="633" t="s">
        <v>34</v>
      </c>
      <c r="B17" s="528">
        <v>10254</v>
      </c>
      <c r="C17" s="525" t="s">
        <v>96</v>
      </c>
      <c r="D17" s="528">
        <v>2246</v>
      </c>
      <c r="E17" s="637">
        <v>5</v>
      </c>
      <c r="F17" s="738">
        <v>90</v>
      </c>
      <c r="G17" s="737">
        <v>4</v>
      </c>
      <c r="H17" s="737">
        <v>248</v>
      </c>
      <c r="I17" s="736">
        <f t="shared" si="0"/>
        <v>2246</v>
      </c>
      <c r="J17" s="736">
        <v>5421</v>
      </c>
      <c r="K17" s="736">
        <f t="shared" si="1"/>
        <v>2250</v>
      </c>
      <c r="L17" s="623" t="s">
        <v>306</v>
      </c>
      <c r="M17" s="637">
        <v>4</v>
      </c>
      <c r="N17" s="631" t="s">
        <v>86</v>
      </c>
      <c r="O17" s="528">
        <v>4669</v>
      </c>
      <c r="P17" s="629" t="s">
        <v>311</v>
      </c>
      <c r="Q17" s="735">
        <v>220</v>
      </c>
      <c r="R17" s="627" t="s">
        <v>319</v>
      </c>
      <c r="S17" s="622">
        <v>220</v>
      </c>
      <c r="T17" s="638"/>
      <c r="U17" s="622"/>
      <c r="V17" s="622"/>
      <c r="W17" s="620"/>
    </row>
    <row r="18" spans="1:23" s="11" customFormat="1" x14ac:dyDescent="0.3">
      <c r="A18" s="633" t="s">
        <v>35</v>
      </c>
      <c r="B18" s="528">
        <v>7083</v>
      </c>
      <c r="C18" s="525" t="s">
        <v>96</v>
      </c>
      <c r="D18" s="528">
        <v>1144</v>
      </c>
      <c r="E18" s="637" t="s">
        <v>86</v>
      </c>
      <c r="F18" s="738" t="s">
        <v>86</v>
      </c>
      <c r="G18" s="737">
        <v>4</v>
      </c>
      <c r="H18" s="737">
        <v>37</v>
      </c>
      <c r="I18" s="736">
        <f t="shared" si="0"/>
        <v>1144</v>
      </c>
      <c r="J18" s="736">
        <v>2327</v>
      </c>
      <c r="K18" s="736">
        <f t="shared" si="1"/>
        <v>1148</v>
      </c>
      <c r="L18" s="623" t="s">
        <v>306</v>
      </c>
      <c r="M18" s="637">
        <v>4</v>
      </c>
      <c r="N18" s="631" t="s">
        <v>86</v>
      </c>
      <c r="O18" s="528">
        <v>2364</v>
      </c>
      <c r="P18" s="629" t="s">
        <v>311</v>
      </c>
      <c r="Q18" s="628">
        <v>370</v>
      </c>
      <c r="R18" s="627" t="s">
        <v>318</v>
      </c>
      <c r="S18" s="623">
        <v>370</v>
      </c>
      <c r="T18" s="635"/>
      <c r="U18" s="622"/>
      <c r="V18" s="622">
        <v>0</v>
      </c>
      <c r="W18" s="620"/>
    </row>
    <row r="19" spans="1:23" x14ac:dyDescent="0.3">
      <c r="A19" s="750" t="s">
        <v>36</v>
      </c>
      <c r="B19" s="528">
        <v>41572</v>
      </c>
      <c r="C19" s="525" t="s">
        <v>96</v>
      </c>
      <c r="D19" s="528">
        <v>2721</v>
      </c>
      <c r="E19" s="748">
        <v>5</v>
      </c>
      <c r="F19" s="738">
        <v>97</v>
      </c>
      <c r="G19" s="749">
        <v>4</v>
      </c>
      <c r="H19" s="749">
        <v>63</v>
      </c>
      <c r="I19" s="736">
        <f t="shared" si="0"/>
        <v>2721</v>
      </c>
      <c r="J19" s="736">
        <v>9585</v>
      </c>
      <c r="K19" s="736">
        <f t="shared" si="1"/>
        <v>2725</v>
      </c>
      <c r="L19" s="623" t="s">
        <v>306</v>
      </c>
      <c r="M19" s="748">
        <v>4</v>
      </c>
      <c r="N19" s="747" t="s">
        <v>86</v>
      </c>
      <c r="O19" s="528">
        <v>9648</v>
      </c>
      <c r="P19" s="629" t="s">
        <v>311</v>
      </c>
      <c r="Q19" s="746">
        <v>1169</v>
      </c>
      <c r="R19" s="627" t="s">
        <v>317</v>
      </c>
      <c r="S19" s="744">
        <v>1169</v>
      </c>
      <c r="T19" s="635"/>
      <c r="U19" s="745"/>
      <c r="V19" s="744">
        <v>0</v>
      </c>
      <c r="W19" s="743"/>
    </row>
    <row r="20" spans="1:23" s="11" customFormat="1" x14ac:dyDescent="0.3">
      <c r="A20" s="633" t="s">
        <v>37</v>
      </c>
      <c r="B20" s="528">
        <v>2288</v>
      </c>
      <c r="C20" s="525" t="s">
        <v>96</v>
      </c>
      <c r="D20" s="528">
        <v>598</v>
      </c>
      <c r="E20" s="741">
        <v>2</v>
      </c>
      <c r="F20" s="738">
        <v>36</v>
      </c>
      <c r="G20" s="742">
        <v>6</v>
      </c>
      <c r="H20" s="742">
        <v>34</v>
      </c>
      <c r="I20" s="736">
        <f t="shared" si="0"/>
        <v>598</v>
      </c>
      <c r="J20" s="736">
        <v>327</v>
      </c>
      <c r="K20" s="736">
        <f t="shared" si="1"/>
        <v>604</v>
      </c>
      <c r="L20" s="623" t="s">
        <v>306</v>
      </c>
      <c r="M20" s="741">
        <v>6</v>
      </c>
      <c r="N20" s="631" t="s">
        <v>86</v>
      </c>
      <c r="O20" s="528">
        <v>361</v>
      </c>
      <c r="P20" s="629" t="s">
        <v>311</v>
      </c>
      <c r="Q20" s="628">
        <v>67</v>
      </c>
      <c r="R20" s="627" t="s">
        <v>316</v>
      </c>
      <c r="S20" s="623">
        <v>67</v>
      </c>
      <c r="T20" s="643"/>
      <c r="U20" s="642"/>
      <c r="V20" s="622">
        <v>0</v>
      </c>
      <c r="W20" s="532"/>
    </row>
    <row r="21" spans="1:23" s="11" customFormat="1" x14ac:dyDescent="0.3">
      <c r="A21" s="633" t="s">
        <v>38</v>
      </c>
      <c r="B21" s="528">
        <v>11214</v>
      </c>
      <c r="C21" s="525" t="s">
        <v>96</v>
      </c>
      <c r="D21" s="528">
        <v>2251</v>
      </c>
      <c r="E21" s="637" t="s">
        <v>86</v>
      </c>
      <c r="F21" s="738" t="s">
        <v>86</v>
      </c>
      <c r="G21" s="737">
        <v>3</v>
      </c>
      <c r="H21" s="737">
        <v>14</v>
      </c>
      <c r="I21" s="736">
        <f t="shared" si="0"/>
        <v>2251</v>
      </c>
      <c r="J21" s="736">
        <v>3561</v>
      </c>
      <c r="K21" s="736">
        <f t="shared" si="1"/>
        <v>2254</v>
      </c>
      <c r="L21" s="623" t="s">
        <v>306</v>
      </c>
      <c r="M21" s="637">
        <v>3</v>
      </c>
      <c r="N21" s="631" t="s">
        <v>86</v>
      </c>
      <c r="O21" s="528">
        <v>3575</v>
      </c>
      <c r="P21" s="629" t="s">
        <v>311</v>
      </c>
      <c r="Q21" s="622">
        <v>103</v>
      </c>
      <c r="R21" s="627" t="s">
        <v>315</v>
      </c>
      <c r="S21" s="622">
        <v>103</v>
      </c>
      <c r="T21" s="739"/>
      <c r="U21" s="740"/>
      <c r="V21" s="622"/>
      <c r="W21" s="532"/>
    </row>
    <row r="22" spans="1:23" s="11" customFormat="1" x14ac:dyDescent="0.3">
      <c r="A22" s="633" t="s">
        <v>39</v>
      </c>
      <c r="B22" s="528">
        <v>3852</v>
      </c>
      <c r="C22" s="525" t="s">
        <v>96</v>
      </c>
      <c r="D22" s="528">
        <v>910</v>
      </c>
      <c r="E22" s="637">
        <v>3</v>
      </c>
      <c r="F22" s="738">
        <v>70</v>
      </c>
      <c r="G22" s="737">
        <v>4</v>
      </c>
      <c r="H22" s="737">
        <v>25</v>
      </c>
      <c r="I22" s="736">
        <f t="shared" si="0"/>
        <v>910</v>
      </c>
      <c r="J22" s="736">
        <v>2442</v>
      </c>
      <c r="K22" s="736">
        <f t="shared" si="1"/>
        <v>914</v>
      </c>
      <c r="L22" s="623" t="s">
        <v>306</v>
      </c>
      <c r="M22" s="637">
        <v>4</v>
      </c>
      <c r="N22" s="631" t="s">
        <v>86</v>
      </c>
      <c r="O22" s="528">
        <v>2467</v>
      </c>
      <c r="P22" s="629" t="s">
        <v>311</v>
      </c>
      <c r="Q22" s="622">
        <v>91</v>
      </c>
      <c r="R22" s="627" t="s">
        <v>314</v>
      </c>
      <c r="S22" s="622">
        <v>91</v>
      </c>
      <c r="T22" s="739"/>
      <c r="U22" s="642"/>
      <c r="V22" s="622"/>
      <c r="W22" s="532"/>
    </row>
    <row r="23" spans="1:23" s="11" customFormat="1" x14ac:dyDescent="0.3">
      <c r="A23" s="633" t="s">
        <v>44</v>
      </c>
      <c r="B23" s="528">
        <v>13220</v>
      </c>
      <c r="C23" s="525" t="s">
        <v>96</v>
      </c>
      <c r="D23" s="528">
        <v>2307</v>
      </c>
      <c r="E23" s="637">
        <v>2</v>
      </c>
      <c r="F23" s="738">
        <v>35</v>
      </c>
      <c r="G23" s="737">
        <v>1</v>
      </c>
      <c r="H23" s="737">
        <v>5</v>
      </c>
      <c r="I23" s="736">
        <f t="shared" si="0"/>
        <v>2307</v>
      </c>
      <c r="J23" s="736">
        <v>2803</v>
      </c>
      <c r="K23" s="736">
        <f t="shared" si="1"/>
        <v>2308</v>
      </c>
      <c r="L23" s="623" t="s">
        <v>306</v>
      </c>
      <c r="M23" s="637">
        <v>1</v>
      </c>
      <c r="N23" s="631" t="s">
        <v>86</v>
      </c>
      <c r="O23" s="528">
        <v>2808</v>
      </c>
      <c r="P23" s="629" t="s">
        <v>311</v>
      </c>
      <c r="Q23" s="735">
        <v>246</v>
      </c>
      <c r="R23" s="627" t="s">
        <v>313</v>
      </c>
      <c r="S23" s="622">
        <v>246</v>
      </c>
      <c r="T23" s="643"/>
      <c r="U23" s="642"/>
      <c r="V23" s="622"/>
      <c r="W23" s="532"/>
    </row>
    <row r="24" spans="1:23" s="11" customFormat="1" x14ac:dyDescent="0.3">
      <c r="A24" s="734" t="s">
        <v>40</v>
      </c>
      <c r="B24" s="549">
        <v>4197</v>
      </c>
      <c r="C24" s="550" t="s">
        <v>96</v>
      </c>
      <c r="D24" s="549">
        <v>847</v>
      </c>
      <c r="E24" s="720" t="s">
        <v>86</v>
      </c>
      <c r="F24" s="733" t="s">
        <v>86</v>
      </c>
      <c r="G24" s="732">
        <v>0</v>
      </c>
      <c r="H24" s="732">
        <v>0</v>
      </c>
      <c r="I24" s="731">
        <f t="shared" si="0"/>
        <v>847</v>
      </c>
      <c r="J24" s="731">
        <v>1220</v>
      </c>
      <c r="K24" s="731">
        <f t="shared" si="1"/>
        <v>847</v>
      </c>
      <c r="L24" s="730" t="s">
        <v>86</v>
      </c>
      <c r="M24" s="729" t="s">
        <v>86</v>
      </c>
      <c r="N24" s="728" t="s">
        <v>86</v>
      </c>
      <c r="O24" s="552">
        <v>1220</v>
      </c>
      <c r="P24" s="727" t="s">
        <v>311</v>
      </c>
      <c r="Q24" s="723">
        <v>78</v>
      </c>
      <c r="R24" s="726" t="s">
        <v>312</v>
      </c>
      <c r="S24" s="723">
        <v>78</v>
      </c>
      <c r="T24" s="725"/>
      <c r="U24" s="724"/>
      <c r="V24" s="723"/>
      <c r="W24" s="555"/>
    </row>
    <row r="25" spans="1:23" s="11" customFormat="1" x14ac:dyDescent="0.3">
      <c r="A25" s="722" t="s">
        <v>41</v>
      </c>
      <c r="B25" s="721">
        <f>SUM(B9:B24)</f>
        <v>175568</v>
      </c>
      <c r="C25" s="550" t="s">
        <v>96</v>
      </c>
      <c r="D25" s="720">
        <f t="shared" ref="D25:K25" si="2">SUM(D9:D24)</f>
        <v>27643</v>
      </c>
      <c r="E25" s="719">
        <f t="shared" si="2"/>
        <v>61</v>
      </c>
      <c r="F25" s="719">
        <f t="shared" si="2"/>
        <v>1217</v>
      </c>
      <c r="G25" s="718">
        <f t="shared" si="2"/>
        <v>47</v>
      </c>
      <c r="H25" s="718">
        <f t="shared" si="2"/>
        <v>781</v>
      </c>
      <c r="I25" s="718">
        <f t="shared" si="2"/>
        <v>27643</v>
      </c>
      <c r="J25" s="718">
        <f t="shared" si="2"/>
        <v>52398</v>
      </c>
      <c r="K25" s="718">
        <f t="shared" si="2"/>
        <v>27690</v>
      </c>
      <c r="L25" s="649"/>
      <c r="M25" s="717">
        <f>SUM(M9:M24)</f>
        <v>47</v>
      </c>
      <c r="N25" s="717" t="s">
        <v>86</v>
      </c>
      <c r="O25" s="717">
        <f>SUM(O9:O24)</f>
        <v>52179</v>
      </c>
      <c r="P25" s="716" t="s">
        <v>311</v>
      </c>
      <c r="Q25" s="715">
        <f>SUM(Q9:Q24)</f>
        <v>5389</v>
      </c>
      <c r="R25" s="714"/>
      <c r="S25" s="713">
        <f>SUM(S9:S24)</f>
        <v>4189</v>
      </c>
      <c r="T25" s="712"/>
      <c r="U25" s="712">
        <f>SUM(U9:U24)</f>
        <v>1200</v>
      </c>
      <c r="V25" s="648">
        <v>0</v>
      </c>
      <c r="W25" s="646"/>
    </row>
    <row r="26" spans="1:23" s="11" customFormat="1" x14ac:dyDescent="0.3">
      <c r="A26" s="711" t="s">
        <v>310</v>
      </c>
      <c r="B26" s="710"/>
      <c r="C26" s="5"/>
      <c r="D26" s="229"/>
      <c r="E26" s="228"/>
      <c r="F26" s="228"/>
      <c r="G26" s="708"/>
      <c r="H26" s="708"/>
      <c r="I26" s="708"/>
      <c r="J26" s="708"/>
      <c r="K26" s="708"/>
      <c r="L26" s="698"/>
      <c r="M26" s="702"/>
      <c r="N26" s="702"/>
      <c r="O26" s="702"/>
      <c r="P26" s="701"/>
      <c r="Q26" s="698"/>
      <c r="R26" s="707"/>
      <c r="S26" s="706"/>
      <c r="T26" s="705"/>
      <c r="U26" s="705"/>
      <c r="V26" s="700"/>
      <c r="W26" s="280"/>
    </row>
    <row r="27" spans="1:23" s="11" customFormat="1" x14ac:dyDescent="0.3">
      <c r="A27" s="2"/>
      <c r="B27" s="709"/>
      <c r="C27" s="5"/>
      <c r="D27" s="229"/>
      <c r="E27" s="228"/>
      <c r="F27" s="228"/>
      <c r="G27" s="708"/>
      <c r="H27" s="708"/>
      <c r="I27" s="708"/>
      <c r="J27" s="708"/>
      <c r="K27" s="708"/>
      <c r="L27" s="698"/>
      <c r="M27" s="702"/>
      <c r="N27" s="702"/>
      <c r="O27" s="702"/>
      <c r="P27" s="701"/>
      <c r="Q27" s="698"/>
      <c r="R27" s="707"/>
      <c r="S27" s="706"/>
      <c r="T27" s="705"/>
      <c r="U27" s="705"/>
      <c r="V27" s="700"/>
      <c r="W27" s="280"/>
    </row>
    <row r="28" spans="1:23" s="11" customFormat="1" x14ac:dyDescent="0.2">
      <c r="A28" s="1921" t="s">
        <v>309</v>
      </c>
      <c r="B28" s="1921"/>
      <c r="C28" s="1921"/>
      <c r="D28" s="1921"/>
      <c r="E28" s="1921"/>
      <c r="F28" s="1921"/>
      <c r="G28" s="1921"/>
      <c r="H28" s="1921"/>
      <c r="I28" s="1921"/>
      <c r="J28" s="704"/>
      <c r="K28" s="704"/>
      <c r="L28" s="698"/>
      <c r="M28" s="702"/>
      <c r="N28" s="703"/>
      <c r="O28" s="702"/>
      <c r="P28" s="701"/>
      <c r="Q28" s="700"/>
      <c r="R28" s="699"/>
      <c r="S28" s="698"/>
      <c r="T28" s="699"/>
      <c r="U28" s="698"/>
      <c r="V28" s="697"/>
      <c r="W28" s="696"/>
    </row>
    <row r="29" spans="1:23" s="11" customFormat="1" x14ac:dyDescent="0.2">
      <c r="B29" s="592"/>
      <c r="D29" s="695"/>
      <c r="E29" s="596"/>
      <c r="F29" s="684"/>
      <c r="G29" s="693"/>
      <c r="H29" s="693"/>
      <c r="I29" s="694"/>
      <c r="J29" s="693"/>
      <c r="K29" s="694"/>
      <c r="L29" s="690"/>
      <c r="M29" s="689"/>
      <c r="N29" s="590"/>
      <c r="Q29" s="166"/>
      <c r="R29" s="166"/>
      <c r="S29" s="166"/>
      <c r="T29" s="166"/>
      <c r="U29" s="166"/>
      <c r="V29" s="166"/>
      <c r="W29" s="166"/>
    </row>
    <row r="30" spans="1:23" s="11" customFormat="1" x14ac:dyDescent="0.2">
      <c r="B30" s="592"/>
      <c r="D30" s="38"/>
      <c r="E30" s="596"/>
      <c r="F30" s="684"/>
      <c r="G30" s="693"/>
      <c r="H30" s="693"/>
      <c r="I30" s="693"/>
      <c r="J30" s="693"/>
      <c r="K30" s="693"/>
      <c r="L30" s="690"/>
      <c r="M30" s="689"/>
      <c r="N30" s="590"/>
      <c r="Q30" s="166"/>
      <c r="R30" s="166"/>
      <c r="S30" s="166"/>
      <c r="T30" s="166"/>
      <c r="U30" s="166"/>
      <c r="V30" s="166"/>
      <c r="W30" s="166"/>
    </row>
    <row r="31" spans="1:23" s="11" customFormat="1" x14ac:dyDescent="0.2">
      <c r="B31" s="592"/>
      <c r="D31" s="38"/>
      <c r="E31" s="596"/>
      <c r="F31" s="684"/>
      <c r="G31" s="693"/>
      <c r="H31" s="693"/>
      <c r="I31" s="693"/>
      <c r="J31" s="693"/>
      <c r="K31" s="693"/>
      <c r="L31" s="690"/>
      <c r="M31" s="689"/>
      <c r="N31" s="590"/>
      <c r="Q31" s="166"/>
      <c r="R31" s="166"/>
      <c r="S31" s="166"/>
      <c r="T31" s="166"/>
      <c r="U31" s="166"/>
      <c r="V31" s="166"/>
      <c r="W31" s="166"/>
    </row>
    <row r="32" spans="1:23" s="11" customFormat="1" x14ac:dyDescent="0.2">
      <c r="B32" s="592"/>
      <c r="E32" s="160"/>
      <c r="F32" s="691"/>
      <c r="G32" s="441"/>
      <c r="H32" s="441"/>
      <c r="I32" s="441"/>
      <c r="J32" s="441"/>
      <c r="K32" s="441"/>
      <c r="L32" s="690"/>
      <c r="M32" s="689"/>
      <c r="N32" s="590"/>
      <c r="Q32" s="166"/>
      <c r="R32" s="166"/>
      <c r="S32" s="166"/>
      <c r="T32" s="166"/>
      <c r="U32" s="166"/>
      <c r="V32" s="166"/>
      <c r="W32" s="692"/>
    </row>
    <row r="33" spans="2:23" s="11" customFormat="1" x14ac:dyDescent="0.2">
      <c r="B33" s="592"/>
      <c r="E33" s="160"/>
      <c r="F33" s="691"/>
      <c r="G33" s="441"/>
      <c r="H33" s="441"/>
      <c r="I33" s="441"/>
      <c r="J33" s="441"/>
      <c r="K33" s="441"/>
      <c r="L33" s="690"/>
      <c r="M33" s="689"/>
      <c r="N33" s="590"/>
      <c r="Q33" s="166"/>
      <c r="R33" s="166"/>
      <c r="S33" s="166"/>
      <c r="T33" s="166"/>
      <c r="U33" s="166"/>
      <c r="V33" s="166"/>
      <c r="W33" s="692"/>
    </row>
    <row r="34" spans="2:23" s="11" customFormat="1" x14ac:dyDescent="0.2">
      <c r="B34" s="592"/>
      <c r="E34" s="160"/>
      <c r="F34" s="691"/>
      <c r="G34" s="441"/>
      <c r="H34" s="441"/>
      <c r="I34" s="441"/>
      <c r="J34" s="441"/>
      <c r="K34" s="441"/>
      <c r="L34" s="690"/>
      <c r="M34" s="689"/>
      <c r="N34" s="590"/>
      <c r="Q34" s="166"/>
      <c r="R34" s="166"/>
      <c r="S34" s="166"/>
      <c r="T34" s="166"/>
      <c r="U34" s="166"/>
      <c r="V34" s="166"/>
      <c r="W34" s="692"/>
    </row>
    <row r="35" spans="2:23" s="11" customFormat="1" x14ac:dyDescent="0.2">
      <c r="B35" s="592"/>
      <c r="E35" s="160"/>
      <c r="F35" s="691"/>
      <c r="G35" s="441"/>
      <c r="H35" s="441"/>
      <c r="I35" s="441"/>
      <c r="J35" s="441"/>
      <c r="K35" s="441"/>
      <c r="L35" s="690"/>
      <c r="M35" s="689"/>
      <c r="N35" s="590"/>
      <c r="Q35" s="166"/>
      <c r="R35" s="166"/>
      <c r="S35" s="166"/>
      <c r="T35" s="166"/>
      <c r="U35" s="166"/>
      <c r="V35" s="166"/>
      <c r="W35" s="166"/>
    </row>
    <row r="36" spans="2:23" s="11" customFormat="1" x14ac:dyDescent="0.2">
      <c r="B36" s="592"/>
      <c r="E36" s="160"/>
      <c r="F36" s="691"/>
      <c r="G36" s="441"/>
      <c r="H36" s="441"/>
      <c r="I36" s="441"/>
      <c r="J36" s="441"/>
      <c r="K36" s="441"/>
      <c r="L36" s="690"/>
      <c r="M36" s="689"/>
      <c r="N36" s="590"/>
      <c r="Q36" s="166"/>
      <c r="R36" s="166"/>
      <c r="S36" s="166"/>
      <c r="T36" s="166"/>
      <c r="U36" s="166"/>
      <c r="V36" s="166"/>
      <c r="W36" s="166"/>
    </row>
    <row r="37" spans="2:23" s="11" customFormat="1" x14ac:dyDescent="0.2">
      <c r="B37" s="592"/>
      <c r="E37" s="160"/>
      <c r="F37" s="691"/>
      <c r="G37" s="441"/>
      <c r="H37" s="441"/>
      <c r="I37" s="441"/>
      <c r="J37" s="441"/>
      <c r="K37" s="441"/>
      <c r="L37" s="690"/>
      <c r="M37" s="689"/>
      <c r="N37" s="590"/>
      <c r="Q37" s="166"/>
      <c r="R37" s="166"/>
      <c r="S37" s="166"/>
      <c r="T37" s="166"/>
      <c r="U37" s="166"/>
      <c r="V37" s="166"/>
      <c r="W37" s="166"/>
    </row>
    <row r="38" spans="2:23" s="11" customFormat="1" x14ac:dyDescent="0.2">
      <c r="B38" s="592"/>
      <c r="E38" s="160"/>
      <c r="F38" s="691"/>
      <c r="G38" s="441"/>
      <c r="H38" s="441"/>
      <c r="I38" s="441"/>
      <c r="J38" s="441"/>
      <c r="K38" s="441"/>
      <c r="L38" s="690"/>
      <c r="M38" s="689"/>
      <c r="N38" s="590"/>
      <c r="Q38" s="166"/>
      <c r="R38" s="166"/>
      <c r="S38" s="166"/>
      <c r="T38" s="166"/>
      <c r="U38" s="166"/>
      <c r="V38" s="166"/>
      <c r="W38" s="166"/>
    </row>
    <row r="39" spans="2:23" s="11" customFormat="1" x14ac:dyDescent="0.2">
      <c r="B39" s="592"/>
      <c r="E39" s="160"/>
      <c r="F39" s="691"/>
      <c r="G39" s="441"/>
      <c r="H39" s="441"/>
      <c r="I39" s="441"/>
      <c r="J39" s="441"/>
      <c r="K39" s="441"/>
      <c r="L39" s="690"/>
      <c r="M39" s="689"/>
      <c r="N39" s="590"/>
      <c r="Q39" s="166"/>
      <c r="R39" s="166"/>
      <c r="S39" s="166"/>
      <c r="T39" s="166"/>
      <c r="U39" s="166"/>
      <c r="V39" s="166"/>
      <c r="W39" s="166"/>
    </row>
    <row r="40" spans="2:23" s="11" customFormat="1" x14ac:dyDescent="0.2">
      <c r="B40" s="592"/>
      <c r="E40" s="160"/>
      <c r="F40" s="691"/>
      <c r="G40" s="441"/>
      <c r="H40" s="441"/>
      <c r="I40" s="441"/>
      <c r="J40" s="441"/>
      <c r="K40" s="441"/>
      <c r="L40" s="690"/>
      <c r="M40" s="689"/>
      <c r="N40" s="590"/>
      <c r="Q40" s="166"/>
      <c r="R40" s="166"/>
      <c r="S40" s="166"/>
      <c r="T40" s="166"/>
      <c r="U40" s="166"/>
      <c r="V40" s="166"/>
      <c r="W40" s="166"/>
    </row>
    <row r="41" spans="2:23" s="11" customFormat="1" x14ac:dyDescent="0.2">
      <c r="B41" s="592"/>
      <c r="E41" s="160"/>
      <c r="F41" s="691"/>
      <c r="G41" s="441"/>
      <c r="H41" s="441"/>
      <c r="I41" s="441"/>
      <c r="J41" s="441"/>
      <c r="K41" s="441"/>
      <c r="L41" s="690"/>
      <c r="M41" s="689"/>
      <c r="N41" s="590"/>
      <c r="Q41" s="166"/>
      <c r="R41" s="166"/>
      <c r="S41" s="166"/>
      <c r="T41" s="166"/>
      <c r="U41" s="166"/>
      <c r="V41" s="166"/>
      <c r="W41" s="166"/>
    </row>
    <row r="42" spans="2:23" s="11" customFormat="1" x14ac:dyDescent="0.2">
      <c r="B42" s="592"/>
      <c r="E42" s="160"/>
      <c r="F42" s="691"/>
      <c r="G42" s="441"/>
      <c r="H42" s="441"/>
      <c r="I42" s="441"/>
      <c r="J42" s="441"/>
      <c r="K42" s="441"/>
      <c r="L42" s="690"/>
      <c r="M42" s="689"/>
      <c r="N42" s="590"/>
      <c r="Q42" s="166"/>
      <c r="R42" s="166"/>
      <c r="S42" s="166"/>
      <c r="T42" s="166"/>
      <c r="U42" s="166"/>
      <c r="V42" s="166"/>
      <c r="W42" s="166"/>
    </row>
    <row r="43" spans="2:23" s="11" customFormat="1" x14ac:dyDescent="0.2">
      <c r="B43" s="592"/>
      <c r="E43" s="160"/>
      <c r="F43" s="691"/>
      <c r="G43" s="441"/>
      <c r="H43" s="441"/>
      <c r="I43" s="441"/>
      <c r="J43" s="441"/>
      <c r="K43" s="441"/>
      <c r="L43" s="690"/>
      <c r="M43" s="689"/>
      <c r="N43" s="590"/>
      <c r="Q43" s="166"/>
      <c r="R43" s="166"/>
      <c r="S43" s="166"/>
      <c r="T43" s="166"/>
      <c r="U43" s="166"/>
      <c r="V43" s="166"/>
      <c r="W43" s="166"/>
    </row>
    <row r="44" spans="2:23" s="11" customFormat="1" x14ac:dyDescent="0.2">
      <c r="B44" s="592"/>
      <c r="E44" s="160"/>
      <c r="F44" s="691"/>
      <c r="G44" s="441"/>
      <c r="H44" s="441"/>
      <c r="I44" s="441"/>
      <c r="J44" s="441"/>
      <c r="K44" s="441"/>
      <c r="L44" s="690"/>
      <c r="M44" s="689"/>
      <c r="N44" s="590"/>
      <c r="Q44" s="166"/>
      <c r="R44" s="166"/>
      <c r="S44" s="166"/>
      <c r="T44" s="166"/>
      <c r="U44" s="166"/>
      <c r="V44" s="166"/>
      <c r="W44" s="166"/>
    </row>
    <row r="45" spans="2:23" s="11" customFormat="1" x14ac:dyDescent="0.2">
      <c r="B45" s="592"/>
      <c r="E45" s="160"/>
      <c r="F45" s="691"/>
      <c r="G45" s="441"/>
      <c r="H45" s="441"/>
      <c r="I45" s="441"/>
      <c r="J45" s="441"/>
      <c r="K45" s="441"/>
      <c r="L45" s="690"/>
      <c r="M45" s="689"/>
      <c r="N45" s="590"/>
      <c r="Q45" s="166"/>
      <c r="R45" s="166"/>
      <c r="S45" s="166"/>
      <c r="T45" s="166"/>
      <c r="U45" s="166"/>
      <c r="V45" s="166"/>
      <c r="W45" s="166"/>
    </row>
    <row r="46" spans="2:23" s="11" customFormat="1" x14ac:dyDescent="0.2">
      <c r="B46" s="592"/>
      <c r="E46" s="160"/>
      <c r="F46" s="691"/>
      <c r="G46" s="441"/>
      <c r="H46" s="441"/>
      <c r="I46" s="441"/>
      <c r="J46" s="441"/>
      <c r="K46" s="441"/>
      <c r="L46" s="690"/>
      <c r="M46" s="689"/>
      <c r="N46" s="590"/>
      <c r="Q46" s="166"/>
      <c r="R46" s="166"/>
      <c r="S46" s="166"/>
      <c r="T46" s="166"/>
      <c r="U46" s="166"/>
      <c r="V46" s="166"/>
      <c r="W46" s="166"/>
    </row>
    <row r="47" spans="2:23" s="11" customFormat="1" x14ac:dyDescent="0.2">
      <c r="B47" s="592"/>
      <c r="E47" s="160"/>
      <c r="F47" s="691"/>
      <c r="G47" s="441"/>
      <c r="H47" s="441"/>
      <c r="I47" s="441"/>
      <c r="J47" s="441"/>
      <c r="K47" s="441"/>
      <c r="L47" s="690"/>
      <c r="M47" s="689"/>
      <c r="N47" s="590"/>
      <c r="Q47" s="166"/>
      <c r="R47" s="166"/>
      <c r="S47" s="166"/>
      <c r="T47" s="166"/>
      <c r="U47" s="166"/>
      <c r="V47" s="166"/>
      <c r="W47" s="166"/>
    </row>
    <row r="48" spans="2:23" s="11" customFormat="1" x14ac:dyDescent="0.2">
      <c r="B48" s="592"/>
      <c r="E48" s="160"/>
      <c r="F48" s="691"/>
      <c r="G48" s="441"/>
      <c r="H48" s="441"/>
      <c r="I48" s="441"/>
      <c r="J48" s="441"/>
      <c r="K48" s="441"/>
      <c r="L48" s="690"/>
      <c r="M48" s="689"/>
      <c r="N48" s="590"/>
      <c r="Q48" s="166"/>
      <c r="R48" s="166"/>
      <c r="S48" s="166"/>
      <c r="T48" s="166"/>
      <c r="U48" s="166"/>
      <c r="V48" s="166"/>
      <c r="W48" s="166"/>
    </row>
    <row r="49" spans="2:23" s="11" customFormat="1" x14ac:dyDescent="0.2">
      <c r="B49" s="592"/>
      <c r="E49" s="160"/>
      <c r="F49" s="691"/>
      <c r="G49" s="441"/>
      <c r="H49" s="441"/>
      <c r="I49" s="441"/>
      <c r="J49" s="441"/>
      <c r="K49" s="441"/>
      <c r="L49" s="690"/>
      <c r="M49" s="689"/>
      <c r="N49" s="590"/>
      <c r="Q49" s="166"/>
      <c r="R49" s="166"/>
      <c r="S49" s="166"/>
      <c r="T49" s="166"/>
      <c r="U49" s="166"/>
      <c r="V49" s="166"/>
      <c r="W49" s="166"/>
    </row>
    <row r="50" spans="2:23" s="11" customFormat="1" x14ac:dyDescent="0.2">
      <c r="B50" s="592"/>
      <c r="E50" s="160"/>
      <c r="F50" s="691"/>
      <c r="G50" s="441"/>
      <c r="H50" s="441"/>
      <c r="I50" s="441"/>
      <c r="J50" s="441"/>
      <c r="K50" s="441"/>
      <c r="L50" s="690"/>
      <c r="M50" s="689"/>
      <c r="N50" s="590"/>
      <c r="Q50" s="166"/>
      <c r="R50" s="166"/>
      <c r="S50" s="166"/>
      <c r="T50" s="166"/>
      <c r="U50" s="166"/>
      <c r="V50" s="166"/>
      <c r="W50" s="166"/>
    </row>
    <row r="51" spans="2:23" s="11" customFormat="1" x14ac:dyDescent="0.2">
      <c r="B51" s="592"/>
      <c r="E51" s="160"/>
      <c r="F51" s="691"/>
      <c r="G51" s="441"/>
      <c r="H51" s="441"/>
      <c r="I51" s="441"/>
      <c r="J51" s="441"/>
      <c r="K51" s="441"/>
      <c r="L51" s="690"/>
      <c r="M51" s="689"/>
      <c r="N51" s="590"/>
      <c r="Q51" s="166"/>
      <c r="R51" s="166"/>
      <c r="S51" s="166"/>
      <c r="T51" s="166"/>
      <c r="U51" s="166"/>
      <c r="V51" s="166"/>
      <c r="W51" s="166"/>
    </row>
    <row r="52" spans="2:23" s="11" customFormat="1" x14ac:dyDescent="0.2">
      <c r="B52" s="592"/>
      <c r="E52" s="160"/>
      <c r="F52" s="691"/>
      <c r="G52" s="441"/>
      <c r="H52" s="441"/>
      <c r="I52" s="441"/>
      <c r="J52" s="441"/>
      <c r="K52" s="441"/>
      <c r="L52" s="690"/>
      <c r="M52" s="689"/>
      <c r="N52" s="590"/>
      <c r="Q52" s="166"/>
      <c r="R52" s="166"/>
      <c r="S52" s="166"/>
      <c r="T52" s="166"/>
      <c r="U52" s="166"/>
      <c r="V52" s="166"/>
      <c r="W52" s="166"/>
    </row>
    <row r="53" spans="2:23" s="11" customFormat="1" x14ac:dyDescent="0.2">
      <c r="B53" s="592"/>
      <c r="E53" s="160"/>
      <c r="F53" s="691"/>
      <c r="G53" s="441"/>
      <c r="H53" s="441"/>
      <c r="I53" s="441"/>
      <c r="J53" s="441"/>
      <c r="K53" s="441"/>
      <c r="L53" s="690"/>
      <c r="M53" s="689"/>
      <c r="N53" s="590"/>
      <c r="Q53" s="166"/>
      <c r="R53" s="166"/>
      <c r="S53" s="166"/>
      <c r="T53" s="166"/>
      <c r="U53" s="166"/>
      <c r="V53" s="166"/>
      <c r="W53" s="166"/>
    </row>
    <row r="54" spans="2:23" s="11" customFormat="1" x14ac:dyDescent="0.2">
      <c r="B54" s="592"/>
      <c r="E54" s="160"/>
      <c r="F54" s="691"/>
      <c r="G54" s="441"/>
      <c r="H54" s="441"/>
      <c r="I54" s="441"/>
      <c r="J54" s="441"/>
      <c r="K54" s="441"/>
      <c r="L54" s="690"/>
      <c r="M54" s="689"/>
      <c r="N54" s="590"/>
      <c r="Q54" s="166"/>
      <c r="R54" s="166"/>
      <c r="S54" s="166"/>
      <c r="T54" s="166"/>
      <c r="U54" s="166"/>
      <c r="V54" s="166"/>
      <c r="W54" s="166"/>
    </row>
    <row r="55" spans="2:23" s="11" customFormat="1" x14ac:dyDescent="0.2">
      <c r="B55" s="592"/>
      <c r="E55" s="160"/>
      <c r="F55" s="691"/>
      <c r="G55" s="441"/>
      <c r="H55" s="441"/>
      <c r="I55" s="441"/>
      <c r="J55" s="441"/>
      <c r="K55" s="441"/>
      <c r="L55" s="690"/>
      <c r="M55" s="689"/>
      <c r="N55" s="590"/>
      <c r="Q55" s="166"/>
      <c r="R55" s="166"/>
      <c r="S55" s="166"/>
      <c r="T55" s="166"/>
      <c r="U55" s="166"/>
      <c r="V55" s="166"/>
      <c r="W55" s="166"/>
    </row>
    <row r="56" spans="2:23" s="11" customFormat="1" x14ac:dyDescent="0.2">
      <c r="B56" s="592"/>
      <c r="E56" s="160"/>
      <c r="F56" s="691"/>
      <c r="G56" s="441"/>
      <c r="H56" s="441"/>
      <c r="I56" s="441"/>
      <c r="J56" s="441"/>
      <c r="K56" s="441"/>
      <c r="L56" s="690"/>
      <c r="M56" s="689"/>
      <c r="N56" s="590"/>
      <c r="Q56" s="166"/>
      <c r="R56" s="166"/>
      <c r="S56" s="166"/>
      <c r="T56" s="166"/>
      <c r="U56" s="166"/>
      <c r="V56" s="166"/>
      <c r="W56" s="166"/>
    </row>
    <row r="57" spans="2:23" s="11" customFormat="1" x14ac:dyDescent="0.2">
      <c r="B57" s="592"/>
      <c r="E57" s="160"/>
      <c r="F57" s="691"/>
      <c r="G57" s="441"/>
      <c r="H57" s="441"/>
      <c r="I57" s="441"/>
      <c r="J57" s="441"/>
      <c r="K57" s="441"/>
      <c r="L57" s="690"/>
      <c r="M57" s="689"/>
      <c r="N57" s="590"/>
      <c r="Q57" s="166"/>
      <c r="R57" s="166"/>
      <c r="S57" s="166"/>
      <c r="T57" s="166"/>
      <c r="U57" s="166"/>
      <c r="V57" s="166"/>
      <c r="W57" s="166"/>
    </row>
    <row r="58" spans="2:23" s="11" customFormat="1" x14ac:dyDescent="0.2">
      <c r="B58" s="592"/>
      <c r="E58" s="160"/>
      <c r="F58" s="691"/>
      <c r="G58" s="441"/>
      <c r="H58" s="441"/>
      <c r="I58" s="441"/>
      <c r="J58" s="441"/>
      <c r="K58" s="441"/>
      <c r="L58" s="690"/>
      <c r="M58" s="689"/>
      <c r="N58" s="590"/>
      <c r="Q58" s="166"/>
      <c r="R58" s="166"/>
      <c r="S58" s="166"/>
      <c r="T58" s="166"/>
      <c r="U58" s="166"/>
      <c r="V58" s="166"/>
      <c r="W58" s="166"/>
    </row>
    <row r="59" spans="2:23" s="11" customFormat="1" x14ac:dyDescent="0.2">
      <c r="B59" s="592"/>
      <c r="E59" s="160"/>
      <c r="F59" s="691"/>
      <c r="G59" s="441"/>
      <c r="H59" s="441"/>
      <c r="I59" s="441"/>
      <c r="J59" s="441"/>
      <c r="K59" s="441"/>
      <c r="L59" s="690"/>
      <c r="M59" s="689"/>
      <c r="N59" s="590"/>
      <c r="Q59" s="166"/>
      <c r="R59" s="166"/>
      <c r="S59" s="166"/>
      <c r="T59" s="166"/>
      <c r="U59" s="166"/>
      <c r="V59" s="166"/>
      <c r="W59" s="166"/>
    </row>
    <row r="60" spans="2:23" s="11" customFormat="1" x14ac:dyDescent="0.2">
      <c r="B60" s="592"/>
      <c r="E60" s="160"/>
      <c r="F60" s="691"/>
      <c r="G60" s="441"/>
      <c r="H60" s="441"/>
      <c r="I60" s="441"/>
      <c r="J60" s="441"/>
      <c r="K60" s="441"/>
      <c r="L60" s="690"/>
      <c r="M60" s="689"/>
      <c r="N60" s="590"/>
      <c r="Q60" s="166"/>
      <c r="R60" s="166"/>
      <c r="S60" s="166"/>
      <c r="T60" s="166"/>
      <c r="U60" s="166"/>
      <c r="V60" s="166"/>
      <c r="W60" s="166"/>
    </row>
    <row r="61" spans="2:23" s="11" customFormat="1" x14ac:dyDescent="0.2">
      <c r="B61" s="592"/>
      <c r="E61" s="160"/>
      <c r="F61" s="691"/>
      <c r="G61" s="441"/>
      <c r="H61" s="441"/>
      <c r="I61" s="441"/>
      <c r="J61" s="441"/>
      <c r="K61" s="441"/>
      <c r="L61" s="690"/>
      <c r="M61" s="689"/>
      <c r="N61" s="590"/>
      <c r="Q61" s="166"/>
      <c r="R61" s="166"/>
      <c r="S61" s="166"/>
      <c r="T61" s="166"/>
      <c r="U61" s="166"/>
      <c r="V61" s="166"/>
      <c r="W61" s="166"/>
    </row>
    <row r="62" spans="2:23" s="11" customFormat="1" x14ac:dyDescent="0.2">
      <c r="B62" s="592"/>
      <c r="E62" s="160"/>
      <c r="F62" s="691"/>
      <c r="G62" s="441"/>
      <c r="H62" s="441"/>
      <c r="I62" s="441"/>
      <c r="J62" s="441"/>
      <c r="K62" s="441"/>
      <c r="L62" s="690"/>
      <c r="M62" s="689"/>
      <c r="N62" s="590"/>
      <c r="Q62" s="166"/>
      <c r="R62" s="166"/>
      <c r="S62" s="166"/>
      <c r="T62" s="166"/>
      <c r="U62" s="166"/>
      <c r="V62" s="166"/>
      <c r="W62" s="166"/>
    </row>
    <row r="63" spans="2:23" s="11" customFormat="1" x14ac:dyDescent="0.2">
      <c r="B63" s="592"/>
      <c r="E63" s="160"/>
      <c r="F63" s="691"/>
      <c r="G63" s="441"/>
      <c r="H63" s="441"/>
      <c r="I63" s="441"/>
      <c r="J63" s="441"/>
      <c r="K63" s="441"/>
      <c r="L63" s="690"/>
      <c r="M63" s="689"/>
      <c r="N63" s="590"/>
      <c r="Q63" s="166"/>
      <c r="R63" s="166"/>
      <c r="S63" s="166"/>
      <c r="T63" s="166"/>
      <c r="U63" s="166"/>
      <c r="V63" s="166"/>
      <c r="W63" s="166"/>
    </row>
    <row r="64" spans="2:23" s="11" customFormat="1" x14ac:dyDescent="0.2">
      <c r="B64" s="592"/>
      <c r="E64" s="160"/>
      <c r="F64" s="691"/>
      <c r="G64" s="441"/>
      <c r="H64" s="441"/>
      <c r="I64" s="441"/>
      <c r="J64" s="441"/>
      <c r="K64" s="441"/>
      <c r="L64" s="690"/>
      <c r="M64" s="689"/>
      <c r="N64" s="590"/>
      <c r="Q64" s="166"/>
      <c r="R64" s="166"/>
      <c r="S64" s="166"/>
      <c r="T64" s="166"/>
      <c r="U64" s="166"/>
      <c r="V64" s="166"/>
      <c r="W64" s="166"/>
    </row>
    <row r="65" spans="2:23" s="11" customFormat="1" x14ac:dyDescent="0.2">
      <c r="B65" s="592"/>
      <c r="E65" s="160"/>
      <c r="F65" s="691"/>
      <c r="G65" s="441"/>
      <c r="H65" s="441"/>
      <c r="I65" s="441"/>
      <c r="J65" s="441"/>
      <c r="K65" s="441"/>
      <c r="L65" s="690"/>
      <c r="M65" s="689"/>
      <c r="N65" s="590"/>
      <c r="Q65" s="166"/>
      <c r="R65" s="166"/>
      <c r="S65" s="166"/>
      <c r="T65" s="166"/>
      <c r="U65" s="166"/>
      <c r="V65" s="166"/>
      <c r="W65" s="166"/>
    </row>
    <row r="66" spans="2:23" s="11" customFormat="1" x14ac:dyDescent="0.2">
      <c r="B66" s="592"/>
      <c r="E66" s="160"/>
      <c r="F66" s="691"/>
      <c r="G66" s="441"/>
      <c r="H66" s="441"/>
      <c r="I66" s="441"/>
      <c r="J66" s="441"/>
      <c r="K66" s="441"/>
      <c r="L66" s="690"/>
      <c r="M66" s="689"/>
      <c r="N66" s="590"/>
      <c r="Q66" s="166"/>
      <c r="R66" s="166"/>
      <c r="S66" s="166"/>
      <c r="T66" s="166"/>
      <c r="U66" s="166"/>
      <c r="V66" s="166"/>
      <c r="W66" s="166"/>
    </row>
    <row r="67" spans="2:23" s="11" customFormat="1" x14ac:dyDescent="0.2">
      <c r="B67" s="592"/>
      <c r="E67" s="160"/>
      <c r="F67" s="691"/>
      <c r="G67" s="441"/>
      <c r="H67" s="441"/>
      <c r="I67" s="441"/>
      <c r="J67" s="441"/>
      <c r="K67" s="441"/>
      <c r="L67" s="690"/>
      <c r="M67" s="689"/>
      <c r="N67" s="590"/>
      <c r="Q67" s="166"/>
      <c r="R67" s="166"/>
      <c r="S67" s="166"/>
      <c r="T67" s="166"/>
      <c r="U67" s="166"/>
      <c r="V67" s="166"/>
      <c r="W67" s="166"/>
    </row>
    <row r="68" spans="2:23" s="11" customFormat="1" x14ac:dyDescent="0.2">
      <c r="B68" s="592"/>
      <c r="E68" s="160"/>
      <c r="F68" s="691"/>
      <c r="G68" s="441"/>
      <c r="H68" s="441"/>
      <c r="I68" s="441"/>
      <c r="J68" s="441"/>
      <c r="K68" s="441"/>
      <c r="L68" s="690"/>
      <c r="M68" s="689"/>
      <c r="N68" s="590"/>
      <c r="Q68" s="166"/>
      <c r="R68" s="166"/>
      <c r="S68" s="166"/>
      <c r="T68" s="166"/>
      <c r="U68" s="166"/>
      <c r="V68" s="166"/>
      <c r="W68" s="166"/>
    </row>
    <row r="69" spans="2:23" s="11" customFormat="1" x14ac:dyDescent="0.2">
      <c r="B69" s="592"/>
      <c r="E69" s="160"/>
      <c r="F69" s="691"/>
      <c r="G69" s="441"/>
      <c r="H69" s="441"/>
      <c r="I69" s="441"/>
      <c r="J69" s="441"/>
      <c r="K69" s="441"/>
      <c r="L69" s="690"/>
      <c r="M69" s="689"/>
      <c r="N69" s="590"/>
      <c r="Q69" s="166"/>
      <c r="R69" s="166"/>
      <c r="S69" s="166"/>
      <c r="T69" s="166"/>
      <c r="U69" s="166"/>
      <c r="V69" s="166"/>
      <c r="W69" s="166"/>
    </row>
    <row r="70" spans="2:23" s="11" customFormat="1" x14ac:dyDescent="0.2">
      <c r="B70" s="592"/>
      <c r="E70" s="160"/>
      <c r="F70" s="691"/>
      <c r="G70" s="441"/>
      <c r="H70" s="441"/>
      <c r="I70" s="441"/>
      <c r="J70" s="441"/>
      <c r="K70" s="441"/>
      <c r="L70" s="690"/>
      <c r="M70" s="689"/>
      <c r="N70" s="590"/>
      <c r="Q70" s="166"/>
      <c r="R70" s="166"/>
      <c r="S70" s="166"/>
      <c r="T70" s="166"/>
      <c r="U70" s="166"/>
      <c r="V70" s="166"/>
      <c r="W70" s="166"/>
    </row>
    <row r="71" spans="2:23" s="11" customFormat="1" x14ac:dyDescent="0.2">
      <c r="B71" s="592"/>
      <c r="E71" s="160"/>
      <c r="F71" s="691"/>
      <c r="G71" s="441"/>
      <c r="H71" s="441"/>
      <c r="I71" s="441"/>
      <c r="J71" s="441"/>
      <c r="K71" s="441"/>
      <c r="L71" s="690"/>
      <c r="M71" s="689"/>
      <c r="N71" s="590"/>
      <c r="Q71" s="166"/>
      <c r="R71" s="166"/>
      <c r="S71" s="166"/>
      <c r="T71" s="166"/>
      <c r="U71" s="166"/>
      <c r="V71" s="166"/>
      <c r="W71" s="166"/>
    </row>
    <row r="72" spans="2:23" s="11" customFormat="1" x14ac:dyDescent="0.2">
      <c r="B72" s="592"/>
      <c r="E72" s="160"/>
      <c r="F72" s="691"/>
      <c r="G72" s="441"/>
      <c r="H72" s="441"/>
      <c r="I72" s="441"/>
      <c r="J72" s="441"/>
      <c r="K72" s="441"/>
      <c r="L72" s="690"/>
      <c r="M72" s="689"/>
      <c r="N72" s="590"/>
      <c r="Q72" s="166"/>
      <c r="R72" s="166"/>
      <c r="S72" s="166"/>
      <c r="T72" s="166"/>
      <c r="U72" s="166"/>
      <c r="V72" s="166"/>
      <c r="W72" s="166"/>
    </row>
    <row r="73" spans="2:23" x14ac:dyDescent="0.3">
      <c r="L73" s="688"/>
      <c r="M73" s="687"/>
      <c r="N73" s="686"/>
    </row>
    <row r="74" spans="2:23" x14ac:dyDescent="0.3">
      <c r="L74" s="688"/>
      <c r="M74" s="687"/>
      <c r="N74" s="686"/>
    </row>
    <row r="75" spans="2:23" x14ac:dyDescent="0.3">
      <c r="L75" s="688"/>
      <c r="M75" s="687"/>
      <c r="N75" s="686"/>
    </row>
    <row r="76" spans="2:23" x14ac:dyDescent="0.3">
      <c r="L76" s="688"/>
      <c r="M76" s="687"/>
      <c r="N76" s="686"/>
    </row>
    <row r="77" spans="2:23" x14ac:dyDescent="0.3">
      <c r="L77" s="688"/>
      <c r="M77" s="687"/>
      <c r="N77" s="686"/>
    </row>
  </sheetData>
  <mergeCells count="33">
    <mergeCell ref="A1:W1"/>
    <mergeCell ref="A3:A7"/>
    <mergeCell ref="B3:B6"/>
    <mergeCell ref="D3:F4"/>
    <mergeCell ref="G3:N4"/>
    <mergeCell ref="O3:P3"/>
    <mergeCell ref="Q3:U3"/>
    <mergeCell ref="V3:V7"/>
    <mergeCell ref="W3:W7"/>
    <mergeCell ref="O4:O7"/>
    <mergeCell ref="G5:H5"/>
    <mergeCell ref="I5:J5"/>
    <mergeCell ref="L5:L7"/>
    <mergeCell ref="V13:V14"/>
    <mergeCell ref="W13:W15"/>
    <mergeCell ref="E6:E7"/>
    <mergeCell ref="F6:F7"/>
    <mergeCell ref="G6:G7"/>
    <mergeCell ref="H6:H7"/>
    <mergeCell ref="I6:I7"/>
    <mergeCell ref="J6:J7"/>
    <mergeCell ref="P4:P7"/>
    <mergeCell ref="Q4:Q7"/>
    <mergeCell ref="A28:I28"/>
    <mergeCell ref="R6:R7"/>
    <mergeCell ref="S6:S7"/>
    <mergeCell ref="T6:T7"/>
    <mergeCell ref="U6:U7"/>
    <mergeCell ref="M5:M7"/>
    <mergeCell ref="N5:N7"/>
    <mergeCell ref="R4:S5"/>
    <mergeCell ref="T4:U5"/>
    <mergeCell ref="E5:F5"/>
  </mergeCells>
  <printOptions horizontalCentered="1"/>
  <pageMargins left="0.39370078740157499" right="0.39370078740157499" top="0.45866141700000002" bottom="0.34531250000000002" header="0.31496062992126" footer="0.15748031496063"/>
  <pageSetup paperSize="9" scale="47" fitToHeight="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Z77"/>
  <sheetViews>
    <sheetView zoomScaleNormal="100" zoomScaleSheetLayoutView="90" zoomScalePageLayoutView="80" workbookViewId="0">
      <pane xSplit="1" ySplit="7" topLeftCell="H8" activePane="bottomRight" state="frozen"/>
      <selection activeCell="E10" sqref="E10:E11"/>
      <selection pane="topRight" activeCell="E10" sqref="E10:E11"/>
      <selection pane="bottomLeft" activeCell="E10" sqref="E10:E11"/>
      <selection pane="bottomRight" activeCell="A3" sqref="A3:A7"/>
    </sheetView>
  </sheetViews>
  <sheetFormatPr defaultColWidth="9" defaultRowHeight="18.75" x14ac:dyDescent="0.3"/>
  <cols>
    <col min="1" max="1" width="10" style="5" customWidth="1"/>
    <col min="2" max="3" width="9.375" style="5" customWidth="1"/>
    <col min="4" max="4" width="9.75" style="167" customWidth="1"/>
    <col min="5" max="5" width="9" style="5" customWidth="1"/>
    <col min="6" max="10" width="9.375" style="5" customWidth="1"/>
    <col min="11" max="11" width="9.25" style="5" customWidth="1"/>
    <col min="12" max="12" width="12.875" style="161" customWidth="1"/>
    <col min="13" max="13" width="13" style="5" customWidth="1"/>
    <col min="14" max="14" width="10.25" style="41" bestFit="1" customWidth="1"/>
    <col min="15" max="15" width="9.375" style="167" customWidth="1"/>
    <col min="16" max="16" width="11" style="5" customWidth="1"/>
    <col min="17" max="17" width="18.875" style="5" customWidth="1"/>
    <col min="18" max="18" width="10.75" style="5" bestFit="1" customWidth="1"/>
    <col min="19" max="19" width="21.375" style="5" customWidth="1"/>
    <col min="20" max="20" width="10.75" style="5" bestFit="1" customWidth="1"/>
    <col min="21" max="21" width="8.375" style="5" hidden="1" customWidth="1"/>
    <col min="22" max="22" width="25.25" style="5" customWidth="1"/>
    <col min="23" max="23" width="26.875" style="5" bestFit="1" customWidth="1"/>
    <col min="24" max="16384" width="9" style="5"/>
  </cols>
  <sheetData>
    <row r="1" spans="1:26" s="2" customFormat="1" x14ac:dyDescent="0.3">
      <c r="A1" s="1856" t="s">
        <v>80</v>
      </c>
      <c r="B1" s="1856"/>
      <c r="C1" s="1856"/>
      <c r="D1" s="1856"/>
      <c r="E1" s="1856"/>
      <c r="F1" s="1856"/>
      <c r="G1" s="1856"/>
      <c r="H1" s="1856"/>
      <c r="I1" s="1856"/>
      <c r="J1" s="1856"/>
      <c r="K1" s="1856"/>
      <c r="L1" s="1856"/>
      <c r="M1" s="1856"/>
      <c r="N1" s="1856"/>
      <c r="O1" s="1856"/>
      <c r="P1" s="1856"/>
      <c r="Q1" s="1856"/>
      <c r="R1" s="1856"/>
      <c r="S1" s="1856"/>
      <c r="T1" s="1856"/>
      <c r="U1" s="1856"/>
      <c r="V1" s="1856"/>
      <c r="W1" s="1856"/>
      <c r="X1" s="496"/>
      <c r="Y1" s="496"/>
      <c r="Z1" s="496"/>
    </row>
    <row r="2" spans="1:26" x14ac:dyDescent="0.3">
      <c r="A2" s="3" t="s">
        <v>454</v>
      </c>
      <c r="B2" s="4"/>
      <c r="C2" s="4"/>
      <c r="D2" s="162"/>
      <c r="E2" s="4"/>
      <c r="F2" s="4"/>
      <c r="G2" s="4"/>
      <c r="H2" s="4"/>
      <c r="I2" s="4"/>
      <c r="J2" s="4"/>
      <c r="K2" s="4"/>
      <c r="L2" s="776"/>
      <c r="M2" s="4"/>
      <c r="O2" s="162"/>
      <c r="P2" s="4"/>
      <c r="Q2" s="4"/>
      <c r="R2" s="4"/>
      <c r="S2" s="4"/>
      <c r="T2" s="4"/>
      <c r="U2" s="4"/>
      <c r="V2" s="4"/>
      <c r="W2" s="4"/>
    </row>
    <row r="3" spans="1:26" ht="21" customHeight="1" x14ac:dyDescent="0.3">
      <c r="A3" s="1770" t="s">
        <v>0</v>
      </c>
      <c r="B3" s="1766" t="s">
        <v>270</v>
      </c>
      <c r="C3" s="330" t="s">
        <v>2</v>
      </c>
      <c r="D3" s="1773" t="s">
        <v>3</v>
      </c>
      <c r="E3" s="1774"/>
      <c r="F3" s="1775"/>
      <c r="G3" s="1779" t="s">
        <v>4</v>
      </c>
      <c r="H3" s="1780"/>
      <c r="I3" s="1780"/>
      <c r="J3" s="1780"/>
      <c r="K3" s="1780"/>
      <c r="L3" s="1780"/>
      <c r="M3" s="1781"/>
      <c r="N3" s="1785" t="s">
        <v>5</v>
      </c>
      <c r="O3" s="1786"/>
      <c r="P3" s="1785" t="s">
        <v>6</v>
      </c>
      <c r="Q3" s="1787"/>
      <c r="R3" s="1787"/>
      <c r="S3" s="1787"/>
      <c r="T3" s="1786"/>
      <c r="U3" s="1932" t="s">
        <v>360</v>
      </c>
      <c r="V3" s="1763" t="s">
        <v>7</v>
      </c>
      <c r="W3" s="1763" t="s">
        <v>8</v>
      </c>
    </row>
    <row r="4" spans="1:26" s="8" customFormat="1" x14ac:dyDescent="0.2">
      <c r="A4" s="1771"/>
      <c r="B4" s="1767"/>
      <c r="C4" s="7" t="s">
        <v>10</v>
      </c>
      <c r="D4" s="1776"/>
      <c r="E4" s="1777"/>
      <c r="F4" s="1778"/>
      <c r="G4" s="1782"/>
      <c r="H4" s="1783"/>
      <c r="I4" s="1783"/>
      <c r="J4" s="1783"/>
      <c r="K4" s="1783"/>
      <c r="L4" s="1783"/>
      <c r="M4" s="1784"/>
      <c r="N4" s="1929" t="s">
        <v>11</v>
      </c>
      <c r="O4" s="1818" t="s">
        <v>12</v>
      </c>
      <c r="P4" s="1763" t="s">
        <v>13</v>
      </c>
      <c r="Q4" s="1779" t="s">
        <v>14</v>
      </c>
      <c r="R4" s="1781"/>
      <c r="S4" s="1779" t="s">
        <v>15</v>
      </c>
      <c r="T4" s="1781"/>
      <c r="U4" s="1933"/>
      <c r="V4" s="1764"/>
      <c r="W4" s="1764"/>
    </row>
    <row r="5" spans="1:26" s="8" customFormat="1" ht="29.25" customHeight="1" x14ac:dyDescent="0.2">
      <c r="A5" s="1771"/>
      <c r="B5" s="1767"/>
      <c r="C5" s="7" t="s">
        <v>17</v>
      </c>
      <c r="D5" s="1824" t="s">
        <v>18</v>
      </c>
      <c r="E5" s="1789" t="s">
        <v>19</v>
      </c>
      <c r="F5" s="1790"/>
      <c r="G5" s="1789" t="s">
        <v>70</v>
      </c>
      <c r="H5" s="1790"/>
      <c r="I5" s="1789" t="s">
        <v>71</v>
      </c>
      <c r="J5" s="1790"/>
      <c r="K5" s="1763" t="s">
        <v>20</v>
      </c>
      <c r="L5" s="1766" t="s">
        <v>21</v>
      </c>
      <c r="M5" s="1766" t="s">
        <v>303</v>
      </c>
      <c r="N5" s="1930"/>
      <c r="O5" s="1819"/>
      <c r="P5" s="1764"/>
      <c r="Q5" s="1782"/>
      <c r="R5" s="1784"/>
      <c r="S5" s="1782"/>
      <c r="T5" s="1784"/>
      <c r="U5" s="1933"/>
      <c r="V5" s="1764"/>
      <c r="W5" s="1764"/>
    </row>
    <row r="6" spans="1:26" s="11" customFormat="1" x14ac:dyDescent="0.2">
      <c r="A6" s="1771"/>
      <c r="B6" s="1767"/>
      <c r="C6" s="325" t="s">
        <v>24</v>
      </c>
      <c r="D6" s="1825"/>
      <c r="E6" s="1766" t="s">
        <v>25</v>
      </c>
      <c r="F6" s="1766" t="s">
        <v>68</v>
      </c>
      <c r="G6" s="1766" t="s">
        <v>340</v>
      </c>
      <c r="H6" s="1766" t="s">
        <v>339</v>
      </c>
      <c r="I6" s="1766" t="s">
        <v>340</v>
      </c>
      <c r="J6" s="1766" t="s">
        <v>339</v>
      </c>
      <c r="K6" s="1764"/>
      <c r="L6" s="1767"/>
      <c r="M6" s="1767"/>
      <c r="N6" s="1930"/>
      <c r="O6" s="1819"/>
      <c r="P6" s="1764"/>
      <c r="Q6" s="1766" t="s">
        <v>67</v>
      </c>
      <c r="R6" s="1766" t="s">
        <v>338</v>
      </c>
      <c r="S6" s="1766" t="s">
        <v>67</v>
      </c>
      <c r="T6" s="1766" t="s">
        <v>338</v>
      </c>
      <c r="U6" s="1933"/>
      <c r="V6" s="1764"/>
      <c r="W6" s="1764"/>
    </row>
    <row r="7" spans="1:26" s="11" customFormat="1" ht="43.5" customHeight="1" x14ac:dyDescent="0.2">
      <c r="A7" s="1772"/>
      <c r="B7" s="326" t="s">
        <v>276</v>
      </c>
      <c r="C7" s="326"/>
      <c r="D7" s="174"/>
      <c r="E7" s="1768"/>
      <c r="F7" s="1768"/>
      <c r="G7" s="1768"/>
      <c r="H7" s="1768"/>
      <c r="I7" s="1768"/>
      <c r="J7" s="1768"/>
      <c r="K7" s="1765"/>
      <c r="L7" s="1768"/>
      <c r="M7" s="1768"/>
      <c r="N7" s="1931"/>
      <c r="O7" s="1820"/>
      <c r="P7" s="1765"/>
      <c r="Q7" s="1768"/>
      <c r="R7" s="1768"/>
      <c r="S7" s="1768"/>
      <c r="T7" s="1768"/>
      <c r="U7" s="1934"/>
      <c r="V7" s="1765"/>
      <c r="W7" s="1765"/>
    </row>
    <row r="8" spans="1:26" s="11" customFormat="1" x14ac:dyDescent="0.2">
      <c r="A8" s="14" t="s">
        <v>46</v>
      </c>
      <c r="B8" s="14" t="s">
        <v>47</v>
      </c>
      <c r="C8" s="14" t="s">
        <v>48</v>
      </c>
      <c r="D8" s="163" t="s">
        <v>49</v>
      </c>
      <c r="E8" s="14" t="s">
        <v>50</v>
      </c>
      <c r="F8" s="14" t="s">
        <v>51</v>
      </c>
      <c r="G8" s="14" t="s">
        <v>52</v>
      </c>
      <c r="H8" s="14" t="s">
        <v>53</v>
      </c>
      <c r="I8" s="14" t="s">
        <v>54</v>
      </c>
      <c r="J8" s="14" t="s">
        <v>55</v>
      </c>
      <c r="K8" s="14" t="s">
        <v>56</v>
      </c>
      <c r="L8" s="14" t="s">
        <v>57</v>
      </c>
      <c r="M8" s="14" t="s">
        <v>58</v>
      </c>
      <c r="N8" s="489" t="s">
        <v>59</v>
      </c>
      <c r="O8" s="163" t="s">
        <v>60</v>
      </c>
      <c r="P8" s="14" t="s">
        <v>61</v>
      </c>
      <c r="Q8" s="14" t="s">
        <v>62</v>
      </c>
      <c r="R8" s="14" t="s">
        <v>63</v>
      </c>
      <c r="S8" s="14" t="s">
        <v>64</v>
      </c>
      <c r="T8" s="14" t="s">
        <v>65</v>
      </c>
      <c r="U8" s="14" t="s">
        <v>63</v>
      </c>
      <c r="V8" s="14" t="s">
        <v>72</v>
      </c>
      <c r="W8" s="14" t="s">
        <v>73</v>
      </c>
    </row>
    <row r="9" spans="1:26" s="317" customFormat="1" ht="28.5" customHeight="1" x14ac:dyDescent="0.3">
      <c r="A9" s="850" t="s">
        <v>42</v>
      </c>
      <c r="B9" s="510">
        <v>2204</v>
      </c>
      <c r="C9" s="511" t="s">
        <v>96</v>
      </c>
      <c r="D9" s="510">
        <v>186</v>
      </c>
      <c r="E9" s="851">
        <v>1</v>
      </c>
      <c r="F9" s="851">
        <v>7</v>
      </c>
      <c r="G9" s="852">
        <v>4</v>
      </c>
      <c r="H9" s="852">
        <v>127</v>
      </c>
      <c r="I9" s="610">
        <f>D9</f>
        <v>186</v>
      </c>
      <c r="J9" s="610">
        <v>814</v>
      </c>
      <c r="K9" s="853" t="s">
        <v>306</v>
      </c>
      <c r="L9" s="854">
        <v>4</v>
      </c>
      <c r="M9" s="855" t="s">
        <v>100</v>
      </c>
      <c r="N9" s="514">
        <v>941</v>
      </c>
      <c r="O9" s="613" t="s">
        <v>311</v>
      </c>
      <c r="P9" s="876">
        <v>1000</v>
      </c>
      <c r="Q9" s="856" t="s">
        <v>97</v>
      </c>
      <c r="R9" s="613" t="s">
        <v>86</v>
      </c>
      <c r="S9" s="857" t="s">
        <v>361</v>
      </c>
      <c r="T9" s="858">
        <v>1000</v>
      </c>
      <c r="U9" s="613" t="s">
        <v>100</v>
      </c>
      <c r="V9" s="857" t="s">
        <v>335</v>
      </c>
      <c r="W9" s="520" t="s">
        <v>334</v>
      </c>
    </row>
    <row r="10" spans="1:26" s="11" customFormat="1" x14ac:dyDescent="0.3">
      <c r="A10" s="618" t="s">
        <v>43</v>
      </c>
      <c r="B10" s="528">
        <v>1682</v>
      </c>
      <c r="C10" s="525" t="s">
        <v>96</v>
      </c>
      <c r="D10" s="528">
        <v>68</v>
      </c>
      <c r="E10" s="859">
        <v>2</v>
      </c>
      <c r="F10" s="859">
        <v>19</v>
      </c>
      <c r="G10" s="738" t="s">
        <v>86</v>
      </c>
      <c r="H10" s="629">
        <v>0</v>
      </c>
      <c r="I10" s="528">
        <f t="shared" ref="I10:I24" si="0">D10</f>
        <v>68</v>
      </c>
      <c r="J10" s="528">
        <v>603</v>
      </c>
      <c r="K10" s="629" t="s">
        <v>100</v>
      </c>
      <c r="L10" s="629" t="s">
        <v>100</v>
      </c>
      <c r="M10" s="629" t="s">
        <v>100</v>
      </c>
      <c r="N10" s="528">
        <v>603</v>
      </c>
      <c r="O10" s="632" t="s">
        <v>311</v>
      </c>
      <c r="P10" s="629" t="s">
        <v>100</v>
      </c>
      <c r="Q10" s="860" t="s">
        <v>97</v>
      </c>
      <c r="R10" s="632" t="s">
        <v>100</v>
      </c>
      <c r="S10" s="754"/>
      <c r="T10" s="632"/>
      <c r="U10" s="632" t="s">
        <v>100</v>
      </c>
      <c r="V10" s="754" t="s">
        <v>332</v>
      </c>
      <c r="W10" s="753" t="s">
        <v>331</v>
      </c>
    </row>
    <row r="11" spans="1:26" s="11" customFormat="1" x14ac:dyDescent="0.3">
      <c r="A11" s="630" t="s">
        <v>29</v>
      </c>
      <c r="B11" s="528">
        <v>11748</v>
      </c>
      <c r="C11" s="525" t="s">
        <v>96</v>
      </c>
      <c r="D11" s="528">
        <v>1157</v>
      </c>
      <c r="E11" s="859">
        <v>37</v>
      </c>
      <c r="F11" s="859">
        <v>424</v>
      </c>
      <c r="G11" s="637">
        <v>6</v>
      </c>
      <c r="H11" s="637">
        <v>101</v>
      </c>
      <c r="I11" s="528">
        <f t="shared" si="0"/>
        <v>1157</v>
      </c>
      <c r="J11" s="528">
        <v>5966</v>
      </c>
      <c r="K11" s="861" t="s">
        <v>306</v>
      </c>
      <c r="L11" s="637">
        <v>6</v>
      </c>
      <c r="M11" s="629" t="s">
        <v>100</v>
      </c>
      <c r="N11" s="528">
        <v>6067</v>
      </c>
      <c r="O11" s="632" t="s">
        <v>311</v>
      </c>
      <c r="P11" s="629" t="s">
        <v>100</v>
      </c>
      <c r="Q11" s="860" t="s">
        <v>97</v>
      </c>
      <c r="R11" s="632" t="s">
        <v>100</v>
      </c>
      <c r="S11" s="632"/>
      <c r="T11" s="632"/>
      <c r="U11" s="632" t="s">
        <v>100</v>
      </c>
      <c r="V11" s="755" t="s">
        <v>329</v>
      </c>
      <c r="W11" s="753" t="s">
        <v>328</v>
      </c>
    </row>
    <row r="12" spans="1:26" s="11" customFormat="1" x14ac:dyDescent="0.3">
      <c r="A12" s="618" t="s">
        <v>30</v>
      </c>
      <c r="B12" s="528">
        <v>2087</v>
      </c>
      <c r="C12" s="525" t="s">
        <v>96</v>
      </c>
      <c r="D12" s="528">
        <v>456</v>
      </c>
      <c r="E12" s="859">
        <v>36</v>
      </c>
      <c r="F12" s="859">
        <v>385</v>
      </c>
      <c r="G12" s="637">
        <v>6</v>
      </c>
      <c r="H12" s="637">
        <v>82</v>
      </c>
      <c r="I12" s="528">
        <f t="shared" si="0"/>
        <v>456</v>
      </c>
      <c r="J12" s="528">
        <v>858</v>
      </c>
      <c r="K12" s="861" t="s">
        <v>306</v>
      </c>
      <c r="L12" s="637">
        <v>6</v>
      </c>
      <c r="M12" s="629" t="s">
        <v>100</v>
      </c>
      <c r="N12" s="528">
        <v>940</v>
      </c>
      <c r="O12" s="632" t="s">
        <v>311</v>
      </c>
      <c r="P12" s="629" t="s">
        <v>100</v>
      </c>
      <c r="Q12" s="860" t="s">
        <v>97</v>
      </c>
      <c r="R12" s="632" t="s">
        <v>100</v>
      </c>
      <c r="S12" s="632"/>
      <c r="T12" s="632"/>
      <c r="U12" s="632" t="s">
        <v>100</v>
      </c>
      <c r="V12" s="754" t="s">
        <v>326</v>
      </c>
      <c r="W12" s="753" t="s">
        <v>325</v>
      </c>
    </row>
    <row r="13" spans="1:26" s="11" customFormat="1" x14ac:dyDescent="0.3">
      <c r="A13" s="633" t="s">
        <v>31</v>
      </c>
      <c r="B13" s="528">
        <v>9647</v>
      </c>
      <c r="C13" s="541" t="s">
        <v>96</v>
      </c>
      <c r="D13" s="528">
        <v>1509</v>
      </c>
      <c r="E13" s="859">
        <v>40</v>
      </c>
      <c r="F13" s="859">
        <v>632</v>
      </c>
      <c r="G13" s="637">
        <v>7</v>
      </c>
      <c r="H13" s="637">
        <v>153</v>
      </c>
      <c r="I13" s="528">
        <f t="shared" si="0"/>
        <v>1509</v>
      </c>
      <c r="J13" s="528">
        <v>1260</v>
      </c>
      <c r="K13" s="861" t="s">
        <v>306</v>
      </c>
      <c r="L13" s="637">
        <v>7</v>
      </c>
      <c r="M13" s="629" t="s">
        <v>100</v>
      </c>
      <c r="N13" s="528">
        <v>1413</v>
      </c>
      <c r="O13" s="632" t="s">
        <v>311</v>
      </c>
      <c r="P13" s="629" t="s">
        <v>100</v>
      </c>
      <c r="Q13" s="860" t="s">
        <v>97</v>
      </c>
      <c r="R13" s="632" t="s">
        <v>100</v>
      </c>
      <c r="S13" s="632"/>
      <c r="T13" s="632"/>
      <c r="U13" s="632" t="s">
        <v>100</v>
      </c>
      <c r="V13" s="754" t="s">
        <v>323</v>
      </c>
      <c r="W13" s="753" t="s">
        <v>362</v>
      </c>
    </row>
    <row r="14" spans="1:26" s="11" customFormat="1" x14ac:dyDescent="0.3">
      <c r="A14" s="633" t="s">
        <v>32</v>
      </c>
      <c r="B14" s="528">
        <v>3139</v>
      </c>
      <c r="C14" s="525" t="s">
        <v>96</v>
      </c>
      <c r="D14" s="528">
        <v>671</v>
      </c>
      <c r="E14" s="859">
        <v>34</v>
      </c>
      <c r="F14" s="859">
        <v>353</v>
      </c>
      <c r="G14" s="637">
        <v>0</v>
      </c>
      <c r="H14" s="637">
        <v>0</v>
      </c>
      <c r="I14" s="528">
        <f t="shared" si="0"/>
        <v>671</v>
      </c>
      <c r="J14" s="528">
        <v>1185</v>
      </c>
      <c r="K14" s="637" t="s">
        <v>86</v>
      </c>
      <c r="L14" s="637" t="s">
        <v>86</v>
      </c>
      <c r="M14" s="629" t="s">
        <v>100</v>
      </c>
      <c r="N14" s="528">
        <v>1185</v>
      </c>
      <c r="O14" s="632" t="s">
        <v>311</v>
      </c>
      <c r="P14" s="629" t="s">
        <v>100</v>
      </c>
      <c r="Q14" s="860" t="s">
        <v>97</v>
      </c>
      <c r="R14" s="632" t="s">
        <v>100</v>
      </c>
      <c r="S14" s="632"/>
      <c r="T14" s="632"/>
      <c r="U14" s="632" t="s">
        <v>100</v>
      </c>
      <c r="V14" s="627"/>
      <c r="W14" s="530" t="s">
        <v>363</v>
      </c>
    </row>
    <row r="15" spans="1:26" s="11" customFormat="1" x14ac:dyDescent="0.3">
      <c r="A15" s="633" t="s">
        <v>28</v>
      </c>
      <c r="B15" s="528">
        <v>7803</v>
      </c>
      <c r="C15" s="525" t="s">
        <v>96</v>
      </c>
      <c r="D15" s="528">
        <v>271</v>
      </c>
      <c r="E15" s="859">
        <v>9</v>
      </c>
      <c r="F15" s="859">
        <v>100</v>
      </c>
      <c r="G15" s="637">
        <v>22</v>
      </c>
      <c r="H15" s="637">
        <v>532</v>
      </c>
      <c r="I15" s="528">
        <f t="shared" si="0"/>
        <v>271</v>
      </c>
      <c r="J15" s="528">
        <v>287</v>
      </c>
      <c r="K15" s="861" t="s">
        <v>306</v>
      </c>
      <c r="L15" s="637">
        <v>22</v>
      </c>
      <c r="M15" s="629" t="s">
        <v>100</v>
      </c>
      <c r="N15" s="528">
        <v>819</v>
      </c>
      <c r="O15" s="632" t="s">
        <v>311</v>
      </c>
      <c r="P15" s="741">
        <v>62000</v>
      </c>
      <c r="Q15" s="860" t="s">
        <v>97</v>
      </c>
      <c r="R15" s="741">
        <v>62000</v>
      </c>
      <c r="S15" s="627"/>
      <c r="T15" s="623"/>
      <c r="U15" s="632" t="s">
        <v>100</v>
      </c>
      <c r="V15" s="627"/>
      <c r="W15" s="530"/>
    </row>
    <row r="16" spans="1:26" s="11" customFormat="1" x14ac:dyDescent="0.3">
      <c r="A16" s="633" t="s">
        <v>33</v>
      </c>
      <c r="B16" s="528">
        <v>561</v>
      </c>
      <c r="C16" s="525" t="s">
        <v>96</v>
      </c>
      <c r="D16" s="528">
        <v>21</v>
      </c>
      <c r="E16" s="859"/>
      <c r="F16" s="859"/>
      <c r="G16" s="738" t="s">
        <v>86</v>
      </c>
      <c r="H16" s="629">
        <v>0</v>
      </c>
      <c r="I16" s="528">
        <f t="shared" si="0"/>
        <v>21</v>
      </c>
      <c r="J16" s="528">
        <v>247</v>
      </c>
      <c r="K16" s="629" t="s">
        <v>86</v>
      </c>
      <c r="L16" s="629" t="s">
        <v>86</v>
      </c>
      <c r="M16" s="629" t="s">
        <v>86</v>
      </c>
      <c r="N16" s="528">
        <v>247</v>
      </c>
      <c r="O16" s="622" t="s">
        <v>311</v>
      </c>
      <c r="P16" s="631"/>
      <c r="Q16" s="860" t="s">
        <v>97</v>
      </c>
      <c r="R16" s="622"/>
      <c r="S16" s="638"/>
      <c r="T16" s="622"/>
      <c r="U16" s="622"/>
      <c r="V16" s="635"/>
      <c r="W16" s="620"/>
    </row>
    <row r="17" spans="1:23" s="11" customFormat="1" x14ac:dyDescent="0.3">
      <c r="A17" s="633" t="s">
        <v>34</v>
      </c>
      <c r="B17" s="528">
        <v>2669</v>
      </c>
      <c r="C17" s="525" t="s">
        <v>96</v>
      </c>
      <c r="D17" s="528">
        <v>203</v>
      </c>
      <c r="E17" s="859">
        <v>1</v>
      </c>
      <c r="F17" s="859">
        <v>16</v>
      </c>
      <c r="G17" s="637">
        <v>0</v>
      </c>
      <c r="H17" s="637">
        <v>0</v>
      </c>
      <c r="I17" s="528">
        <f t="shared" si="0"/>
        <v>203</v>
      </c>
      <c r="J17" s="528">
        <v>860</v>
      </c>
      <c r="K17" s="637" t="s">
        <v>86</v>
      </c>
      <c r="L17" s="637" t="s">
        <v>86</v>
      </c>
      <c r="M17" s="637" t="s">
        <v>86</v>
      </c>
      <c r="N17" s="528">
        <v>860</v>
      </c>
      <c r="O17" s="622" t="s">
        <v>311</v>
      </c>
      <c r="P17" s="636"/>
      <c r="Q17" s="860" t="s">
        <v>97</v>
      </c>
      <c r="R17" s="622"/>
      <c r="S17" s="638"/>
      <c r="T17" s="639"/>
      <c r="U17" s="639"/>
      <c r="V17" s="635"/>
      <c r="W17" s="620"/>
    </row>
    <row r="18" spans="1:23" s="11" customFormat="1" x14ac:dyDescent="0.3">
      <c r="A18" s="633" t="s">
        <v>35</v>
      </c>
      <c r="B18" s="528">
        <v>2154</v>
      </c>
      <c r="C18" s="525" t="s">
        <v>96</v>
      </c>
      <c r="D18" s="528">
        <v>264</v>
      </c>
      <c r="E18" s="859">
        <v>3</v>
      </c>
      <c r="F18" s="859">
        <v>34</v>
      </c>
      <c r="G18" s="637">
        <v>6</v>
      </c>
      <c r="H18" s="637">
        <v>208</v>
      </c>
      <c r="I18" s="528">
        <f t="shared" si="0"/>
        <v>264</v>
      </c>
      <c r="J18" s="528">
        <v>321</v>
      </c>
      <c r="K18" s="861" t="s">
        <v>306</v>
      </c>
      <c r="L18" s="637">
        <v>6</v>
      </c>
      <c r="M18" s="637" t="s">
        <v>86</v>
      </c>
      <c r="N18" s="528">
        <v>529</v>
      </c>
      <c r="O18" s="632" t="s">
        <v>311</v>
      </c>
      <c r="P18" s="631" t="s">
        <v>86</v>
      </c>
      <c r="Q18" s="860" t="s">
        <v>97</v>
      </c>
      <c r="R18" s="641"/>
      <c r="S18" s="622"/>
      <c r="T18" s="622"/>
      <c r="U18" s="622"/>
      <c r="V18" s="635">
        <v>0</v>
      </c>
      <c r="W18" s="620"/>
    </row>
    <row r="19" spans="1:23" s="317" customFormat="1" x14ac:dyDescent="0.3">
      <c r="A19" s="633" t="s">
        <v>36</v>
      </c>
      <c r="B19" s="528">
        <v>6003</v>
      </c>
      <c r="C19" s="525" t="s">
        <v>96</v>
      </c>
      <c r="D19" s="528">
        <v>397</v>
      </c>
      <c r="E19" s="859">
        <v>1</v>
      </c>
      <c r="F19" s="859">
        <v>57</v>
      </c>
      <c r="G19" s="637" t="s">
        <v>86</v>
      </c>
      <c r="H19" s="637">
        <v>0</v>
      </c>
      <c r="I19" s="528">
        <f t="shared" si="0"/>
        <v>397</v>
      </c>
      <c r="J19" s="528">
        <v>1262</v>
      </c>
      <c r="K19" s="637" t="s">
        <v>86</v>
      </c>
      <c r="L19" s="637" t="s">
        <v>86</v>
      </c>
      <c r="M19" s="637" t="s">
        <v>86</v>
      </c>
      <c r="N19" s="528">
        <v>1262</v>
      </c>
      <c r="O19" s="632" t="s">
        <v>311</v>
      </c>
      <c r="P19" s="631"/>
      <c r="Q19" s="860" t="s">
        <v>97</v>
      </c>
      <c r="R19" s="623"/>
      <c r="S19" s="643"/>
      <c r="T19" s="623"/>
      <c r="U19" s="626"/>
      <c r="V19" s="627"/>
      <c r="W19" s="546"/>
    </row>
    <row r="20" spans="1:23" s="317" customFormat="1" x14ac:dyDescent="0.3">
      <c r="A20" s="633" t="s">
        <v>37</v>
      </c>
      <c r="B20" s="528">
        <v>181</v>
      </c>
      <c r="C20" s="525" t="s">
        <v>96</v>
      </c>
      <c r="D20" s="528">
        <v>9</v>
      </c>
      <c r="E20" s="859"/>
      <c r="F20" s="859"/>
      <c r="G20" s="637" t="s">
        <v>86</v>
      </c>
      <c r="H20" s="637">
        <v>0</v>
      </c>
      <c r="I20" s="528">
        <f t="shared" si="0"/>
        <v>9</v>
      </c>
      <c r="J20" s="528">
        <v>147</v>
      </c>
      <c r="K20" s="637" t="s">
        <v>86</v>
      </c>
      <c r="L20" s="637" t="s">
        <v>86</v>
      </c>
      <c r="M20" s="637" t="s">
        <v>86</v>
      </c>
      <c r="N20" s="528">
        <v>147</v>
      </c>
      <c r="O20" s="632" t="s">
        <v>311</v>
      </c>
      <c r="P20" s="631"/>
      <c r="Q20" s="860" t="s">
        <v>97</v>
      </c>
      <c r="R20" s="623"/>
      <c r="S20" s="643"/>
      <c r="T20" s="623"/>
      <c r="U20" s="626"/>
      <c r="V20" s="627"/>
      <c r="W20" s="546"/>
    </row>
    <row r="21" spans="1:23" s="317" customFormat="1" x14ac:dyDescent="0.3">
      <c r="A21" s="633" t="s">
        <v>38</v>
      </c>
      <c r="B21" s="528">
        <v>1408</v>
      </c>
      <c r="C21" s="525" t="s">
        <v>96</v>
      </c>
      <c r="D21" s="528">
        <v>241</v>
      </c>
      <c r="E21" s="859"/>
      <c r="F21" s="859"/>
      <c r="G21" s="629">
        <v>4</v>
      </c>
      <c r="H21" s="629">
        <v>75</v>
      </c>
      <c r="I21" s="528">
        <f t="shared" si="0"/>
        <v>241</v>
      </c>
      <c r="J21" s="528">
        <v>599</v>
      </c>
      <c r="K21" s="861" t="s">
        <v>306</v>
      </c>
      <c r="L21" s="629">
        <v>4</v>
      </c>
      <c r="M21" s="637" t="s">
        <v>86</v>
      </c>
      <c r="N21" s="528">
        <v>674</v>
      </c>
      <c r="O21" s="632" t="s">
        <v>311</v>
      </c>
      <c r="P21" s="631"/>
      <c r="Q21" s="860" t="s">
        <v>97</v>
      </c>
      <c r="R21" s="623"/>
      <c r="S21" s="643"/>
      <c r="T21" s="623"/>
      <c r="U21" s="626"/>
      <c r="V21" s="627"/>
      <c r="W21" s="546"/>
    </row>
    <row r="22" spans="1:23" s="317" customFormat="1" x14ac:dyDescent="0.3">
      <c r="A22" s="633" t="s">
        <v>39</v>
      </c>
      <c r="B22" s="528">
        <v>530</v>
      </c>
      <c r="C22" s="525" t="s">
        <v>96</v>
      </c>
      <c r="D22" s="528">
        <v>71</v>
      </c>
      <c r="E22" s="859"/>
      <c r="F22" s="859"/>
      <c r="G22" s="629">
        <v>2</v>
      </c>
      <c r="H22" s="629">
        <v>92</v>
      </c>
      <c r="I22" s="528">
        <f t="shared" si="0"/>
        <v>71</v>
      </c>
      <c r="J22" s="528">
        <v>125</v>
      </c>
      <c r="K22" s="861" t="s">
        <v>306</v>
      </c>
      <c r="L22" s="629">
        <v>2</v>
      </c>
      <c r="M22" s="637" t="s">
        <v>86</v>
      </c>
      <c r="N22" s="528">
        <v>217</v>
      </c>
      <c r="O22" s="632" t="s">
        <v>311</v>
      </c>
      <c r="P22" s="631"/>
      <c r="Q22" s="860" t="s">
        <v>97</v>
      </c>
      <c r="R22" s="623"/>
      <c r="S22" s="643"/>
      <c r="T22" s="623"/>
      <c r="U22" s="626"/>
      <c r="V22" s="627"/>
      <c r="W22" s="546"/>
    </row>
    <row r="23" spans="1:23" s="317" customFormat="1" x14ac:dyDescent="0.3">
      <c r="A23" s="633" t="s">
        <v>44</v>
      </c>
      <c r="B23" s="528">
        <v>4620</v>
      </c>
      <c r="C23" s="525" t="s">
        <v>96</v>
      </c>
      <c r="D23" s="528">
        <v>316</v>
      </c>
      <c r="E23" s="859">
        <v>1</v>
      </c>
      <c r="F23" s="859">
        <v>7</v>
      </c>
      <c r="G23" s="637" t="s">
        <v>86</v>
      </c>
      <c r="H23" s="637">
        <v>0</v>
      </c>
      <c r="I23" s="528">
        <f t="shared" si="0"/>
        <v>316</v>
      </c>
      <c r="J23" s="528">
        <v>2437</v>
      </c>
      <c r="K23" s="637" t="s">
        <v>86</v>
      </c>
      <c r="L23" s="637" t="s">
        <v>86</v>
      </c>
      <c r="M23" s="629" t="s">
        <v>100</v>
      </c>
      <c r="N23" s="528">
        <v>2437</v>
      </c>
      <c r="O23" s="632" t="s">
        <v>311</v>
      </c>
      <c r="P23" s="629" t="s">
        <v>100</v>
      </c>
      <c r="Q23" s="860" t="s">
        <v>97</v>
      </c>
      <c r="R23" s="632" t="s">
        <v>100</v>
      </c>
      <c r="S23" s="632" t="s">
        <v>100</v>
      </c>
      <c r="T23" s="632" t="s">
        <v>100</v>
      </c>
      <c r="U23" s="626"/>
      <c r="V23" s="627"/>
      <c r="W23" s="546"/>
    </row>
    <row r="24" spans="1:23" s="317" customFormat="1" x14ac:dyDescent="0.3">
      <c r="A24" s="734" t="s">
        <v>40</v>
      </c>
      <c r="B24" s="549">
        <v>819</v>
      </c>
      <c r="C24" s="550" t="s">
        <v>96</v>
      </c>
      <c r="D24" s="549">
        <v>30</v>
      </c>
      <c r="E24" s="862">
        <v>1</v>
      </c>
      <c r="F24" s="862">
        <v>8</v>
      </c>
      <c r="G24" s="720">
        <v>1</v>
      </c>
      <c r="H24" s="720">
        <v>613</v>
      </c>
      <c r="I24" s="863">
        <f t="shared" si="0"/>
        <v>30</v>
      </c>
      <c r="J24" s="863">
        <v>14</v>
      </c>
      <c r="K24" s="864" t="s">
        <v>306</v>
      </c>
      <c r="L24" s="720">
        <v>1</v>
      </c>
      <c r="M24" s="727" t="s">
        <v>100</v>
      </c>
      <c r="N24" s="552">
        <v>627</v>
      </c>
      <c r="O24" s="830" t="s">
        <v>311</v>
      </c>
      <c r="P24" s="727" t="s">
        <v>100</v>
      </c>
      <c r="Q24" s="865" t="s">
        <v>97</v>
      </c>
      <c r="R24" s="830" t="s">
        <v>100</v>
      </c>
      <c r="S24" s="830" t="s">
        <v>100</v>
      </c>
      <c r="T24" s="830" t="s">
        <v>100</v>
      </c>
      <c r="U24" s="866"/>
      <c r="V24" s="726"/>
      <c r="W24" s="561"/>
    </row>
    <row r="25" spans="1:23" s="11" customFormat="1" x14ac:dyDescent="0.3">
      <c r="A25" s="867" t="s">
        <v>41</v>
      </c>
      <c r="B25" s="868">
        <f>SUM(B9:B24)</f>
        <v>57255</v>
      </c>
      <c r="C25" s="869" t="s">
        <v>96</v>
      </c>
      <c r="D25" s="720">
        <f t="shared" ref="D25:J25" si="1">SUM(D9:D24)</f>
        <v>5870</v>
      </c>
      <c r="E25" s="720">
        <f t="shared" si="1"/>
        <v>166</v>
      </c>
      <c r="F25" s="720">
        <f t="shared" si="1"/>
        <v>2042</v>
      </c>
      <c r="G25" s="719">
        <f t="shared" si="1"/>
        <v>58</v>
      </c>
      <c r="H25" s="719">
        <f t="shared" si="1"/>
        <v>1983</v>
      </c>
      <c r="I25" s="720">
        <f t="shared" si="1"/>
        <v>5870</v>
      </c>
      <c r="J25" s="720">
        <f t="shared" si="1"/>
        <v>16985</v>
      </c>
      <c r="K25" s="864" t="s">
        <v>306</v>
      </c>
      <c r="L25" s="717">
        <f>SUM(L9:L24)</f>
        <v>58</v>
      </c>
      <c r="M25" s="716" t="s">
        <v>100</v>
      </c>
      <c r="N25" s="717">
        <f>SUM(N9:N24)</f>
        <v>18968</v>
      </c>
      <c r="O25" s="648" t="s">
        <v>311</v>
      </c>
      <c r="P25" s="877">
        <f>SUM(P9:P24)</f>
        <v>63000</v>
      </c>
      <c r="Q25" s="878"/>
      <c r="R25" s="652">
        <f>SUM(R9:R24)</f>
        <v>62000</v>
      </c>
      <c r="S25" s="648"/>
      <c r="T25" s="648">
        <f>SUM(T9:T24)</f>
        <v>1000</v>
      </c>
      <c r="U25" s="648"/>
      <c r="V25" s="870">
        <v>0</v>
      </c>
      <c r="W25" s="646"/>
    </row>
    <row r="26" spans="1:23" s="11" customFormat="1" x14ac:dyDescent="0.3">
      <c r="A26" s="1927" t="s">
        <v>357</v>
      </c>
      <c r="B26" s="1927"/>
      <c r="C26" s="1927"/>
      <c r="D26" s="1927"/>
      <c r="E26" s="1927"/>
      <c r="F26" s="1927"/>
      <c r="G26" s="1927"/>
      <c r="H26" s="1927"/>
      <c r="I26" s="1927"/>
      <c r="J26" s="1927"/>
      <c r="K26" s="1927"/>
      <c r="L26" s="1927"/>
      <c r="M26" s="702"/>
      <c r="N26" s="702"/>
      <c r="O26" s="700"/>
      <c r="P26" s="702"/>
      <c r="Q26" s="707"/>
      <c r="R26" s="706"/>
      <c r="S26" s="705"/>
      <c r="T26" s="705"/>
      <c r="U26" s="705"/>
      <c r="V26" s="700"/>
      <c r="W26" s="280"/>
    </row>
    <row r="27" spans="1:23" s="11" customFormat="1" x14ac:dyDescent="0.3">
      <c r="A27" s="2"/>
      <c r="B27" s="2"/>
      <c r="C27" s="5"/>
      <c r="D27" s="280"/>
      <c r="E27" s="228"/>
      <c r="F27" s="228"/>
      <c r="G27" s="228"/>
      <c r="H27" s="228"/>
      <c r="I27" s="228"/>
      <c r="J27" s="228"/>
      <c r="K27" s="702"/>
      <c r="L27" s="702"/>
      <c r="M27" s="702"/>
      <c r="N27" s="702"/>
      <c r="O27" s="700"/>
      <c r="P27" s="702"/>
      <c r="Q27" s="230"/>
      <c r="R27" s="871"/>
      <c r="S27" s="872"/>
      <c r="T27" s="872"/>
      <c r="U27" s="872"/>
      <c r="V27" s="701"/>
      <c r="W27" s="229"/>
    </row>
    <row r="28" spans="1:23" s="11" customFormat="1" x14ac:dyDescent="0.3">
      <c r="A28" s="1928"/>
      <c r="B28" s="1928"/>
      <c r="C28" s="1928"/>
      <c r="D28" s="1928"/>
      <c r="E28" s="1928"/>
      <c r="F28" s="1928"/>
      <c r="G28" s="1928"/>
      <c r="H28" s="1928"/>
      <c r="I28" s="1928"/>
      <c r="J28" s="1928"/>
      <c r="K28" s="1928"/>
      <c r="L28" s="1928"/>
      <c r="M28" s="1928"/>
      <c r="N28" s="1928"/>
      <c r="O28" s="1928"/>
      <c r="P28" s="1928"/>
      <c r="Q28" s="873"/>
      <c r="R28" s="702"/>
      <c r="S28" s="873"/>
      <c r="T28" s="702"/>
      <c r="U28" s="702"/>
      <c r="V28" s="874"/>
      <c r="W28" s="589"/>
    </row>
    <row r="29" spans="1:23" s="11" customFormat="1" x14ac:dyDescent="0.2">
      <c r="B29" s="1876"/>
      <c r="C29" s="1876"/>
      <c r="D29" s="1876"/>
      <c r="E29" s="1876"/>
      <c r="F29" s="1876"/>
      <c r="G29" s="1876"/>
      <c r="H29" s="1876"/>
      <c r="I29" s="1876"/>
      <c r="J29" s="1876"/>
      <c r="K29" s="1876"/>
      <c r="L29" s="1876"/>
      <c r="M29" s="1876"/>
      <c r="N29" s="1876"/>
      <c r="O29" s="1876"/>
    </row>
    <row r="30" spans="1:23" s="11" customFormat="1" x14ac:dyDescent="0.2">
      <c r="D30" s="233"/>
      <c r="E30" s="38"/>
      <c r="F30" s="38"/>
      <c r="G30" s="38"/>
      <c r="H30" s="38"/>
      <c r="I30" s="38"/>
      <c r="J30" s="38"/>
      <c r="K30" s="590"/>
      <c r="L30" s="591"/>
      <c r="M30" s="590"/>
      <c r="N30" s="39"/>
      <c r="O30" s="166"/>
    </row>
    <row r="31" spans="1:23" s="11" customFormat="1" x14ac:dyDescent="0.2">
      <c r="D31" s="233"/>
      <c r="E31" s="38"/>
      <c r="F31" s="38"/>
      <c r="G31" s="38"/>
      <c r="H31" s="38"/>
      <c r="I31" s="38"/>
      <c r="J31" s="38"/>
      <c r="K31" s="590"/>
      <c r="L31" s="591"/>
      <c r="M31" s="590"/>
      <c r="N31" s="39"/>
      <c r="O31" s="166"/>
    </row>
    <row r="32" spans="1:23" s="11" customFormat="1" x14ac:dyDescent="0.2">
      <c r="D32" s="166"/>
      <c r="K32" s="590"/>
      <c r="L32" s="591"/>
      <c r="M32" s="590"/>
      <c r="N32" s="39"/>
      <c r="O32" s="166"/>
      <c r="W32" s="40"/>
    </row>
    <row r="33" spans="4:23" s="11" customFormat="1" x14ac:dyDescent="0.2">
      <c r="D33" s="166"/>
      <c r="K33" s="590"/>
      <c r="L33" s="591"/>
      <c r="M33" s="590"/>
      <c r="N33" s="39"/>
      <c r="O33" s="166"/>
      <c r="W33" s="40"/>
    </row>
    <row r="34" spans="4:23" s="11" customFormat="1" x14ac:dyDescent="0.2">
      <c r="D34" s="166"/>
      <c r="K34" s="590"/>
      <c r="L34" s="591"/>
      <c r="M34" s="590"/>
      <c r="N34" s="39"/>
      <c r="O34" s="166"/>
      <c r="W34" s="40"/>
    </row>
    <row r="35" spans="4:23" s="11" customFormat="1" x14ac:dyDescent="0.2">
      <c r="D35" s="166"/>
      <c r="K35" s="590"/>
      <c r="L35" s="591"/>
      <c r="M35" s="590"/>
      <c r="N35" s="39"/>
      <c r="O35" s="166"/>
    </row>
    <row r="36" spans="4:23" s="11" customFormat="1" x14ac:dyDescent="0.2">
      <c r="D36" s="166"/>
      <c r="K36" s="590"/>
      <c r="L36" s="591"/>
      <c r="M36" s="590"/>
      <c r="N36" s="39"/>
      <c r="O36" s="166"/>
    </row>
    <row r="37" spans="4:23" s="11" customFormat="1" x14ac:dyDescent="0.2">
      <c r="D37" s="166"/>
      <c r="K37" s="590"/>
      <c r="L37" s="591"/>
      <c r="M37" s="590"/>
      <c r="N37" s="39"/>
      <c r="O37" s="166"/>
    </row>
    <row r="38" spans="4:23" s="11" customFormat="1" x14ac:dyDescent="0.2">
      <c r="D38" s="166"/>
      <c r="K38" s="590"/>
      <c r="L38" s="591"/>
      <c r="M38" s="590"/>
      <c r="N38" s="39"/>
      <c r="O38" s="166"/>
    </row>
    <row r="39" spans="4:23" s="11" customFormat="1" x14ac:dyDescent="0.2">
      <c r="D39" s="166"/>
      <c r="K39" s="590"/>
      <c r="L39" s="591"/>
      <c r="M39" s="590"/>
      <c r="N39" s="39"/>
      <c r="O39" s="166"/>
    </row>
    <row r="40" spans="4:23" s="11" customFormat="1" x14ac:dyDescent="0.2">
      <c r="D40" s="166"/>
      <c r="K40" s="590"/>
      <c r="L40" s="591"/>
      <c r="M40" s="590"/>
      <c r="N40" s="39"/>
      <c r="O40" s="166"/>
    </row>
    <row r="41" spans="4:23" s="11" customFormat="1" x14ac:dyDescent="0.2">
      <c r="D41" s="166"/>
      <c r="K41" s="590"/>
      <c r="L41" s="591"/>
      <c r="M41" s="590"/>
      <c r="N41" s="39"/>
      <c r="O41" s="166"/>
    </row>
    <row r="42" spans="4:23" s="11" customFormat="1" x14ac:dyDescent="0.2">
      <c r="D42" s="166"/>
      <c r="K42" s="590"/>
      <c r="L42" s="591"/>
      <c r="M42" s="590"/>
      <c r="N42" s="39"/>
      <c r="O42" s="166"/>
    </row>
    <row r="43" spans="4:23" s="11" customFormat="1" x14ac:dyDescent="0.2">
      <c r="D43" s="166"/>
      <c r="K43" s="590"/>
      <c r="L43" s="591"/>
      <c r="M43" s="590"/>
      <c r="N43" s="39"/>
      <c r="O43" s="166"/>
    </row>
    <row r="44" spans="4:23" s="11" customFormat="1" x14ac:dyDescent="0.2">
      <c r="D44" s="166"/>
      <c r="K44" s="590"/>
      <c r="L44" s="591"/>
      <c r="M44" s="590"/>
      <c r="N44" s="39"/>
      <c r="O44" s="166"/>
    </row>
    <row r="45" spans="4:23" s="11" customFormat="1" x14ac:dyDescent="0.2">
      <c r="D45" s="166"/>
      <c r="K45" s="590"/>
      <c r="L45" s="591"/>
      <c r="M45" s="590"/>
      <c r="N45" s="39"/>
      <c r="O45" s="166"/>
    </row>
    <row r="46" spans="4:23" s="11" customFormat="1" x14ac:dyDescent="0.2">
      <c r="D46" s="166"/>
      <c r="K46" s="590"/>
      <c r="L46" s="591"/>
      <c r="M46" s="590"/>
      <c r="N46" s="39"/>
      <c r="O46" s="166"/>
    </row>
    <row r="47" spans="4:23" s="11" customFormat="1" x14ac:dyDescent="0.2">
      <c r="D47" s="166"/>
      <c r="K47" s="590"/>
      <c r="L47" s="591"/>
      <c r="M47" s="590"/>
      <c r="N47" s="39"/>
      <c r="O47" s="166"/>
    </row>
    <row r="48" spans="4:23" s="11" customFormat="1" x14ac:dyDescent="0.2">
      <c r="D48" s="166"/>
      <c r="K48" s="590"/>
      <c r="L48" s="591"/>
      <c r="M48" s="590"/>
      <c r="N48" s="39"/>
      <c r="O48" s="166"/>
    </row>
    <row r="49" spans="4:15" s="11" customFormat="1" x14ac:dyDescent="0.2">
      <c r="D49" s="166"/>
      <c r="K49" s="590"/>
      <c r="L49" s="591"/>
      <c r="M49" s="590"/>
      <c r="N49" s="39"/>
      <c r="O49" s="166"/>
    </row>
    <row r="50" spans="4:15" s="11" customFormat="1" x14ac:dyDescent="0.2">
      <c r="D50" s="166"/>
      <c r="K50" s="590"/>
      <c r="L50" s="591"/>
      <c r="M50" s="590"/>
      <c r="N50" s="39"/>
      <c r="O50" s="166"/>
    </row>
    <row r="51" spans="4:15" s="11" customFormat="1" x14ac:dyDescent="0.2">
      <c r="D51" s="166"/>
      <c r="K51" s="590"/>
      <c r="L51" s="591"/>
      <c r="M51" s="590"/>
      <c r="N51" s="39"/>
      <c r="O51" s="166"/>
    </row>
    <row r="52" spans="4:15" s="11" customFormat="1" x14ac:dyDescent="0.2">
      <c r="D52" s="166"/>
      <c r="K52" s="590"/>
      <c r="L52" s="591"/>
      <c r="M52" s="590"/>
      <c r="N52" s="39"/>
      <c r="O52" s="166"/>
    </row>
    <row r="53" spans="4:15" s="11" customFormat="1" x14ac:dyDescent="0.2">
      <c r="D53" s="166"/>
      <c r="K53" s="590"/>
      <c r="L53" s="591"/>
      <c r="M53" s="590"/>
      <c r="N53" s="39"/>
      <c r="O53" s="166"/>
    </row>
    <row r="54" spans="4:15" s="11" customFormat="1" x14ac:dyDescent="0.2">
      <c r="D54" s="166"/>
      <c r="K54" s="590"/>
      <c r="L54" s="591"/>
      <c r="M54" s="590"/>
      <c r="N54" s="39"/>
      <c r="O54" s="166"/>
    </row>
    <row r="55" spans="4:15" s="11" customFormat="1" x14ac:dyDescent="0.2">
      <c r="D55" s="166"/>
      <c r="K55" s="590"/>
      <c r="L55" s="591"/>
      <c r="M55" s="590"/>
      <c r="N55" s="39"/>
      <c r="O55" s="166"/>
    </row>
    <row r="56" spans="4:15" s="11" customFormat="1" x14ac:dyDescent="0.2">
      <c r="D56" s="166"/>
      <c r="K56" s="590"/>
      <c r="L56" s="591"/>
      <c r="M56" s="590"/>
      <c r="N56" s="39"/>
      <c r="O56" s="166"/>
    </row>
    <row r="57" spans="4:15" s="11" customFormat="1" x14ac:dyDescent="0.2">
      <c r="D57" s="166"/>
      <c r="K57" s="590"/>
      <c r="L57" s="591"/>
      <c r="M57" s="590"/>
      <c r="N57" s="39"/>
      <c r="O57" s="166"/>
    </row>
    <row r="58" spans="4:15" s="11" customFormat="1" x14ac:dyDescent="0.2">
      <c r="D58" s="166"/>
      <c r="K58" s="590"/>
      <c r="L58" s="591"/>
      <c r="M58" s="590"/>
      <c r="N58" s="39"/>
      <c r="O58" s="166"/>
    </row>
    <row r="59" spans="4:15" s="11" customFormat="1" x14ac:dyDescent="0.2">
      <c r="D59" s="166"/>
      <c r="K59" s="590"/>
      <c r="L59" s="591"/>
      <c r="M59" s="590"/>
      <c r="N59" s="39"/>
      <c r="O59" s="166"/>
    </row>
    <row r="60" spans="4:15" s="11" customFormat="1" x14ac:dyDescent="0.2">
      <c r="D60" s="166"/>
      <c r="K60" s="590"/>
      <c r="L60" s="591"/>
      <c r="M60" s="590"/>
      <c r="N60" s="39"/>
      <c r="O60" s="166"/>
    </row>
    <row r="61" spans="4:15" s="11" customFormat="1" x14ac:dyDescent="0.2">
      <c r="D61" s="166"/>
      <c r="K61" s="590"/>
      <c r="L61" s="591"/>
      <c r="M61" s="590"/>
      <c r="N61" s="39"/>
      <c r="O61" s="166"/>
    </row>
    <row r="62" spans="4:15" s="11" customFormat="1" x14ac:dyDescent="0.2">
      <c r="D62" s="166"/>
      <c r="K62" s="590"/>
      <c r="L62" s="591"/>
      <c r="M62" s="590"/>
      <c r="N62" s="39"/>
      <c r="O62" s="166"/>
    </row>
    <row r="63" spans="4:15" s="11" customFormat="1" x14ac:dyDescent="0.2">
      <c r="D63" s="166"/>
      <c r="K63" s="590"/>
      <c r="L63" s="591"/>
      <c r="M63" s="590"/>
      <c r="N63" s="39"/>
      <c r="O63" s="166"/>
    </row>
    <row r="64" spans="4:15" s="11" customFormat="1" x14ac:dyDescent="0.2">
      <c r="D64" s="166"/>
      <c r="K64" s="590"/>
      <c r="L64" s="591"/>
      <c r="M64" s="590"/>
      <c r="N64" s="39"/>
      <c r="O64" s="166"/>
    </row>
    <row r="65" spans="4:15" s="11" customFormat="1" x14ac:dyDescent="0.2">
      <c r="D65" s="166"/>
      <c r="K65" s="590"/>
      <c r="L65" s="591"/>
      <c r="M65" s="590"/>
      <c r="N65" s="39"/>
      <c r="O65" s="166"/>
    </row>
    <row r="66" spans="4:15" s="11" customFormat="1" x14ac:dyDescent="0.2">
      <c r="D66" s="166"/>
      <c r="K66" s="590"/>
      <c r="L66" s="591"/>
      <c r="M66" s="590"/>
      <c r="N66" s="39"/>
      <c r="O66" s="166"/>
    </row>
    <row r="67" spans="4:15" s="11" customFormat="1" x14ac:dyDescent="0.2">
      <c r="D67" s="166"/>
      <c r="K67" s="590"/>
      <c r="L67" s="591"/>
      <c r="M67" s="590"/>
      <c r="N67" s="39"/>
      <c r="O67" s="166"/>
    </row>
    <row r="68" spans="4:15" s="11" customFormat="1" x14ac:dyDescent="0.2">
      <c r="D68" s="166"/>
      <c r="K68" s="590"/>
      <c r="L68" s="591"/>
      <c r="M68" s="590"/>
      <c r="N68" s="39"/>
      <c r="O68" s="166"/>
    </row>
    <row r="69" spans="4:15" s="11" customFormat="1" x14ac:dyDescent="0.2">
      <c r="D69" s="166"/>
      <c r="K69" s="590"/>
      <c r="L69" s="591"/>
      <c r="M69" s="590"/>
      <c r="N69" s="39"/>
      <c r="O69" s="166"/>
    </row>
    <row r="70" spans="4:15" s="11" customFormat="1" x14ac:dyDescent="0.2">
      <c r="D70" s="166"/>
      <c r="K70" s="590"/>
      <c r="L70" s="591"/>
      <c r="M70" s="590"/>
      <c r="N70" s="39"/>
      <c r="O70" s="166"/>
    </row>
    <row r="71" spans="4:15" s="11" customFormat="1" x14ac:dyDescent="0.2">
      <c r="D71" s="166"/>
      <c r="K71" s="590"/>
      <c r="L71" s="591"/>
      <c r="M71" s="590"/>
      <c r="N71" s="39"/>
      <c r="O71" s="166"/>
    </row>
    <row r="72" spans="4:15" s="11" customFormat="1" x14ac:dyDescent="0.2">
      <c r="D72" s="166"/>
      <c r="K72" s="590"/>
      <c r="L72" s="591"/>
      <c r="M72" s="590"/>
      <c r="N72" s="39"/>
      <c r="O72" s="166"/>
    </row>
    <row r="73" spans="4:15" x14ac:dyDescent="0.3">
      <c r="K73" s="686"/>
      <c r="L73" s="875"/>
      <c r="M73" s="686"/>
    </row>
    <row r="74" spans="4:15" x14ac:dyDescent="0.3">
      <c r="K74" s="686"/>
      <c r="L74" s="875"/>
      <c r="M74" s="686"/>
    </row>
    <row r="75" spans="4:15" x14ac:dyDescent="0.3">
      <c r="K75" s="686"/>
      <c r="L75" s="875"/>
      <c r="M75" s="686"/>
    </row>
    <row r="76" spans="4:15" x14ac:dyDescent="0.3">
      <c r="K76" s="686"/>
      <c r="L76" s="875"/>
      <c r="M76" s="686"/>
    </row>
    <row r="77" spans="4:15" x14ac:dyDescent="0.3">
      <c r="K77" s="686"/>
      <c r="L77" s="875"/>
      <c r="M77" s="686"/>
    </row>
  </sheetData>
  <mergeCells count="35">
    <mergeCell ref="A1:W1"/>
    <mergeCell ref="A3:A7"/>
    <mergeCell ref="B3:B6"/>
    <mergeCell ref="D3:F4"/>
    <mergeCell ref="G3:M4"/>
    <mergeCell ref="N3:O3"/>
    <mergeCell ref="P3:T3"/>
    <mergeCell ref="U3:U7"/>
    <mergeCell ref="V3:V7"/>
    <mergeCell ref="W3:W7"/>
    <mergeCell ref="O4:O7"/>
    <mergeCell ref="P4:P7"/>
    <mergeCell ref="Q4:R5"/>
    <mergeCell ref="R6:R7"/>
    <mergeCell ref="S6:S7"/>
    <mergeCell ref="T6:T7"/>
    <mergeCell ref="S4:T5"/>
    <mergeCell ref="D5:D6"/>
    <mergeCell ref="E5:F5"/>
    <mergeCell ref="K5:K7"/>
    <mergeCell ref="N4:N7"/>
    <mergeCell ref="G5:H5"/>
    <mergeCell ref="I5:J5"/>
    <mergeCell ref="B29:O29"/>
    <mergeCell ref="Q6:Q7"/>
    <mergeCell ref="A26:L26"/>
    <mergeCell ref="A28:P28"/>
    <mergeCell ref="L5:L7"/>
    <mergeCell ref="M5:M7"/>
    <mergeCell ref="E6:E7"/>
    <mergeCell ref="F6:F7"/>
    <mergeCell ref="G6:G7"/>
    <mergeCell ref="H6:H7"/>
    <mergeCell ref="I6:I7"/>
    <mergeCell ref="J6:J7"/>
  </mergeCells>
  <printOptions horizontalCentered="1"/>
  <pageMargins left="0.39370078740157483" right="0.39370078740157483" top="0.70866141732283472" bottom="0.34531250000000002" header="0.31496062992125984" footer="0.15748031496062992"/>
  <pageSetup paperSize="9" scale="47" fitToHeight="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BA69"/>
  <sheetViews>
    <sheetView tabSelected="1" zoomScale="90" zoomScaleNormal="90" zoomScaleSheetLayoutView="100" zoomScalePageLayoutView="80" workbookViewId="0">
      <pane xSplit="1" ySplit="7" topLeftCell="I8" activePane="bottomRight" state="frozen"/>
      <selection activeCell="E10" sqref="E10:E11"/>
      <selection pane="topRight" activeCell="E10" sqref="E10:E11"/>
      <selection pane="bottomLeft" activeCell="E10" sqref="E10:E11"/>
      <selection pane="bottomRight" activeCell="A3" sqref="A3:A7"/>
    </sheetView>
  </sheetViews>
  <sheetFormatPr defaultColWidth="9" defaultRowHeight="20.25" x14ac:dyDescent="0.3"/>
  <cols>
    <col min="1" max="1" width="10" style="29" customWidth="1"/>
    <col min="2" max="2" width="9.375" style="431" customWidth="1"/>
    <col min="3" max="3" width="8.375" style="431" customWidth="1"/>
    <col min="4" max="4" width="8.875" style="491" customWidth="1"/>
    <col min="5" max="5" width="9" style="431" customWidth="1"/>
    <col min="6" max="6" width="9.375" style="431" customWidth="1"/>
    <col min="7" max="7" width="6.375" style="431" customWidth="1"/>
    <col min="8" max="8" width="8.125" style="431" bestFit="1" customWidth="1"/>
    <col min="9" max="9" width="7.375" style="431" customWidth="1"/>
    <col min="10" max="10" width="9.75" style="849" bestFit="1" customWidth="1"/>
    <col min="11" max="11" width="9" style="849" customWidth="1"/>
    <col min="12" max="12" width="9.625" style="29" customWidth="1"/>
    <col min="13" max="13" width="11.625" style="29" customWidth="1"/>
    <col min="14" max="14" width="11.125" style="29" customWidth="1"/>
    <col min="15" max="15" width="10.625" style="199" customWidth="1"/>
    <col min="16" max="16" width="9.875" style="199" customWidth="1"/>
    <col min="17" max="17" width="18.125" style="199" customWidth="1"/>
    <col min="18" max="18" width="14.25" style="199" customWidth="1"/>
    <col min="19" max="19" width="14.125" style="199" customWidth="1"/>
    <col min="20" max="20" width="17.75" style="199" customWidth="1"/>
    <col min="21" max="21" width="11.75" style="199" customWidth="1"/>
    <col min="22" max="22" width="16.25" style="199" customWidth="1"/>
    <col min="23" max="23" width="15.875" style="199" customWidth="1"/>
    <col min="24" max="24" width="20.75" style="199" customWidth="1"/>
    <col min="25" max="16384" width="9" style="29"/>
  </cols>
  <sheetData>
    <row r="1" spans="1:53" s="43" customFormat="1" x14ac:dyDescent="0.3">
      <c r="A1" s="1895" t="s">
        <v>80</v>
      </c>
      <c r="B1" s="1895"/>
      <c r="C1" s="1895"/>
      <c r="D1" s="1895"/>
      <c r="E1" s="1895"/>
      <c r="F1" s="1895"/>
      <c r="G1" s="1895"/>
      <c r="H1" s="1895"/>
      <c r="I1" s="1895"/>
      <c r="J1" s="1895"/>
      <c r="K1" s="1895"/>
      <c r="L1" s="1895"/>
      <c r="M1" s="1895"/>
      <c r="N1" s="1895"/>
      <c r="O1" s="1895"/>
      <c r="P1" s="1895"/>
      <c r="Q1" s="1895"/>
      <c r="R1" s="1895"/>
      <c r="S1" s="1895"/>
      <c r="T1" s="1895"/>
      <c r="U1" s="1895"/>
      <c r="V1" s="1895"/>
      <c r="W1" s="1895"/>
      <c r="X1" s="329"/>
    </row>
    <row r="2" spans="1:53" s="633" customFormat="1" ht="18.75" x14ac:dyDescent="0.3">
      <c r="A2" s="778" t="s">
        <v>455</v>
      </c>
      <c r="B2" s="779"/>
      <c r="C2" s="779"/>
      <c r="D2" s="780"/>
      <c r="E2" s="779"/>
      <c r="F2" s="779"/>
      <c r="G2" s="779"/>
      <c r="H2" s="779"/>
      <c r="I2" s="779"/>
      <c r="J2" s="781"/>
      <c r="K2" s="781"/>
      <c r="L2" s="782"/>
      <c r="M2" s="782"/>
      <c r="N2" s="782"/>
      <c r="O2" s="783"/>
      <c r="P2" s="783"/>
      <c r="Q2" s="783"/>
      <c r="R2" s="783"/>
      <c r="S2" s="783"/>
      <c r="T2" s="783"/>
      <c r="U2" s="783"/>
      <c r="V2" s="783"/>
      <c r="W2" s="783"/>
      <c r="X2" s="162"/>
      <c r="Y2" s="784"/>
      <c r="Z2" s="784"/>
      <c r="AA2" s="784"/>
      <c r="AB2" s="784"/>
      <c r="AC2" s="784"/>
      <c r="AD2" s="784"/>
      <c r="AE2" s="784"/>
      <c r="AF2" s="784"/>
      <c r="AG2" s="784"/>
      <c r="AH2" s="784"/>
      <c r="AI2" s="784"/>
      <c r="AJ2" s="784"/>
      <c r="AK2" s="784"/>
      <c r="AL2" s="784"/>
      <c r="AM2" s="784"/>
      <c r="AN2" s="784"/>
      <c r="AO2" s="784"/>
      <c r="AP2" s="784"/>
      <c r="AQ2" s="784"/>
      <c r="AR2" s="784"/>
      <c r="AS2" s="784"/>
      <c r="AT2" s="784"/>
      <c r="AU2" s="784"/>
      <c r="AV2" s="784"/>
      <c r="AW2" s="784"/>
      <c r="AX2" s="784"/>
      <c r="AY2" s="784"/>
      <c r="AZ2" s="784"/>
      <c r="BA2" s="784"/>
    </row>
    <row r="3" spans="1:53" s="633" customFormat="1" ht="18.75" customHeight="1" x14ac:dyDescent="0.3">
      <c r="A3" s="1935" t="s">
        <v>947</v>
      </c>
      <c r="B3" s="1848" t="s">
        <v>342</v>
      </c>
      <c r="C3" s="1851" t="s">
        <v>343</v>
      </c>
      <c r="D3" s="1936" t="s">
        <v>3</v>
      </c>
      <c r="E3" s="1936"/>
      <c r="F3" s="1936"/>
      <c r="G3" s="1779" t="s">
        <v>4</v>
      </c>
      <c r="H3" s="1780"/>
      <c r="I3" s="1780"/>
      <c r="J3" s="1780"/>
      <c r="K3" s="1780"/>
      <c r="L3" s="1780"/>
      <c r="M3" s="1780"/>
      <c r="N3" s="1781"/>
      <c r="O3" s="1937" t="s">
        <v>5</v>
      </c>
      <c r="P3" s="1937"/>
      <c r="Q3" s="1937" t="s">
        <v>6</v>
      </c>
      <c r="R3" s="1937"/>
      <c r="S3" s="1937"/>
      <c r="T3" s="1937"/>
      <c r="U3" s="1937"/>
      <c r="V3" s="1938" t="s">
        <v>7</v>
      </c>
      <c r="W3" s="1938" t="s">
        <v>8</v>
      </c>
      <c r="X3" s="78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</row>
    <row r="4" spans="1:53" s="786" customFormat="1" ht="21" customHeight="1" x14ac:dyDescent="0.2">
      <c r="A4" s="1935"/>
      <c r="B4" s="1849"/>
      <c r="C4" s="1853"/>
      <c r="D4" s="1936"/>
      <c r="E4" s="1936"/>
      <c r="F4" s="1936"/>
      <c r="G4" s="1782"/>
      <c r="H4" s="1783"/>
      <c r="I4" s="1783"/>
      <c r="J4" s="1783"/>
      <c r="K4" s="1783"/>
      <c r="L4" s="1783"/>
      <c r="M4" s="1783"/>
      <c r="N4" s="1784"/>
      <c r="O4" s="1938" t="s">
        <v>344</v>
      </c>
      <c r="P4" s="1938" t="s">
        <v>345</v>
      </c>
      <c r="Q4" s="1938" t="s">
        <v>13</v>
      </c>
      <c r="R4" s="1939" t="s">
        <v>14</v>
      </c>
      <c r="S4" s="1939"/>
      <c r="T4" s="1939" t="s">
        <v>15</v>
      </c>
      <c r="U4" s="1939"/>
      <c r="V4" s="1938"/>
      <c r="W4" s="1938"/>
      <c r="X4" s="785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</row>
    <row r="5" spans="1:53" s="786" customFormat="1" ht="16.5" customHeight="1" x14ac:dyDescent="0.2">
      <c r="A5" s="1935"/>
      <c r="B5" s="1849"/>
      <c r="C5" s="1853"/>
      <c r="D5" s="1947" t="s">
        <v>346</v>
      </c>
      <c r="E5" s="1936" t="s">
        <v>19</v>
      </c>
      <c r="F5" s="1936"/>
      <c r="G5" s="1946" t="s">
        <v>70</v>
      </c>
      <c r="H5" s="1946"/>
      <c r="I5" s="1946" t="s">
        <v>347</v>
      </c>
      <c r="J5" s="1946"/>
      <c r="K5" s="787"/>
      <c r="L5" s="1938" t="s">
        <v>20</v>
      </c>
      <c r="M5" s="1939" t="s">
        <v>348</v>
      </c>
      <c r="N5" s="1942" t="s">
        <v>303</v>
      </c>
      <c r="O5" s="1938"/>
      <c r="P5" s="1938"/>
      <c r="Q5" s="1938"/>
      <c r="R5" s="1939"/>
      <c r="S5" s="1939"/>
      <c r="T5" s="1939"/>
      <c r="U5" s="1939"/>
      <c r="V5" s="1938"/>
      <c r="W5" s="1938"/>
      <c r="X5" s="785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</row>
    <row r="6" spans="1:53" s="530" customFormat="1" ht="18.75" hidden="1" customHeight="1" x14ac:dyDescent="0.2">
      <c r="A6" s="1935"/>
      <c r="B6" s="1849"/>
      <c r="C6" s="1853"/>
      <c r="D6" s="1948"/>
      <c r="E6" s="1945" t="s">
        <v>25</v>
      </c>
      <c r="F6" s="1945" t="s">
        <v>68</v>
      </c>
      <c r="G6" s="788"/>
      <c r="H6" s="788"/>
      <c r="I6" s="788"/>
      <c r="J6" s="788"/>
      <c r="K6" s="788"/>
      <c r="L6" s="1938"/>
      <c r="M6" s="1939"/>
      <c r="N6" s="1943"/>
      <c r="O6" s="1938"/>
      <c r="P6" s="1938"/>
      <c r="Q6" s="1938"/>
      <c r="R6" s="1939" t="s">
        <v>67</v>
      </c>
      <c r="S6" s="1939" t="s">
        <v>26</v>
      </c>
      <c r="T6" s="1939" t="s">
        <v>67</v>
      </c>
      <c r="U6" s="1939" t="s">
        <v>338</v>
      </c>
      <c r="V6" s="1938"/>
      <c r="W6" s="1938"/>
      <c r="X6" s="785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</row>
    <row r="7" spans="1:53" s="530" customFormat="1" ht="84.75" customHeight="1" x14ac:dyDescent="0.2">
      <c r="A7" s="1935"/>
      <c r="B7" s="1850"/>
      <c r="C7" s="1852"/>
      <c r="D7" s="1949"/>
      <c r="E7" s="1945"/>
      <c r="F7" s="1945"/>
      <c r="G7" s="788" t="s">
        <v>340</v>
      </c>
      <c r="H7" s="788" t="s">
        <v>339</v>
      </c>
      <c r="I7" s="788" t="s">
        <v>340</v>
      </c>
      <c r="J7" s="788" t="s">
        <v>339</v>
      </c>
      <c r="K7" s="788"/>
      <c r="L7" s="1938"/>
      <c r="M7" s="1939"/>
      <c r="N7" s="1944"/>
      <c r="O7" s="1938"/>
      <c r="P7" s="1938"/>
      <c r="Q7" s="1938"/>
      <c r="R7" s="1939"/>
      <c r="S7" s="1939"/>
      <c r="T7" s="1939"/>
      <c r="U7" s="1939"/>
      <c r="V7" s="1938"/>
      <c r="W7" s="1938"/>
      <c r="X7" s="785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</row>
    <row r="8" spans="1:53" s="530" customFormat="1" ht="21.75" customHeight="1" x14ac:dyDescent="0.2">
      <c r="A8" s="789" t="s">
        <v>46</v>
      </c>
      <c r="B8" s="790" t="s">
        <v>47</v>
      </c>
      <c r="C8" s="790" t="s">
        <v>48</v>
      </c>
      <c r="D8" s="791" t="s">
        <v>49</v>
      </c>
      <c r="E8" s="790" t="s">
        <v>50</v>
      </c>
      <c r="F8" s="790" t="s">
        <v>51</v>
      </c>
      <c r="G8" s="791" t="s">
        <v>52</v>
      </c>
      <c r="H8" s="791" t="s">
        <v>53</v>
      </c>
      <c r="I8" s="791" t="s">
        <v>54</v>
      </c>
      <c r="J8" s="791" t="s">
        <v>55</v>
      </c>
      <c r="K8" s="791"/>
      <c r="L8" s="792" t="s">
        <v>56</v>
      </c>
      <c r="M8" s="792" t="s">
        <v>57</v>
      </c>
      <c r="N8" s="792" t="s">
        <v>58</v>
      </c>
      <c r="O8" s="792" t="s">
        <v>59</v>
      </c>
      <c r="P8" s="792" t="s">
        <v>60</v>
      </c>
      <c r="Q8" s="792" t="s">
        <v>61</v>
      </c>
      <c r="R8" s="792" t="s">
        <v>62</v>
      </c>
      <c r="S8" s="792" t="s">
        <v>63</v>
      </c>
      <c r="T8" s="792" t="s">
        <v>64</v>
      </c>
      <c r="U8" s="792" t="s">
        <v>65</v>
      </c>
      <c r="V8" s="792" t="s">
        <v>72</v>
      </c>
      <c r="W8" s="792" t="s">
        <v>73</v>
      </c>
      <c r="X8" s="793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</row>
    <row r="9" spans="1:53" s="810" customFormat="1" ht="24" customHeight="1" x14ac:dyDescent="0.2">
      <c r="A9" s="794" t="s">
        <v>42</v>
      </c>
      <c r="B9" s="763">
        <v>988</v>
      </c>
      <c r="C9" s="795" t="s">
        <v>96</v>
      </c>
      <c r="D9" s="763">
        <v>34</v>
      </c>
      <c r="E9" s="796">
        <v>0</v>
      </c>
      <c r="F9" s="796">
        <v>0</v>
      </c>
      <c r="G9" s="796">
        <v>1</v>
      </c>
      <c r="H9" s="796">
        <v>500</v>
      </c>
      <c r="I9" s="797">
        <f>D9</f>
        <v>34</v>
      </c>
      <c r="J9" s="797">
        <v>2674</v>
      </c>
      <c r="K9" s="797">
        <f>+G9+I9</f>
        <v>35</v>
      </c>
      <c r="L9" s="798" t="s">
        <v>306</v>
      </c>
      <c r="M9" s="799">
        <v>1</v>
      </c>
      <c r="N9" s="800"/>
      <c r="O9" s="801">
        <f>+H9+J9</f>
        <v>3174</v>
      </c>
      <c r="P9" s="802" t="s">
        <v>311</v>
      </c>
      <c r="Q9" s="804">
        <f>S9+U9</f>
        <v>3182208</v>
      </c>
      <c r="R9" s="803" t="s">
        <v>337</v>
      </c>
      <c r="S9" s="804">
        <v>2942208</v>
      </c>
      <c r="T9" s="805" t="s">
        <v>349</v>
      </c>
      <c r="U9" s="806">
        <v>240000</v>
      </c>
      <c r="V9" s="807"/>
      <c r="W9" s="808"/>
      <c r="X9" s="809"/>
      <c r="Y9" s="317"/>
      <c r="Z9" s="317"/>
      <c r="AA9" s="317"/>
      <c r="AB9" s="317"/>
      <c r="AC9" s="317"/>
      <c r="AD9" s="317"/>
      <c r="AE9" s="317"/>
      <c r="AF9" s="317"/>
      <c r="AG9" s="317"/>
      <c r="AH9" s="317"/>
      <c r="AI9" s="317"/>
      <c r="AJ9" s="317"/>
      <c r="AK9" s="317"/>
      <c r="AL9" s="317"/>
      <c r="AM9" s="317"/>
      <c r="AN9" s="317"/>
      <c r="AO9" s="317"/>
      <c r="AP9" s="317"/>
      <c r="AQ9" s="317"/>
      <c r="AR9" s="317"/>
      <c r="AS9" s="317"/>
      <c r="AT9" s="317"/>
      <c r="AU9" s="317"/>
      <c r="AV9" s="317"/>
      <c r="AW9" s="317"/>
      <c r="AX9" s="317"/>
      <c r="AY9" s="317"/>
      <c r="AZ9" s="317"/>
      <c r="BA9" s="317"/>
    </row>
    <row r="10" spans="1:53" s="530" customFormat="1" x14ac:dyDescent="0.2">
      <c r="A10" s="618" t="s">
        <v>43</v>
      </c>
      <c r="B10" s="528">
        <v>7466</v>
      </c>
      <c r="C10" s="525" t="s">
        <v>96</v>
      </c>
      <c r="D10" s="528">
        <v>236</v>
      </c>
      <c r="E10" s="811">
        <v>0</v>
      </c>
      <c r="F10" s="811">
        <v>0</v>
      </c>
      <c r="G10" s="812">
        <v>2</v>
      </c>
      <c r="H10" s="812">
        <v>2000</v>
      </c>
      <c r="I10" s="736">
        <f t="shared" ref="I10:I27" si="0">D10</f>
        <v>236</v>
      </c>
      <c r="J10" s="736">
        <v>5542</v>
      </c>
      <c r="K10" s="736">
        <f t="shared" ref="K10:K27" si="1">+G10+I10</f>
        <v>238</v>
      </c>
      <c r="L10" s="813" t="s">
        <v>89</v>
      </c>
      <c r="M10" s="623">
        <v>2</v>
      </c>
      <c r="N10" s="624">
        <v>10</v>
      </c>
      <c r="O10" s="528">
        <f t="shared" ref="O10:O27" si="2">+H10+J10</f>
        <v>7542</v>
      </c>
      <c r="P10" s="622" t="s">
        <v>311</v>
      </c>
      <c r="Q10" s="623">
        <v>291138</v>
      </c>
      <c r="R10" s="627" t="s">
        <v>333</v>
      </c>
      <c r="S10" s="623">
        <v>291138</v>
      </c>
      <c r="T10" s="627"/>
      <c r="U10" s="623"/>
      <c r="W10" s="546"/>
      <c r="X10" s="809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</row>
    <row r="11" spans="1:53" s="530" customFormat="1" x14ac:dyDescent="0.2">
      <c r="A11" s="814" t="s">
        <v>29</v>
      </c>
      <c r="B11" s="528">
        <v>785</v>
      </c>
      <c r="C11" s="525" t="s">
        <v>96</v>
      </c>
      <c r="D11" s="528">
        <v>7</v>
      </c>
      <c r="E11" s="811">
        <v>0</v>
      </c>
      <c r="F11" s="811">
        <v>0</v>
      </c>
      <c r="G11" s="811">
        <v>0</v>
      </c>
      <c r="H11" s="811">
        <v>0</v>
      </c>
      <c r="I11" s="736">
        <f t="shared" si="0"/>
        <v>7</v>
      </c>
      <c r="J11" s="736">
        <v>1885</v>
      </c>
      <c r="K11" s="736">
        <f t="shared" si="1"/>
        <v>7</v>
      </c>
      <c r="L11" s="813"/>
      <c r="M11" s="623"/>
      <c r="N11" s="624"/>
      <c r="O11" s="528">
        <f t="shared" si="2"/>
        <v>1885</v>
      </c>
      <c r="P11" s="622" t="s">
        <v>311</v>
      </c>
      <c r="Q11" s="623">
        <v>630462</v>
      </c>
      <c r="R11" s="627" t="s">
        <v>330</v>
      </c>
      <c r="S11" s="623">
        <v>630462</v>
      </c>
      <c r="T11" s="756"/>
      <c r="U11" s="623"/>
      <c r="W11" s="546"/>
      <c r="X11" s="809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</row>
    <row r="12" spans="1:53" s="530" customFormat="1" x14ac:dyDescent="0.2">
      <c r="A12" s="815" t="s">
        <v>30</v>
      </c>
      <c r="B12" s="528">
        <v>315</v>
      </c>
      <c r="C12" s="525" t="s">
        <v>96</v>
      </c>
      <c r="D12" s="528">
        <v>6</v>
      </c>
      <c r="E12" s="811">
        <v>0</v>
      </c>
      <c r="F12" s="811">
        <v>0</v>
      </c>
      <c r="G12" s="811">
        <v>0</v>
      </c>
      <c r="H12" s="811">
        <v>0</v>
      </c>
      <c r="I12" s="736">
        <f t="shared" si="0"/>
        <v>6</v>
      </c>
      <c r="J12" s="736">
        <v>425</v>
      </c>
      <c r="K12" s="736">
        <f t="shared" si="1"/>
        <v>6</v>
      </c>
      <c r="L12" s="813"/>
      <c r="M12" s="623"/>
      <c r="N12" s="624"/>
      <c r="O12" s="528">
        <f t="shared" si="2"/>
        <v>425</v>
      </c>
      <c r="P12" s="622" t="s">
        <v>311</v>
      </c>
      <c r="Q12" s="623">
        <v>408456</v>
      </c>
      <c r="R12" s="627" t="s">
        <v>327</v>
      </c>
      <c r="S12" s="623">
        <v>408456</v>
      </c>
      <c r="U12" s="622"/>
      <c r="W12" s="546"/>
      <c r="X12" s="809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</row>
    <row r="13" spans="1:53" s="530" customFormat="1" x14ac:dyDescent="0.3">
      <c r="A13" s="816" t="s">
        <v>31</v>
      </c>
      <c r="B13" s="528">
        <v>1360</v>
      </c>
      <c r="C13" s="541" t="s">
        <v>96</v>
      </c>
      <c r="D13" s="528">
        <v>6</v>
      </c>
      <c r="E13" s="811">
        <v>0</v>
      </c>
      <c r="F13" s="811">
        <v>0</v>
      </c>
      <c r="G13" s="811">
        <v>0</v>
      </c>
      <c r="H13" s="811">
        <v>0</v>
      </c>
      <c r="I13" s="736">
        <f t="shared" si="0"/>
        <v>6</v>
      </c>
      <c r="J13" s="736">
        <v>7358</v>
      </c>
      <c r="K13" s="736">
        <f t="shared" si="1"/>
        <v>6</v>
      </c>
      <c r="L13" s="813"/>
      <c r="M13" s="623"/>
      <c r="N13" s="624"/>
      <c r="O13" s="528">
        <f t="shared" si="2"/>
        <v>7358</v>
      </c>
      <c r="P13" s="622" t="s">
        <v>311</v>
      </c>
      <c r="Q13" s="622">
        <v>458862</v>
      </c>
      <c r="R13" s="627" t="s">
        <v>324</v>
      </c>
      <c r="S13" s="622">
        <v>458862</v>
      </c>
      <c r="T13" s="627"/>
      <c r="U13" s="623"/>
      <c r="W13" s="546"/>
      <c r="X13" s="809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</row>
    <row r="14" spans="1:53" s="530" customFormat="1" x14ac:dyDescent="0.3">
      <c r="A14" s="816" t="s">
        <v>32</v>
      </c>
      <c r="B14" s="528">
        <v>264</v>
      </c>
      <c r="C14" s="525" t="s">
        <v>96</v>
      </c>
      <c r="D14" s="528">
        <v>5</v>
      </c>
      <c r="E14" s="811">
        <v>0</v>
      </c>
      <c r="F14" s="811">
        <v>0</v>
      </c>
      <c r="G14" s="811">
        <v>1</v>
      </c>
      <c r="H14" s="811">
        <v>50</v>
      </c>
      <c r="I14" s="736">
        <f t="shared" si="0"/>
        <v>5</v>
      </c>
      <c r="J14" s="736">
        <v>834</v>
      </c>
      <c r="K14" s="736">
        <f t="shared" si="1"/>
        <v>6</v>
      </c>
      <c r="L14" s="813" t="s">
        <v>306</v>
      </c>
      <c r="M14" s="623">
        <v>1</v>
      </c>
      <c r="N14" s="624"/>
      <c r="O14" s="528">
        <f t="shared" si="2"/>
        <v>884</v>
      </c>
      <c r="P14" s="622" t="s">
        <v>311</v>
      </c>
      <c r="Q14" s="622">
        <v>475806</v>
      </c>
      <c r="R14" s="627" t="s">
        <v>350</v>
      </c>
      <c r="S14" s="622">
        <v>475806</v>
      </c>
      <c r="T14" s="627"/>
      <c r="U14" s="623"/>
      <c r="W14" s="546"/>
      <c r="X14" s="809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</row>
    <row r="15" spans="1:53" s="530" customFormat="1" ht="18.75" x14ac:dyDescent="0.3">
      <c r="A15" s="816" t="s">
        <v>28</v>
      </c>
      <c r="B15" s="528">
        <v>2403</v>
      </c>
      <c r="C15" s="525" t="s">
        <v>96</v>
      </c>
      <c r="D15" s="528">
        <v>70</v>
      </c>
      <c r="E15" s="817">
        <v>1</v>
      </c>
      <c r="F15" s="817">
        <v>8</v>
      </c>
      <c r="G15" s="812">
        <v>4</v>
      </c>
      <c r="H15" s="812">
        <v>805</v>
      </c>
      <c r="I15" s="736">
        <f t="shared" si="0"/>
        <v>70</v>
      </c>
      <c r="J15" s="736">
        <v>3885</v>
      </c>
      <c r="K15" s="736">
        <f t="shared" si="1"/>
        <v>74</v>
      </c>
      <c r="L15" s="813" t="s">
        <v>306</v>
      </c>
      <c r="M15" s="623">
        <v>4</v>
      </c>
      <c r="N15" s="624"/>
      <c r="O15" s="528">
        <f t="shared" si="2"/>
        <v>4690</v>
      </c>
      <c r="P15" s="622" t="s">
        <v>311</v>
      </c>
      <c r="Q15" s="622">
        <v>399426</v>
      </c>
      <c r="R15" s="627" t="s">
        <v>351</v>
      </c>
      <c r="S15" s="622">
        <v>399426</v>
      </c>
      <c r="T15" s="627"/>
      <c r="U15" s="623"/>
      <c r="W15" s="546"/>
      <c r="X15" s="809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</row>
    <row r="16" spans="1:53" s="530" customFormat="1" x14ac:dyDescent="0.3">
      <c r="A16" s="816" t="s">
        <v>33</v>
      </c>
      <c r="B16" s="528">
        <v>4090</v>
      </c>
      <c r="C16" s="525" t="s">
        <v>96</v>
      </c>
      <c r="D16" s="528">
        <v>90</v>
      </c>
      <c r="E16" s="812" t="s">
        <v>86</v>
      </c>
      <c r="F16" s="812" t="s">
        <v>86</v>
      </c>
      <c r="G16" s="811">
        <v>1</v>
      </c>
      <c r="H16" s="811">
        <v>800</v>
      </c>
      <c r="I16" s="736">
        <f t="shared" si="0"/>
        <v>90</v>
      </c>
      <c r="J16" s="818">
        <v>9345</v>
      </c>
      <c r="K16" s="818">
        <f t="shared" si="1"/>
        <v>91</v>
      </c>
      <c r="L16" s="813" t="s">
        <v>306</v>
      </c>
      <c r="M16" s="623">
        <v>1</v>
      </c>
      <c r="N16" s="623"/>
      <c r="O16" s="528">
        <f t="shared" si="2"/>
        <v>10145</v>
      </c>
      <c r="P16" s="622" t="s">
        <v>311</v>
      </c>
      <c r="Q16" s="623">
        <v>296926</v>
      </c>
      <c r="R16" s="627" t="s">
        <v>142</v>
      </c>
      <c r="S16" s="623">
        <v>296926</v>
      </c>
      <c r="W16" s="620"/>
      <c r="X16" s="819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</row>
    <row r="17" spans="1:53" s="530" customFormat="1" ht="18.75" x14ac:dyDescent="0.3">
      <c r="A17" s="816" t="s">
        <v>34</v>
      </c>
      <c r="B17" s="528">
        <v>41565</v>
      </c>
      <c r="C17" s="525" t="s">
        <v>96</v>
      </c>
      <c r="D17" s="528">
        <v>126</v>
      </c>
      <c r="E17" s="812" t="s">
        <v>86</v>
      </c>
      <c r="F17" s="812" t="s">
        <v>86</v>
      </c>
      <c r="G17" s="812">
        <v>18</v>
      </c>
      <c r="H17" s="812">
        <v>10000</v>
      </c>
      <c r="I17" s="736">
        <f t="shared" si="0"/>
        <v>126</v>
      </c>
      <c r="J17" s="736">
        <v>202868</v>
      </c>
      <c r="K17" s="736">
        <v>122</v>
      </c>
      <c r="L17" s="813" t="s">
        <v>89</v>
      </c>
      <c r="M17" s="623">
        <v>18</v>
      </c>
      <c r="N17" s="623">
        <v>80</v>
      </c>
      <c r="O17" s="528">
        <f t="shared" si="2"/>
        <v>212868</v>
      </c>
      <c r="P17" s="622" t="s">
        <v>311</v>
      </c>
      <c r="Q17" s="622">
        <v>1339092</v>
      </c>
      <c r="R17" s="627" t="s">
        <v>352</v>
      </c>
      <c r="S17" s="622">
        <v>1339092</v>
      </c>
      <c r="T17" s="638"/>
      <c r="U17" s="622"/>
      <c r="W17" s="620"/>
      <c r="X17" s="819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</row>
    <row r="18" spans="1:53" s="530" customFormat="1" ht="18.75" x14ac:dyDescent="0.3">
      <c r="A18" s="816"/>
      <c r="B18" s="528"/>
      <c r="C18" s="525" t="s">
        <v>96</v>
      </c>
      <c r="D18" s="528"/>
      <c r="E18" s="812" t="s">
        <v>86</v>
      </c>
      <c r="F18" s="812" t="s">
        <v>86</v>
      </c>
      <c r="G18" s="812">
        <v>1</v>
      </c>
      <c r="H18" s="812">
        <v>30</v>
      </c>
      <c r="I18" s="736">
        <f t="shared" si="0"/>
        <v>0</v>
      </c>
      <c r="J18" s="736"/>
      <c r="K18" s="736"/>
      <c r="L18" s="813" t="s">
        <v>306</v>
      </c>
      <c r="M18" s="623">
        <v>1</v>
      </c>
      <c r="N18" s="623"/>
      <c r="O18" s="528">
        <f t="shared" si="2"/>
        <v>30</v>
      </c>
      <c r="P18" s="622" t="s">
        <v>311</v>
      </c>
      <c r="Q18" s="622"/>
      <c r="R18" s="635"/>
      <c r="S18" s="622"/>
      <c r="T18" s="638"/>
      <c r="U18" s="622"/>
      <c r="W18" s="620"/>
      <c r="X18" s="819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</row>
    <row r="19" spans="1:53" s="530" customFormat="1" x14ac:dyDescent="0.3">
      <c r="A19" s="820" t="s">
        <v>35</v>
      </c>
      <c r="B19" s="528">
        <v>1599</v>
      </c>
      <c r="C19" s="525" t="s">
        <v>96</v>
      </c>
      <c r="D19" s="528">
        <v>21</v>
      </c>
      <c r="E19" s="812" t="s">
        <v>86</v>
      </c>
      <c r="F19" s="812" t="s">
        <v>86</v>
      </c>
      <c r="G19" s="811">
        <v>1</v>
      </c>
      <c r="H19" s="811">
        <v>950</v>
      </c>
      <c r="I19" s="736">
        <f t="shared" si="0"/>
        <v>21</v>
      </c>
      <c r="J19" s="736">
        <v>326</v>
      </c>
      <c r="K19" s="736">
        <f t="shared" si="1"/>
        <v>22</v>
      </c>
      <c r="L19" s="813" t="s">
        <v>306</v>
      </c>
      <c r="M19" s="623">
        <v>1</v>
      </c>
      <c r="N19" s="623"/>
      <c r="O19" s="528">
        <f t="shared" si="2"/>
        <v>1276</v>
      </c>
      <c r="P19" s="622" t="s">
        <v>311</v>
      </c>
      <c r="Q19" s="623">
        <v>750018</v>
      </c>
      <c r="R19" s="627" t="s">
        <v>353</v>
      </c>
      <c r="S19" s="623">
        <v>750018</v>
      </c>
      <c r="T19" s="635"/>
      <c r="U19" s="622"/>
      <c r="W19" s="620"/>
      <c r="X19" s="819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</row>
    <row r="20" spans="1:53" s="530" customFormat="1" ht="18.75" x14ac:dyDescent="0.3">
      <c r="A20" s="821" t="s">
        <v>36</v>
      </c>
      <c r="B20" s="528">
        <v>4681</v>
      </c>
      <c r="C20" s="525" t="s">
        <v>96</v>
      </c>
      <c r="D20" s="528">
        <v>114</v>
      </c>
      <c r="E20" s="817">
        <v>1</v>
      </c>
      <c r="F20" s="817">
        <v>7</v>
      </c>
      <c r="G20" s="812">
        <v>1</v>
      </c>
      <c r="H20" s="812">
        <v>1800</v>
      </c>
      <c r="I20" s="736">
        <f t="shared" si="0"/>
        <v>114</v>
      </c>
      <c r="J20" s="736">
        <v>8189</v>
      </c>
      <c r="K20" s="736">
        <f>+I20+G20+G21</f>
        <v>116</v>
      </c>
      <c r="L20" s="813" t="s">
        <v>89</v>
      </c>
      <c r="M20" s="623">
        <v>1</v>
      </c>
      <c r="N20" s="631">
        <v>7</v>
      </c>
      <c r="O20" s="528">
        <f t="shared" si="2"/>
        <v>9989</v>
      </c>
      <c r="P20" s="622" t="s">
        <v>311</v>
      </c>
      <c r="Q20" s="622">
        <v>7099884</v>
      </c>
      <c r="R20" s="627" t="s">
        <v>317</v>
      </c>
      <c r="S20" s="622">
        <v>7099884</v>
      </c>
      <c r="T20" s="822"/>
      <c r="U20" s="642"/>
      <c r="W20" s="620"/>
      <c r="X20" s="819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</row>
    <row r="21" spans="1:53" s="530" customFormat="1" ht="18.75" x14ac:dyDescent="0.3">
      <c r="A21" s="821"/>
      <c r="B21" s="528"/>
      <c r="C21" s="525" t="s">
        <v>96</v>
      </c>
      <c r="D21" s="528"/>
      <c r="E21" s="812" t="s">
        <v>86</v>
      </c>
      <c r="F21" s="812" t="s">
        <v>86</v>
      </c>
      <c r="G21" s="812">
        <v>1</v>
      </c>
      <c r="H21" s="812">
        <v>50</v>
      </c>
      <c r="I21" s="736">
        <f t="shared" si="0"/>
        <v>0</v>
      </c>
      <c r="J21" s="736"/>
      <c r="K21" s="736"/>
      <c r="L21" s="813" t="s">
        <v>306</v>
      </c>
      <c r="M21" s="623">
        <v>1</v>
      </c>
      <c r="N21" s="631"/>
      <c r="O21" s="528">
        <f t="shared" si="2"/>
        <v>50</v>
      </c>
      <c r="P21" s="622" t="s">
        <v>311</v>
      </c>
      <c r="Q21" s="622"/>
      <c r="R21" s="640"/>
      <c r="S21" s="622"/>
      <c r="T21" s="822"/>
      <c r="U21" s="642"/>
      <c r="W21" s="620"/>
      <c r="X21" s="819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</row>
    <row r="22" spans="1:53" s="530" customFormat="1" ht="24" customHeight="1" x14ac:dyDescent="0.3">
      <c r="A22" s="823" t="s">
        <v>37</v>
      </c>
      <c r="B22" s="510">
        <v>5394</v>
      </c>
      <c r="C22" s="511" t="s">
        <v>96</v>
      </c>
      <c r="D22" s="510">
        <v>7</v>
      </c>
      <c r="E22" s="812" t="s">
        <v>86</v>
      </c>
      <c r="F22" s="812" t="s">
        <v>86</v>
      </c>
      <c r="G22" s="824"/>
      <c r="H22" s="824"/>
      <c r="I22" s="736">
        <f t="shared" si="0"/>
        <v>7</v>
      </c>
      <c r="J22" s="825">
        <v>4146</v>
      </c>
      <c r="K22" s="825">
        <f t="shared" si="1"/>
        <v>7</v>
      </c>
      <c r="L22" s="813" t="s">
        <v>306</v>
      </c>
      <c r="M22" s="623">
        <v>5</v>
      </c>
      <c r="N22" s="631"/>
      <c r="O22" s="528">
        <f t="shared" si="2"/>
        <v>4146</v>
      </c>
      <c r="P22" s="622" t="s">
        <v>311</v>
      </c>
      <c r="Q22" s="623">
        <v>408330</v>
      </c>
      <c r="R22" s="627" t="s">
        <v>354</v>
      </c>
      <c r="S22" s="623">
        <v>408330</v>
      </c>
      <c r="T22" s="640"/>
      <c r="U22" s="642"/>
      <c r="W22" s="532"/>
      <c r="X22" s="826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</row>
    <row r="23" spans="1:53" s="530" customFormat="1" ht="18.75" x14ac:dyDescent="0.3">
      <c r="A23" s="823" t="s">
        <v>38</v>
      </c>
      <c r="B23" s="528">
        <v>6514</v>
      </c>
      <c r="C23" s="525" t="s">
        <v>96</v>
      </c>
      <c r="D23" s="528">
        <v>29</v>
      </c>
      <c r="E23" s="812" t="s">
        <v>86</v>
      </c>
      <c r="F23" s="812" t="s">
        <v>86</v>
      </c>
      <c r="G23" s="812">
        <v>2</v>
      </c>
      <c r="H23" s="812">
        <v>3700</v>
      </c>
      <c r="I23" s="736">
        <f t="shared" si="0"/>
        <v>29</v>
      </c>
      <c r="J23" s="736">
        <v>9034</v>
      </c>
      <c r="K23" s="736">
        <f>+G23+I23</f>
        <v>31</v>
      </c>
      <c r="L23" s="813" t="s">
        <v>89</v>
      </c>
      <c r="M23" s="623">
        <v>2</v>
      </c>
      <c r="N23" s="631">
        <v>10</v>
      </c>
      <c r="O23" s="528">
        <f t="shared" si="2"/>
        <v>12734</v>
      </c>
      <c r="P23" s="622" t="s">
        <v>311</v>
      </c>
      <c r="Q23" s="622">
        <v>623394</v>
      </c>
      <c r="R23" s="627" t="s">
        <v>355</v>
      </c>
      <c r="S23" s="622">
        <v>623394</v>
      </c>
      <c r="T23" s="640"/>
      <c r="U23" s="642"/>
      <c r="W23" s="532"/>
      <c r="X23" s="826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</row>
    <row r="24" spans="1:53" s="530" customFormat="1" ht="18.75" x14ac:dyDescent="0.3">
      <c r="A24" s="823"/>
      <c r="B24" s="528"/>
      <c r="C24" s="525" t="s">
        <v>96</v>
      </c>
      <c r="D24" s="528"/>
      <c r="E24" s="812"/>
      <c r="F24" s="812"/>
      <c r="G24" s="812">
        <v>3</v>
      </c>
      <c r="H24" s="812">
        <v>55</v>
      </c>
      <c r="I24" s="736">
        <f t="shared" si="0"/>
        <v>0</v>
      </c>
      <c r="J24" s="736"/>
      <c r="K24" s="736"/>
      <c r="L24" s="813" t="s">
        <v>306</v>
      </c>
      <c r="M24" s="623">
        <v>3</v>
      </c>
      <c r="N24" s="631"/>
      <c r="O24" s="528">
        <f t="shared" si="2"/>
        <v>55</v>
      </c>
      <c r="P24" s="622" t="s">
        <v>311</v>
      </c>
      <c r="Q24" s="622"/>
      <c r="R24" s="622"/>
      <c r="S24" s="622"/>
      <c r="T24" s="640"/>
      <c r="U24" s="642"/>
      <c r="W24" s="532"/>
      <c r="X24" s="826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</row>
    <row r="25" spans="1:53" s="530" customFormat="1" ht="18.75" x14ac:dyDescent="0.3">
      <c r="A25" s="823" t="s">
        <v>39</v>
      </c>
      <c r="B25" s="528">
        <v>360</v>
      </c>
      <c r="C25" s="525" t="s">
        <v>96</v>
      </c>
      <c r="D25" s="528">
        <v>1</v>
      </c>
      <c r="E25" s="812" t="s">
        <v>86</v>
      </c>
      <c r="F25" s="812" t="s">
        <v>86</v>
      </c>
      <c r="G25" s="812">
        <v>1</v>
      </c>
      <c r="H25" s="812">
        <v>35</v>
      </c>
      <c r="I25" s="736">
        <f t="shared" si="0"/>
        <v>1</v>
      </c>
      <c r="J25" s="736">
        <v>7532</v>
      </c>
      <c r="K25" s="736">
        <f t="shared" si="1"/>
        <v>2</v>
      </c>
      <c r="L25" s="813" t="s">
        <v>306</v>
      </c>
      <c r="M25" s="623">
        <v>1</v>
      </c>
      <c r="N25" s="631"/>
      <c r="O25" s="528">
        <f t="shared" si="2"/>
        <v>7567</v>
      </c>
      <c r="P25" s="622" t="s">
        <v>311</v>
      </c>
      <c r="Q25" s="622">
        <v>551106</v>
      </c>
      <c r="R25" s="627" t="s">
        <v>356</v>
      </c>
      <c r="S25" s="622">
        <v>551106</v>
      </c>
      <c r="T25" s="640"/>
      <c r="U25" s="642"/>
      <c r="V25" s="622"/>
      <c r="W25" s="532"/>
      <c r="X25" s="826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</row>
    <row r="26" spans="1:53" s="530" customFormat="1" x14ac:dyDescent="0.3">
      <c r="A26" s="823" t="s">
        <v>44</v>
      </c>
      <c r="B26" s="528">
        <v>3787</v>
      </c>
      <c r="C26" s="525" t="s">
        <v>96</v>
      </c>
      <c r="D26" s="528">
        <v>55</v>
      </c>
      <c r="E26" s="812" t="s">
        <v>86</v>
      </c>
      <c r="F26" s="812" t="s">
        <v>86</v>
      </c>
      <c r="G26" s="812"/>
      <c r="H26" s="812"/>
      <c r="I26" s="736">
        <f t="shared" si="0"/>
        <v>55</v>
      </c>
      <c r="J26" s="736">
        <v>13182</v>
      </c>
      <c r="K26" s="736">
        <f t="shared" si="1"/>
        <v>55</v>
      </c>
      <c r="L26" s="813" t="s">
        <v>306</v>
      </c>
      <c r="M26" s="623"/>
      <c r="N26" s="631"/>
      <c r="O26" s="528">
        <f t="shared" si="2"/>
        <v>13182</v>
      </c>
      <c r="P26" s="622" t="s">
        <v>311</v>
      </c>
      <c r="Q26" s="827">
        <v>497358</v>
      </c>
      <c r="R26" s="627" t="s">
        <v>313</v>
      </c>
      <c r="S26" s="827">
        <v>497358</v>
      </c>
      <c r="T26" s="640"/>
      <c r="U26" s="642"/>
      <c r="V26" s="622"/>
      <c r="W26" s="532"/>
      <c r="X26" s="826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</row>
    <row r="27" spans="1:53" s="530" customFormat="1" ht="18.75" x14ac:dyDescent="0.3">
      <c r="A27" s="828" t="s">
        <v>40</v>
      </c>
      <c r="B27" s="549">
        <v>550</v>
      </c>
      <c r="C27" s="550" t="s">
        <v>96</v>
      </c>
      <c r="D27" s="549">
        <v>27</v>
      </c>
      <c r="E27" s="829">
        <v>1</v>
      </c>
      <c r="F27" s="829">
        <v>13</v>
      </c>
      <c r="G27" s="829">
        <v>1</v>
      </c>
      <c r="H27" s="829">
        <v>20</v>
      </c>
      <c r="I27" s="731">
        <f t="shared" si="0"/>
        <v>27</v>
      </c>
      <c r="J27" s="552">
        <v>1114</v>
      </c>
      <c r="K27" s="731">
        <f t="shared" si="1"/>
        <v>28</v>
      </c>
      <c r="L27" s="830" t="s">
        <v>306</v>
      </c>
      <c r="M27" s="730">
        <v>1</v>
      </c>
      <c r="N27" s="728"/>
      <c r="O27" s="552">
        <f t="shared" si="2"/>
        <v>1134</v>
      </c>
      <c r="P27" s="723" t="s">
        <v>311</v>
      </c>
      <c r="Q27" s="723">
        <v>470862</v>
      </c>
      <c r="R27" s="726" t="s">
        <v>312</v>
      </c>
      <c r="S27" s="723">
        <v>470862</v>
      </c>
      <c r="T27" s="831"/>
      <c r="U27" s="724"/>
      <c r="V27" s="723"/>
      <c r="W27" s="555"/>
      <c r="X27" s="826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</row>
    <row r="28" spans="1:53" s="530" customFormat="1" x14ac:dyDescent="0.3">
      <c r="A28" s="832" t="s">
        <v>41</v>
      </c>
      <c r="B28" s="833">
        <f>SUM(B9:B27)</f>
        <v>82121</v>
      </c>
      <c r="C28" s="834"/>
      <c r="D28" s="833">
        <f>SUM(D9:D27)</f>
        <v>834</v>
      </c>
      <c r="E28" s="835">
        <f t="shared" ref="E28:K28" si="3">SUM(E9:E27)</f>
        <v>3</v>
      </c>
      <c r="F28" s="835">
        <f t="shared" si="3"/>
        <v>28</v>
      </c>
      <c r="G28" s="836">
        <f t="shared" si="3"/>
        <v>38</v>
      </c>
      <c r="H28" s="836">
        <f t="shared" si="3"/>
        <v>20795</v>
      </c>
      <c r="I28" s="836">
        <f t="shared" si="3"/>
        <v>834</v>
      </c>
      <c r="J28" s="836">
        <f t="shared" si="3"/>
        <v>278339</v>
      </c>
      <c r="K28" s="836">
        <f t="shared" si="3"/>
        <v>846</v>
      </c>
      <c r="L28" s="649" t="s">
        <v>300</v>
      </c>
      <c r="M28" s="649">
        <f>SUM(M9:M27)</f>
        <v>43</v>
      </c>
      <c r="N28" s="717">
        <f>SUM(N9:N27)</f>
        <v>107</v>
      </c>
      <c r="O28" s="649">
        <f>SUM(O9:O27)</f>
        <v>299134</v>
      </c>
      <c r="P28" s="648" t="s">
        <v>311</v>
      </c>
      <c r="Q28" s="837">
        <f>SUM(Q9:Q27)</f>
        <v>17883328</v>
      </c>
      <c r="R28" s="838" t="s">
        <v>97</v>
      </c>
      <c r="S28" s="839">
        <f>SUM(S9:S27)</f>
        <v>17643328</v>
      </c>
      <c r="T28" s="840"/>
      <c r="U28" s="840">
        <f>SUM(U9:U27)</f>
        <v>240000</v>
      </c>
      <c r="V28" s="648">
        <v>0</v>
      </c>
      <c r="W28" s="646"/>
      <c r="X28" s="819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</row>
    <row r="29" spans="1:53" s="847" customFormat="1" ht="26.25" customHeight="1" x14ac:dyDescent="0.2">
      <c r="A29" s="841" t="s">
        <v>357</v>
      </c>
      <c r="B29" s="841"/>
      <c r="C29" s="841"/>
      <c r="D29" s="841"/>
      <c r="E29" s="842"/>
      <c r="F29" s="841"/>
      <c r="G29" s="841"/>
      <c r="H29" s="841"/>
      <c r="I29" s="842"/>
      <c r="J29" s="842"/>
      <c r="K29" s="841"/>
      <c r="L29" s="841"/>
      <c r="M29" s="841"/>
      <c r="N29" s="843"/>
      <c r="O29" s="844"/>
      <c r="P29" s="845"/>
      <c r="Q29" s="845"/>
      <c r="R29" s="845"/>
      <c r="S29" s="845"/>
      <c r="T29" s="845"/>
      <c r="U29" s="845"/>
      <c r="V29" s="845"/>
      <c r="W29" s="846"/>
      <c r="X29" s="845"/>
    </row>
    <row r="30" spans="1:53" s="847" customFormat="1" x14ac:dyDescent="0.2">
      <c r="A30" s="1940" t="s">
        <v>358</v>
      </c>
      <c r="B30" s="1940"/>
      <c r="C30" s="1940"/>
      <c r="D30" s="1940"/>
      <c r="E30" s="1940"/>
      <c r="F30" s="1940"/>
      <c r="G30" s="1940"/>
      <c r="H30" s="1940"/>
      <c r="I30" s="1940"/>
      <c r="J30" s="1940"/>
      <c r="K30" s="1940"/>
      <c r="L30" s="1940"/>
      <c r="Q30" s="845"/>
      <c r="R30" s="845"/>
      <c r="S30" s="845"/>
      <c r="T30" s="845"/>
      <c r="U30" s="845"/>
      <c r="V30" s="845"/>
      <c r="W30" s="845"/>
      <c r="X30" s="845"/>
    </row>
    <row r="31" spans="1:53" s="847" customFormat="1" ht="20.25" customHeight="1" x14ac:dyDescent="0.2">
      <c r="B31" s="1941" t="s">
        <v>359</v>
      </c>
      <c r="C31" s="1941"/>
      <c r="D31" s="1941"/>
      <c r="E31" s="1941"/>
      <c r="Q31" s="844"/>
      <c r="R31" s="845"/>
      <c r="S31" s="845"/>
      <c r="T31" s="845"/>
      <c r="U31" s="845"/>
      <c r="V31" s="845"/>
      <c r="W31" s="845"/>
      <c r="X31" s="845"/>
    </row>
    <row r="32" spans="1:53" s="847" customFormat="1" x14ac:dyDescent="0.2">
      <c r="M32" s="843"/>
      <c r="N32" s="843"/>
      <c r="O32" s="845"/>
      <c r="P32" s="845"/>
      <c r="Q32" s="845"/>
      <c r="R32" s="845"/>
      <c r="S32" s="845"/>
      <c r="T32" s="845"/>
      <c r="U32" s="845"/>
      <c r="V32" s="845"/>
      <c r="W32" s="845"/>
      <c r="X32" s="845"/>
    </row>
    <row r="33" spans="13:24" s="847" customFormat="1" x14ac:dyDescent="0.2">
      <c r="M33" s="843"/>
      <c r="N33" s="843"/>
      <c r="O33" s="845"/>
      <c r="P33" s="845"/>
      <c r="Q33" s="845"/>
      <c r="R33" s="845"/>
      <c r="S33" s="845"/>
      <c r="T33" s="845"/>
      <c r="U33" s="845"/>
      <c r="V33" s="845"/>
      <c r="W33" s="845"/>
      <c r="X33" s="845"/>
    </row>
    <row r="34" spans="13:24" s="847" customFormat="1" x14ac:dyDescent="0.2">
      <c r="M34" s="843"/>
      <c r="N34" s="843"/>
      <c r="O34" s="845"/>
      <c r="P34" s="845"/>
      <c r="Q34" s="845"/>
      <c r="R34" s="845"/>
      <c r="S34" s="845"/>
      <c r="T34" s="845"/>
      <c r="U34" s="845"/>
      <c r="V34" s="845"/>
      <c r="W34" s="845"/>
      <c r="X34" s="845"/>
    </row>
    <row r="35" spans="13:24" s="847" customFormat="1" x14ac:dyDescent="0.2">
      <c r="M35" s="843"/>
      <c r="N35" s="843"/>
      <c r="O35" s="845"/>
      <c r="P35" s="845"/>
      <c r="Q35" s="845"/>
      <c r="R35" s="845"/>
      <c r="S35" s="845"/>
      <c r="T35" s="845"/>
      <c r="U35" s="845"/>
      <c r="V35" s="845"/>
      <c r="W35" s="845"/>
      <c r="X35" s="845"/>
    </row>
    <row r="36" spans="13:24" s="847" customFormat="1" x14ac:dyDescent="0.2">
      <c r="M36" s="843"/>
      <c r="N36" s="843"/>
      <c r="O36" s="845"/>
      <c r="P36" s="845"/>
      <c r="Q36" s="845"/>
      <c r="R36" s="845"/>
      <c r="S36" s="845"/>
      <c r="T36" s="845"/>
      <c r="U36" s="845"/>
      <c r="V36" s="845"/>
      <c r="W36" s="845"/>
      <c r="X36" s="845"/>
    </row>
    <row r="37" spans="13:24" s="847" customFormat="1" x14ac:dyDescent="0.2">
      <c r="M37" s="843"/>
      <c r="N37" s="843"/>
      <c r="O37" s="845"/>
      <c r="P37" s="845"/>
      <c r="Q37" s="845"/>
      <c r="R37" s="845"/>
      <c r="S37" s="845"/>
      <c r="T37" s="845"/>
      <c r="U37" s="845"/>
      <c r="V37" s="845"/>
      <c r="W37" s="845"/>
      <c r="X37" s="845"/>
    </row>
    <row r="38" spans="13:24" s="847" customFormat="1" x14ac:dyDescent="0.2">
      <c r="M38" s="843"/>
      <c r="N38" s="843"/>
      <c r="O38" s="845"/>
      <c r="P38" s="845"/>
      <c r="Q38" s="845"/>
      <c r="R38" s="845"/>
      <c r="S38" s="845"/>
      <c r="T38" s="845"/>
      <c r="U38" s="845"/>
      <c r="V38" s="845"/>
      <c r="W38" s="845"/>
      <c r="X38" s="845"/>
    </row>
    <row r="39" spans="13:24" s="847" customFormat="1" x14ac:dyDescent="0.2">
      <c r="M39" s="843"/>
      <c r="N39" s="843"/>
      <c r="O39" s="845"/>
      <c r="P39" s="845"/>
      <c r="Q39" s="845"/>
      <c r="R39" s="845"/>
      <c r="S39" s="845"/>
      <c r="T39" s="845"/>
      <c r="U39" s="845"/>
      <c r="V39" s="845"/>
      <c r="W39" s="845"/>
      <c r="X39" s="845"/>
    </row>
    <row r="40" spans="13:24" s="847" customFormat="1" x14ac:dyDescent="0.2">
      <c r="M40" s="843"/>
      <c r="N40" s="843"/>
      <c r="O40" s="845"/>
      <c r="P40" s="845"/>
      <c r="Q40" s="845"/>
      <c r="R40" s="845"/>
      <c r="S40" s="845"/>
      <c r="T40" s="845"/>
      <c r="U40" s="845"/>
      <c r="V40" s="845"/>
      <c r="W40" s="845"/>
      <c r="X40" s="845"/>
    </row>
    <row r="41" spans="13:24" s="847" customFormat="1" x14ac:dyDescent="0.2">
      <c r="M41" s="843"/>
      <c r="N41" s="843"/>
      <c r="O41" s="845"/>
      <c r="P41" s="845"/>
      <c r="Q41" s="845"/>
      <c r="R41" s="845"/>
      <c r="S41" s="845"/>
      <c r="T41" s="845"/>
      <c r="U41" s="845"/>
      <c r="V41" s="845"/>
      <c r="W41" s="845"/>
      <c r="X41" s="845"/>
    </row>
    <row r="42" spans="13:24" s="847" customFormat="1" x14ac:dyDescent="0.2">
      <c r="M42" s="843"/>
      <c r="N42" s="843"/>
      <c r="O42" s="845"/>
      <c r="P42" s="845"/>
      <c r="Q42" s="845"/>
      <c r="R42" s="845"/>
      <c r="S42" s="845"/>
      <c r="T42" s="845"/>
      <c r="U42" s="845"/>
      <c r="V42" s="845"/>
      <c r="W42" s="845"/>
      <c r="X42" s="845"/>
    </row>
    <row r="43" spans="13:24" s="847" customFormat="1" x14ac:dyDescent="0.2">
      <c r="M43" s="843"/>
      <c r="N43" s="843"/>
      <c r="O43" s="845"/>
      <c r="P43" s="845"/>
      <c r="Q43" s="845"/>
      <c r="R43" s="845"/>
      <c r="S43" s="845"/>
      <c r="T43" s="845"/>
      <c r="U43" s="845"/>
      <c r="V43" s="845"/>
      <c r="W43" s="845"/>
      <c r="X43" s="845"/>
    </row>
    <row r="44" spans="13:24" s="847" customFormat="1" x14ac:dyDescent="0.2">
      <c r="M44" s="843"/>
      <c r="N44" s="843"/>
      <c r="O44" s="845"/>
      <c r="P44" s="845"/>
      <c r="Q44" s="845"/>
      <c r="R44" s="845"/>
      <c r="S44" s="845"/>
      <c r="T44" s="845"/>
      <c r="U44" s="845"/>
      <c r="V44" s="845"/>
      <c r="W44" s="845"/>
      <c r="X44" s="845"/>
    </row>
    <row r="45" spans="13:24" s="847" customFormat="1" x14ac:dyDescent="0.2">
      <c r="M45" s="843"/>
      <c r="N45" s="843"/>
      <c r="O45" s="845"/>
      <c r="P45" s="845"/>
      <c r="Q45" s="845"/>
      <c r="R45" s="845"/>
      <c r="S45" s="845"/>
      <c r="T45" s="845"/>
      <c r="U45" s="845"/>
      <c r="V45" s="845"/>
      <c r="W45" s="845"/>
      <c r="X45" s="845"/>
    </row>
    <row r="46" spans="13:24" s="847" customFormat="1" x14ac:dyDescent="0.2">
      <c r="M46" s="843"/>
      <c r="N46" s="843"/>
      <c r="O46" s="845"/>
      <c r="P46" s="845"/>
      <c r="Q46" s="845"/>
      <c r="R46" s="845"/>
      <c r="S46" s="845"/>
      <c r="T46" s="845"/>
      <c r="U46" s="845"/>
      <c r="V46" s="845"/>
      <c r="W46" s="845"/>
      <c r="X46" s="845"/>
    </row>
    <row r="47" spans="13:24" s="847" customFormat="1" x14ac:dyDescent="0.2">
      <c r="M47" s="843"/>
      <c r="N47" s="843"/>
      <c r="O47" s="845"/>
      <c r="P47" s="845"/>
      <c r="Q47" s="845"/>
      <c r="R47" s="845"/>
      <c r="S47" s="845"/>
      <c r="T47" s="845"/>
      <c r="U47" s="845"/>
      <c r="V47" s="845"/>
      <c r="W47" s="845"/>
      <c r="X47" s="845"/>
    </row>
    <row r="48" spans="13:24" s="847" customFormat="1" x14ac:dyDescent="0.2">
      <c r="M48" s="843"/>
      <c r="N48" s="843"/>
      <c r="O48" s="845"/>
      <c r="P48" s="845"/>
      <c r="Q48" s="845"/>
      <c r="R48" s="845"/>
      <c r="S48" s="845"/>
      <c r="T48" s="845"/>
      <c r="U48" s="845"/>
      <c r="V48" s="845"/>
      <c r="W48" s="845"/>
      <c r="X48" s="845"/>
    </row>
    <row r="49" spans="13:24" s="847" customFormat="1" x14ac:dyDescent="0.2">
      <c r="M49" s="843"/>
      <c r="N49" s="843"/>
      <c r="O49" s="845"/>
      <c r="P49" s="845"/>
      <c r="Q49" s="845"/>
      <c r="R49" s="845"/>
      <c r="S49" s="845"/>
      <c r="T49" s="845"/>
      <c r="U49" s="845"/>
      <c r="V49" s="845"/>
      <c r="W49" s="845"/>
      <c r="X49" s="845"/>
    </row>
    <row r="50" spans="13:24" s="847" customFormat="1" x14ac:dyDescent="0.2">
      <c r="M50" s="843"/>
      <c r="N50" s="843"/>
      <c r="O50" s="845"/>
      <c r="P50" s="845"/>
      <c r="Q50" s="845"/>
      <c r="R50" s="845"/>
      <c r="S50" s="845"/>
      <c r="T50" s="845"/>
      <c r="U50" s="845"/>
      <c r="V50" s="845"/>
      <c r="W50" s="845"/>
      <c r="X50" s="845"/>
    </row>
    <row r="51" spans="13:24" s="847" customFormat="1" x14ac:dyDescent="0.2">
      <c r="M51" s="843"/>
      <c r="N51" s="843"/>
      <c r="O51" s="845"/>
      <c r="P51" s="845"/>
      <c r="Q51" s="845"/>
      <c r="R51" s="845"/>
      <c r="S51" s="845"/>
      <c r="T51" s="845"/>
      <c r="U51" s="845"/>
      <c r="V51" s="845"/>
      <c r="W51" s="845"/>
      <c r="X51" s="845"/>
    </row>
    <row r="52" spans="13:24" s="847" customFormat="1" x14ac:dyDescent="0.2">
      <c r="M52" s="843"/>
      <c r="N52" s="843"/>
      <c r="O52" s="845"/>
      <c r="P52" s="845"/>
      <c r="Q52" s="845"/>
      <c r="R52" s="845"/>
      <c r="S52" s="845"/>
      <c r="T52" s="845"/>
      <c r="U52" s="845"/>
      <c r="V52" s="845"/>
      <c r="W52" s="845"/>
      <c r="X52" s="845"/>
    </row>
    <row r="53" spans="13:24" s="847" customFormat="1" x14ac:dyDescent="0.2">
      <c r="M53" s="843"/>
      <c r="N53" s="843"/>
      <c r="O53" s="845"/>
      <c r="P53" s="845"/>
      <c r="Q53" s="845"/>
      <c r="R53" s="845"/>
      <c r="S53" s="845"/>
      <c r="T53" s="845"/>
      <c r="U53" s="845"/>
      <c r="V53" s="845"/>
      <c r="W53" s="845"/>
      <c r="X53" s="845"/>
    </row>
    <row r="54" spans="13:24" s="847" customFormat="1" x14ac:dyDescent="0.2">
      <c r="M54" s="843"/>
      <c r="N54" s="843"/>
      <c r="O54" s="845"/>
      <c r="P54" s="845"/>
      <c r="Q54" s="845"/>
      <c r="R54" s="845"/>
      <c r="S54" s="845"/>
      <c r="T54" s="845"/>
      <c r="U54" s="845"/>
      <c r="V54" s="845"/>
      <c r="W54" s="845"/>
      <c r="X54" s="845"/>
    </row>
    <row r="55" spans="13:24" s="847" customFormat="1" x14ac:dyDescent="0.2">
      <c r="M55" s="843"/>
      <c r="N55" s="843"/>
      <c r="O55" s="845"/>
      <c r="P55" s="845"/>
      <c r="Q55" s="845"/>
      <c r="R55" s="845"/>
      <c r="S55" s="845"/>
      <c r="T55" s="845"/>
      <c r="U55" s="845"/>
      <c r="V55" s="845"/>
      <c r="W55" s="845"/>
      <c r="X55" s="845"/>
    </row>
    <row r="56" spans="13:24" s="847" customFormat="1" x14ac:dyDescent="0.2">
      <c r="M56" s="843"/>
      <c r="N56" s="843"/>
      <c r="O56" s="845"/>
      <c r="P56" s="845"/>
      <c r="Q56" s="845"/>
      <c r="R56" s="845"/>
      <c r="S56" s="845"/>
      <c r="T56" s="845"/>
      <c r="U56" s="845"/>
      <c r="V56" s="845"/>
      <c r="W56" s="845"/>
      <c r="X56" s="845"/>
    </row>
    <row r="57" spans="13:24" s="847" customFormat="1" x14ac:dyDescent="0.2">
      <c r="M57" s="843"/>
      <c r="N57" s="843"/>
      <c r="O57" s="845"/>
      <c r="P57" s="845"/>
      <c r="Q57" s="845"/>
      <c r="R57" s="845"/>
      <c r="S57" s="845"/>
      <c r="T57" s="845"/>
      <c r="U57" s="845"/>
      <c r="V57" s="845"/>
      <c r="W57" s="845"/>
      <c r="X57" s="845"/>
    </row>
    <row r="58" spans="13:24" s="847" customFormat="1" x14ac:dyDescent="0.2">
      <c r="M58" s="843"/>
      <c r="N58" s="843"/>
      <c r="O58" s="845"/>
      <c r="P58" s="845"/>
      <c r="Q58" s="845"/>
      <c r="R58" s="845"/>
      <c r="S58" s="845"/>
      <c r="T58" s="845"/>
      <c r="U58" s="845"/>
      <c r="V58" s="845"/>
      <c r="W58" s="845"/>
      <c r="X58" s="845"/>
    </row>
    <row r="59" spans="13:24" s="847" customFormat="1" x14ac:dyDescent="0.2">
      <c r="M59" s="843"/>
      <c r="N59" s="843"/>
      <c r="O59" s="845"/>
      <c r="P59" s="845"/>
      <c r="Q59" s="845"/>
      <c r="R59" s="845"/>
      <c r="S59" s="845"/>
      <c r="T59" s="845"/>
      <c r="U59" s="845"/>
      <c r="V59" s="845"/>
      <c r="W59" s="845"/>
      <c r="X59" s="845"/>
    </row>
    <row r="60" spans="13:24" s="847" customFormat="1" x14ac:dyDescent="0.2">
      <c r="M60" s="843"/>
      <c r="N60" s="843"/>
      <c r="O60" s="845"/>
      <c r="P60" s="845"/>
      <c r="Q60" s="845"/>
      <c r="R60" s="845"/>
      <c r="S60" s="845"/>
      <c r="T60" s="845"/>
      <c r="U60" s="845"/>
      <c r="V60" s="845"/>
      <c r="W60" s="845"/>
      <c r="X60" s="845"/>
    </row>
    <row r="61" spans="13:24" s="847" customFormat="1" x14ac:dyDescent="0.2">
      <c r="M61" s="843"/>
      <c r="N61" s="843"/>
      <c r="O61" s="845"/>
      <c r="P61" s="845"/>
      <c r="Q61" s="845"/>
      <c r="R61" s="845"/>
      <c r="S61" s="845"/>
      <c r="T61" s="845"/>
      <c r="U61" s="845"/>
      <c r="V61" s="845"/>
      <c r="W61" s="845"/>
      <c r="X61" s="845"/>
    </row>
    <row r="62" spans="13:24" s="847" customFormat="1" x14ac:dyDescent="0.2">
      <c r="M62" s="843"/>
      <c r="N62" s="843"/>
      <c r="O62" s="845"/>
      <c r="P62" s="845"/>
      <c r="Q62" s="845"/>
      <c r="R62" s="845"/>
      <c r="S62" s="845"/>
      <c r="T62" s="845"/>
      <c r="U62" s="845"/>
      <c r="V62" s="845"/>
      <c r="W62" s="845"/>
      <c r="X62" s="845"/>
    </row>
    <row r="63" spans="13:24" s="847" customFormat="1" x14ac:dyDescent="0.2">
      <c r="M63" s="843"/>
      <c r="N63" s="843"/>
      <c r="O63" s="845"/>
      <c r="P63" s="845"/>
      <c r="Q63" s="845"/>
      <c r="R63" s="845"/>
      <c r="S63" s="845"/>
      <c r="T63" s="845"/>
      <c r="U63" s="845"/>
      <c r="V63" s="845"/>
      <c r="W63" s="845"/>
      <c r="X63" s="845"/>
    </row>
    <row r="64" spans="13:24" s="847" customFormat="1" x14ac:dyDescent="0.2">
      <c r="M64" s="843"/>
      <c r="N64" s="843"/>
      <c r="O64" s="845"/>
      <c r="P64" s="845"/>
      <c r="Q64" s="845"/>
      <c r="R64" s="845"/>
      <c r="S64" s="845"/>
      <c r="T64" s="845"/>
      <c r="U64" s="845"/>
      <c r="V64" s="845"/>
      <c r="W64" s="845"/>
      <c r="X64" s="845"/>
    </row>
    <row r="65" spans="1:14" x14ac:dyDescent="0.3">
      <c r="A65" s="847"/>
      <c r="B65" s="847"/>
      <c r="C65" s="847"/>
      <c r="D65" s="847"/>
      <c r="E65" s="847"/>
      <c r="F65" s="847"/>
      <c r="G65" s="847"/>
      <c r="H65" s="847"/>
      <c r="I65" s="847"/>
      <c r="J65" s="847"/>
      <c r="K65" s="847"/>
      <c r="L65" s="847"/>
      <c r="M65" s="848"/>
      <c r="N65" s="848"/>
    </row>
    <row r="66" spans="1:14" x14ac:dyDescent="0.3">
      <c r="L66" s="848"/>
      <c r="M66" s="848"/>
      <c r="N66" s="848"/>
    </row>
    <row r="67" spans="1:14" x14ac:dyDescent="0.3">
      <c r="L67" s="848"/>
      <c r="M67" s="848"/>
      <c r="N67" s="848"/>
    </row>
    <row r="68" spans="1:14" x14ac:dyDescent="0.3">
      <c r="L68" s="848"/>
      <c r="M68" s="848"/>
      <c r="N68" s="848"/>
    </row>
    <row r="69" spans="1:14" x14ac:dyDescent="0.3">
      <c r="L69" s="848"/>
      <c r="M69" s="848"/>
      <c r="N69" s="848"/>
    </row>
  </sheetData>
  <mergeCells count="30">
    <mergeCell ref="P4:P7"/>
    <mergeCell ref="Q4:Q7"/>
    <mergeCell ref="R4:S5"/>
    <mergeCell ref="A30:L30"/>
    <mergeCell ref="B31:E31"/>
    <mergeCell ref="M5:M7"/>
    <mergeCell ref="N5:N7"/>
    <mergeCell ref="E6:E7"/>
    <mergeCell ref="F6:F7"/>
    <mergeCell ref="E5:F5"/>
    <mergeCell ref="G5:H5"/>
    <mergeCell ref="I5:J5"/>
    <mergeCell ref="L5:L7"/>
    <mergeCell ref="D5:D7"/>
    <mergeCell ref="A1:W1"/>
    <mergeCell ref="A3:A7"/>
    <mergeCell ref="B3:B7"/>
    <mergeCell ref="C3:C7"/>
    <mergeCell ref="D3:F4"/>
    <mergeCell ref="G3:N4"/>
    <mergeCell ref="O3:P3"/>
    <mergeCell ref="Q3:U3"/>
    <mergeCell ref="V3:V7"/>
    <mergeCell ref="W3:W7"/>
    <mergeCell ref="T6:T7"/>
    <mergeCell ref="U6:U7"/>
    <mergeCell ref="T4:U5"/>
    <mergeCell ref="R6:R7"/>
    <mergeCell ref="S6:S7"/>
    <mergeCell ref="O4:O7"/>
  </mergeCells>
  <printOptions horizontalCentered="1"/>
  <pageMargins left="0.19685039370078741" right="0.19685039370078741" top="0.70866141732283472" bottom="0.35433070866141736" header="0.31496062992125984" footer="0.15748031496062992"/>
  <pageSetup paperSize="9" scale="5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18</vt:i4>
      </vt:variant>
      <vt:variant>
        <vt:lpstr>ช่วงที่มีชื่อ</vt:lpstr>
      </vt:variant>
      <vt:variant>
        <vt:i4>18</vt:i4>
      </vt:variant>
    </vt:vector>
  </HeadingPairs>
  <TitlesOfParts>
    <vt:vector size="36" baseType="lpstr">
      <vt:lpstr>1.ยางพารา.1</vt:lpstr>
      <vt:lpstr>2.ข้าวนาปี.1</vt:lpstr>
      <vt:lpstr>3.ปาล์มน้ำมัน.1</vt:lpstr>
      <vt:lpstr>4.ทุเรียน.1</vt:lpstr>
      <vt:lpstr>5.เงาะ.1</vt:lpstr>
      <vt:lpstr>6.มังคุด.1</vt:lpstr>
      <vt:lpstr>7.ลองกอง.1</vt:lpstr>
      <vt:lpstr>8.พริกเขียวมัน.1</vt:lpstr>
      <vt:lpstr>9.ฟักทอง.1</vt:lpstr>
      <vt:lpstr>10.แตงโม.1</vt:lpstr>
      <vt:lpstr>11.มะพร้าวน้ำหอม.1</vt:lpstr>
      <vt:lpstr>12.กุ้งขาวแวนาไม 1</vt:lpstr>
      <vt:lpstr>13.ปลากะพง 1</vt:lpstr>
      <vt:lpstr>14.ไข่ไก่</vt:lpstr>
      <vt:lpstr>15.ไข่เป็ด</vt:lpstr>
      <vt:lpstr>16.โคเนื้อ</vt:lpstr>
      <vt:lpstr>17.แพะ</vt:lpstr>
      <vt:lpstr>18.สุกร </vt:lpstr>
      <vt:lpstr>'1.ยางพารา.1'!Print_Titles</vt:lpstr>
      <vt:lpstr>'10.แตงโม.1'!Print_Titles</vt:lpstr>
      <vt:lpstr>'11.มะพร้าวน้ำหอม.1'!Print_Titles</vt:lpstr>
      <vt:lpstr>'12.กุ้งขาวแวนาไม 1'!Print_Titles</vt:lpstr>
      <vt:lpstr>'13.ปลากะพง 1'!Print_Titles</vt:lpstr>
      <vt:lpstr>'14.ไข่ไก่'!Print_Titles</vt:lpstr>
      <vt:lpstr>'15.ไข่เป็ด'!Print_Titles</vt:lpstr>
      <vt:lpstr>'16.โคเนื้อ'!Print_Titles</vt:lpstr>
      <vt:lpstr>'17.แพะ'!Print_Titles</vt:lpstr>
      <vt:lpstr>'18.สุกร '!Print_Titles</vt:lpstr>
      <vt:lpstr>'2.ข้าวนาปี.1'!Print_Titles</vt:lpstr>
      <vt:lpstr>'3.ปาล์มน้ำมัน.1'!Print_Titles</vt:lpstr>
      <vt:lpstr>'4.ทุเรียน.1'!Print_Titles</vt:lpstr>
      <vt:lpstr>'5.เงาะ.1'!Print_Titles</vt:lpstr>
      <vt:lpstr>'6.มังคุด.1'!Print_Titles</vt:lpstr>
      <vt:lpstr>'7.ลองกอง.1'!Print_Titles</vt:lpstr>
      <vt:lpstr>'8.พริกเขียวมัน.1'!Print_Titles</vt:lpstr>
      <vt:lpstr>'9.ฟักทอง.1'!Print_Titles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ITComputer</cp:lastModifiedBy>
  <cp:lastPrinted>2024-04-24T03:23:56Z</cp:lastPrinted>
  <dcterms:created xsi:type="dcterms:W3CDTF">2019-11-12T02:59:40Z</dcterms:created>
  <dcterms:modified xsi:type="dcterms:W3CDTF">2024-04-24T03:35:43Z</dcterms:modified>
</cp:coreProperties>
</file>