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งานการเงินและบัญชี\รายงานแผนผล ในระบบ dpm\"/>
    </mc:Choice>
  </mc:AlternateContent>
  <bookViews>
    <workbookView xWindow="0" yWindow="0" windowWidth="21600" windowHeight="9210"/>
  </bookViews>
  <sheets>
    <sheet name="สุรินทร์" sheetId="1" r:id="rId1"/>
  </sheets>
  <definedNames>
    <definedName name="___hua3" localSheetId="0">#REF!</definedName>
    <definedName name="___hua3">#REF!</definedName>
    <definedName name="___hua4" localSheetId="0">#REF!</definedName>
    <definedName name="___hua4">#REF!</definedName>
    <definedName name="___loa1" localSheetId="0">#REF!</definedName>
    <definedName name="___loa1">#REF!</definedName>
    <definedName name="___loa2" localSheetId="0">#REF!</definedName>
    <definedName name="___loa2">#REF!</definedName>
    <definedName name="___loa3" localSheetId="0">#REF!</definedName>
    <definedName name="___loa3">#REF!</definedName>
    <definedName name="___loa4" localSheetId="0">#REF!</definedName>
    <definedName name="___loa4">#REF!</definedName>
    <definedName name="__ddd1" localSheetId="0">#REF!</definedName>
    <definedName name="__ddd1">#REF!</definedName>
    <definedName name="__ddd10" localSheetId="0">#REF!</definedName>
    <definedName name="__ddd10">#REF!</definedName>
    <definedName name="__ddd11" localSheetId="0">#REF!</definedName>
    <definedName name="__ddd11">#REF!</definedName>
    <definedName name="__ddd12" localSheetId="0">#REF!</definedName>
    <definedName name="__ddd12">#REF!</definedName>
    <definedName name="__ddd15" localSheetId="0">#REF!</definedName>
    <definedName name="__ddd15">#REF!</definedName>
    <definedName name="__ddd2" localSheetId="0">#REF!</definedName>
    <definedName name="__ddd2">#REF!</definedName>
    <definedName name="__ddd22" localSheetId="0">#REF!</definedName>
    <definedName name="__ddd22">#REF!</definedName>
    <definedName name="__ddd23" localSheetId="0">#REF!</definedName>
    <definedName name="__ddd23">#REF!</definedName>
    <definedName name="__ddd3" localSheetId="0">#REF!</definedName>
    <definedName name="__ddd3">#REF!</definedName>
    <definedName name="__ddd5" localSheetId="0">#REF!</definedName>
    <definedName name="__ddd5">#REF!</definedName>
    <definedName name="__ddd6" localSheetId="0">#REF!</definedName>
    <definedName name="__ddd6">#REF!</definedName>
    <definedName name="__ddd8" localSheetId="0">#REF!</definedName>
    <definedName name="__ddd8">#REF!</definedName>
    <definedName name="__ddd9" localSheetId="0">#REF!</definedName>
    <definedName name="__ddd9">#REF!</definedName>
    <definedName name="__end001" localSheetId="0">#REF!</definedName>
    <definedName name="__end001">#REF!</definedName>
    <definedName name="__end01" localSheetId="0">#REF!</definedName>
    <definedName name="__end01">#REF!</definedName>
    <definedName name="__hua1" localSheetId="0">#REF!</definedName>
    <definedName name="__hua1">#REF!</definedName>
    <definedName name="__hua2" localSheetId="0">#REF!</definedName>
    <definedName name="__hua2">#REF!</definedName>
    <definedName name="__hua3" localSheetId="0">#REF!</definedName>
    <definedName name="__hua3">#REF!</definedName>
    <definedName name="__hua4" localSheetId="0">#REF!</definedName>
    <definedName name="__hua4">#REF!</definedName>
    <definedName name="__L72317" localSheetId="0">#REF!</definedName>
    <definedName name="__L72317">#REF!</definedName>
    <definedName name="__loa1" localSheetId="0">#REF!</definedName>
    <definedName name="__loa1">#REF!</definedName>
    <definedName name="__loa2" localSheetId="0">#REF!</definedName>
    <definedName name="__loa2">#REF!</definedName>
    <definedName name="__loa3" localSheetId="0">#REF!</definedName>
    <definedName name="__loa3">#REF!</definedName>
    <definedName name="__loa4" localSheetId="0">#REF!</definedName>
    <definedName name="__loa4">#REF!</definedName>
    <definedName name="_ddd1" localSheetId="0">#REF!</definedName>
    <definedName name="_ddd1">#REF!</definedName>
    <definedName name="_ddd10" localSheetId="0">#REF!</definedName>
    <definedName name="_ddd10">#REF!</definedName>
    <definedName name="_ddd11" localSheetId="0">#REF!</definedName>
    <definedName name="_ddd11">#REF!</definedName>
    <definedName name="_ddd12" localSheetId="0">#REF!</definedName>
    <definedName name="_ddd12">#REF!</definedName>
    <definedName name="_ddd15" localSheetId="0">#REF!</definedName>
    <definedName name="_ddd15">#REF!</definedName>
    <definedName name="_ddd2" localSheetId="0">#REF!</definedName>
    <definedName name="_ddd2">#REF!</definedName>
    <definedName name="_ddd22" localSheetId="0">#REF!</definedName>
    <definedName name="_ddd22">#REF!</definedName>
    <definedName name="_ddd23" localSheetId="0">#REF!</definedName>
    <definedName name="_ddd23">#REF!</definedName>
    <definedName name="_ddd3" localSheetId="0">#REF!</definedName>
    <definedName name="_ddd3">#REF!</definedName>
    <definedName name="_ddd5" localSheetId="0">#REF!</definedName>
    <definedName name="_ddd5">#REF!</definedName>
    <definedName name="_ddd6" localSheetId="0">#REF!</definedName>
    <definedName name="_ddd6">#REF!</definedName>
    <definedName name="_ddd8" localSheetId="0">#REF!</definedName>
    <definedName name="_ddd8">#REF!</definedName>
    <definedName name="_ddd9" localSheetId="0">#REF!</definedName>
    <definedName name="_ddd9">#REF!</definedName>
    <definedName name="_end001" localSheetId="0">#REF!</definedName>
    <definedName name="_end001">#REF!</definedName>
    <definedName name="_end01" localSheetId="0">#REF!</definedName>
    <definedName name="_end01">#REF!</definedName>
    <definedName name="_f" localSheetId="0">#REF!</definedName>
    <definedName name="_f">#REF!</definedName>
    <definedName name="_Fill" localSheetId="0">#REF!</definedName>
    <definedName name="_Fill">#REF!</definedName>
    <definedName name="_hua1" localSheetId="0">#REF!</definedName>
    <definedName name="_hua1">#REF!</definedName>
    <definedName name="_hua2" localSheetId="0">#REF!</definedName>
    <definedName name="_hua2">#REF!</definedName>
    <definedName name="_hua3" localSheetId="0">#REF!</definedName>
    <definedName name="_hua3">#REF!</definedName>
    <definedName name="_hua4" localSheetId="0">#REF!</definedName>
    <definedName name="_hua4">#REF!</definedName>
    <definedName name="_Key1" localSheetId="0">#REF!</definedName>
    <definedName name="_Key1">#REF!</definedName>
    <definedName name="_Key2" localSheetId="0">#REF!</definedName>
    <definedName name="_Key2">#REF!</definedName>
    <definedName name="_L72317" localSheetId="0">#REF!</definedName>
    <definedName name="_L72317">#REF!</definedName>
    <definedName name="_loa1" localSheetId="0">#REF!</definedName>
    <definedName name="_loa1">#REF!</definedName>
    <definedName name="_loa2" localSheetId="0">#REF!</definedName>
    <definedName name="_loa2">#REF!</definedName>
    <definedName name="_loa3" localSheetId="0">#REF!</definedName>
    <definedName name="_loa3">#REF!</definedName>
    <definedName name="_loa4" localSheetId="0">#REF!</definedName>
    <definedName name="_loa4">#REF!</definedName>
    <definedName name="_R" localSheetId="0">#REF!</definedName>
    <definedName name="_R">#REF!</definedName>
    <definedName name="_Sort" localSheetId="0">#REF!</definedName>
    <definedName name="_Sort">#REF!</definedName>
    <definedName name="_T1" localSheetId="0">#REF!</definedName>
    <definedName name="_T1">#REF!</definedName>
    <definedName name="_T2" localSheetId="0">#REF!</definedName>
    <definedName name="_T2">#REF!</definedName>
    <definedName name="_t3" localSheetId="0">#REF!</definedName>
    <definedName name="_t3">#REF!</definedName>
    <definedName name="_T4" localSheetId="0">#REF!</definedName>
    <definedName name="_T4">#REF!</definedName>
    <definedName name="_T5" localSheetId="0">#REF!</definedName>
    <definedName name="_T5">#REF!</definedName>
    <definedName name="_T6" localSheetId="0">#REF!</definedName>
    <definedName name="_T6">#REF!</definedName>
    <definedName name="_T7" localSheetId="0">#REF!</definedName>
    <definedName name="_T7">#REF!</definedName>
    <definedName name="_T8" localSheetId="0">#REF!</definedName>
    <definedName name="_T8">#REF!</definedName>
    <definedName name="A" localSheetId="0">#REF!</definedName>
    <definedName name="A">#REF!</definedName>
    <definedName name="A65..72" localSheetId="0">#REF!</definedName>
    <definedName name="A65..72">#REF!</definedName>
    <definedName name="AAA" localSheetId="0">#REF!</definedName>
    <definedName name="AAA">#REF!</definedName>
    <definedName name="b" localSheetId="0">#REF!</definedName>
    <definedName name="b">#REF!</definedName>
    <definedName name="B." localSheetId="0">#REF!</definedName>
    <definedName name="B.">#REF!</definedName>
    <definedName name="BA" localSheetId="0">#REF!</definedName>
    <definedName name="BA">#REF!</definedName>
    <definedName name="BI" localSheetId="0">#REF!</definedName>
    <definedName name="BI">#REF!</definedName>
    <definedName name="BS" localSheetId="0">#REF!</definedName>
    <definedName name="BS">#REF!</definedName>
    <definedName name="C_" localSheetId="0">#REF!</definedName>
    <definedName name="C_">#REF!</definedName>
    <definedName name="Capacity" localSheetId="0">#REF!</definedName>
    <definedName name="Capacity">#REF!</definedName>
    <definedName name="Criteria_MI" localSheetId="0">#REF!</definedName>
    <definedName name="Criteria_MI">#REF!</definedName>
    <definedName name="CS" localSheetId="0">#REF!</definedName>
    <definedName name="CS">#REF!</definedName>
    <definedName name="D" localSheetId="0">#REF!</definedName>
    <definedName name="D">#REF!</definedName>
    <definedName name="D956a1" localSheetId="0">#REF!</definedName>
    <definedName name="D956a1">#REF!</definedName>
    <definedName name="data" localSheetId="0">#REF!</definedName>
    <definedName name="data">#REF!</definedName>
    <definedName name="ddd" localSheetId="0">#REF!</definedName>
    <definedName name="ddd">#REF!</definedName>
    <definedName name="dddddd" localSheetId="0">#REF!</definedName>
    <definedName name="dddddd">#REF!</definedName>
    <definedName name="dep" localSheetId="0">#REF!</definedName>
    <definedName name="dep">#REF!</definedName>
    <definedName name="dflt7" localSheetId="0">#REF!</definedName>
    <definedName name="dflt7">#REF!</definedName>
    <definedName name="drop1" localSheetId="0">#REF!</definedName>
    <definedName name="drop1">#REF!</definedName>
    <definedName name="DS" localSheetId="0">#REF!</definedName>
    <definedName name="DS">#REF!</definedName>
    <definedName name="E" localSheetId="0">#REF!</definedName>
    <definedName name="E">#REF!</definedName>
    <definedName name="end" localSheetId="0">#REF!</definedName>
    <definedName name="end">#REF!</definedName>
    <definedName name="F" localSheetId="0">#REF!</definedName>
    <definedName name="F">#REF!</definedName>
    <definedName name="F_DRY" localSheetId="0">#REF!</definedName>
    <definedName name="F_DRY">#REF!</definedName>
    <definedName name="F_RAIN" localSheetId="0">#REF!</definedName>
    <definedName name="F_RAIN">#REF!</definedName>
    <definedName name="fa" localSheetId="0">#REF!</definedName>
    <definedName name="fa">#REF!</definedName>
    <definedName name="Fถจจจ" localSheetId="0">#REF!</definedName>
    <definedName name="Fถจจจ">#REF!</definedName>
    <definedName name="G" localSheetId="0">#REF!</definedName>
    <definedName name="G">#REF!</definedName>
    <definedName name="gd" localSheetId="0">#REF!</definedName>
    <definedName name="gd">#REF!</definedName>
    <definedName name="ggg" localSheetId="0">#REF!</definedName>
    <definedName name="ggg">#REF!</definedName>
    <definedName name="H" localSheetId="0">#REF!</definedName>
    <definedName name="H">#REF!</definedName>
    <definedName name="ha" localSheetId="0">#REF!</definedName>
    <definedName name="ha">#REF!</definedName>
    <definedName name="hc" localSheetId="0">#REF!</definedName>
    <definedName name="hc">#REF!</definedName>
    <definedName name="HH" localSheetId="0">#REF!</definedName>
    <definedName name="HH">#REF!</definedName>
    <definedName name="HI" localSheetId="0">#REF!</definedName>
    <definedName name="HI">#REF!</definedName>
    <definedName name="HII" localSheetId="0">#REF!</definedName>
    <definedName name="HII">#REF!</definedName>
    <definedName name="HIII" localSheetId="0">#REF!</definedName>
    <definedName name="HIII">#REF!</definedName>
    <definedName name="I_DRY" localSheetId="0">#REF!</definedName>
    <definedName name="I_DRY">#REF!</definedName>
    <definedName name="I_RAIN" localSheetId="0">#REF!</definedName>
    <definedName name="I_RAIN">#REF!</definedName>
    <definedName name="idiid" localSheetId="0">#REF!</definedName>
    <definedName name="idiid">#REF!</definedName>
    <definedName name="ii" localSheetId="0">#REF!</definedName>
    <definedName name="ii">#REF!</definedName>
    <definedName name="iiiiii" localSheetId="0">#REF!</definedName>
    <definedName name="iiiiii">#REF!</definedName>
    <definedName name="jg" localSheetId="0">#REF!</definedName>
    <definedName name="jg">#REF!</definedName>
    <definedName name="jj" localSheetId="0">#REF!</definedName>
    <definedName name="jj">#REF!</definedName>
    <definedName name="kk" localSheetId="0">#REF!</definedName>
    <definedName name="kk">#REF!</definedName>
    <definedName name="kkk" localSheetId="0">#REF!</definedName>
    <definedName name="kkk">#REF!</definedName>
    <definedName name="L" localSheetId="0">#REF!</definedName>
    <definedName name="L">#REF!</definedName>
    <definedName name="LA" localSheetId="0">#REF!</definedName>
    <definedName name="LA">#REF!</definedName>
    <definedName name="lak" localSheetId="0">#REF!</definedName>
    <definedName name="lak">#REF!</definedName>
    <definedName name="LB" localSheetId="0">#REF!</definedName>
    <definedName name="LB">#REF!</definedName>
    <definedName name="LC" localSheetId="0">#REF!</definedName>
    <definedName name="LC">#REF!</definedName>
    <definedName name="LF" localSheetId="0">#REF!</definedName>
    <definedName name="LF">#REF!</definedName>
    <definedName name="LI" localSheetId="0">#REF!</definedName>
    <definedName name="LI">#REF!</definedName>
    <definedName name="LII" localSheetId="0">#REF!</definedName>
    <definedName name="LII">#REF!</definedName>
    <definedName name="LIII" localSheetId="0">#REF!</definedName>
    <definedName name="LIII">#REF!</definedName>
    <definedName name="LIV" localSheetId="0">#REF!</definedName>
    <definedName name="LIV">#REF!</definedName>
    <definedName name="lllo" localSheetId="0">#REF!</definedName>
    <definedName name="lllo">#REF!</definedName>
    <definedName name="looell" localSheetId="0">#REF!</definedName>
    <definedName name="looell">#REF!</definedName>
    <definedName name="LRF" localSheetId="0">#REF!</definedName>
    <definedName name="LRF">#REF!</definedName>
    <definedName name="LV" localSheetId="0">#REF!</definedName>
    <definedName name="LV">#REF!</definedName>
    <definedName name="LVI" localSheetId="0">#REF!</definedName>
    <definedName name="LVI">#REF!</definedName>
    <definedName name="new" localSheetId="0">#REF!</definedName>
    <definedName name="new">#REF!</definedName>
    <definedName name="o" localSheetId="0">#REF!</definedName>
    <definedName name="o">#REF!</definedName>
    <definedName name="oleleo" localSheetId="0">#REF!</definedName>
    <definedName name="oleleo">#REF!</definedName>
    <definedName name="oneo" localSheetId="0">#REF!</definedName>
    <definedName name="oneo">#REF!</definedName>
    <definedName name="ooo" localSheetId="0">#REF!</definedName>
    <definedName name="ooo">#REF!</definedName>
    <definedName name="oopp" localSheetId="0">#REF!</definedName>
    <definedName name="oopp">#REF!</definedName>
    <definedName name="op" localSheetId="0">#REF!</definedName>
    <definedName name="op">#REF!</definedName>
    <definedName name="OPPPP" localSheetId="0">#REF!</definedName>
    <definedName name="OPPPP">#REF!</definedName>
    <definedName name="ping1" localSheetId="0">#REF!</definedName>
    <definedName name="ping1">#REF!</definedName>
    <definedName name="ping2" localSheetId="0">#REF!</definedName>
    <definedName name="ping2">#REF!</definedName>
    <definedName name="ping3" localSheetId="0">#REF!</definedName>
    <definedName name="ping3">#REF!</definedName>
    <definedName name="ping4" localSheetId="0">#REF!</definedName>
    <definedName name="ping4">#REF!</definedName>
    <definedName name="pop" localSheetId="0">#REF!</definedName>
    <definedName name="pop">#REF!</definedName>
    <definedName name="ppoeo" localSheetId="0">#REF!</definedName>
    <definedName name="ppoeo">#REF!</definedName>
    <definedName name="pppw" localSheetId="0">#REF!</definedName>
    <definedName name="pppw">#REF!</definedName>
    <definedName name="PRINT_AREA_MI" localSheetId="0">#REF!</definedName>
    <definedName name="PRINT_AREA_MI">#REF!</definedName>
    <definedName name="Print_Titles_MI" localSheetId="0">#REF!</definedName>
    <definedName name="Print_Titles_MI">#REF!</definedName>
    <definedName name="printing" localSheetId="0">#REF!</definedName>
    <definedName name="printing">#REF!</definedName>
    <definedName name="R_" localSheetId="0">#REF!</definedName>
    <definedName name="R_">#REF!</definedName>
    <definedName name="s" localSheetId="0">#REF!</definedName>
    <definedName name="s">#REF!</definedName>
    <definedName name="S1_" localSheetId="0">#REF!</definedName>
    <definedName name="S1_">#REF!</definedName>
    <definedName name="seaw1" localSheetId="0">#REF!</definedName>
    <definedName name="seaw1">#REF!</definedName>
    <definedName name="seaw2" localSheetId="0">#REF!</definedName>
    <definedName name="seaw2">#REF!</definedName>
    <definedName name="seaw3" localSheetId="0">#REF!</definedName>
    <definedName name="seaw3">#REF!</definedName>
    <definedName name="seaw4" localSheetId="0">#REF!</definedName>
    <definedName name="seaw4">#REF!</definedName>
    <definedName name="Select1" localSheetId="0">#REF!</definedName>
    <definedName name="Select1">#REF!</definedName>
    <definedName name="Select2" localSheetId="0">#REF!</definedName>
    <definedName name="Select2">#REF!</definedName>
    <definedName name="Select3" localSheetId="0">#REF!</definedName>
    <definedName name="Select3">#REF!</definedName>
    <definedName name="Select4" localSheetId="0">#REF!</definedName>
    <definedName name="Select4">#REF!</definedName>
    <definedName name="SI" localSheetId="0">#REF!</definedName>
    <definedName name="SI">#REF!</definedName>
    <definedName name="SII" localSheetId="0">#REF!</definedName>
    <definedName name="SII">#REF!</definedName>
    <definedName name="stopvalve" localSheetId="0">#REF!</definedName>
    <definedName name="stopvalve">#REF!</definedName>
    <definedName name="t" localSheetId="0">#REF!</definedName>
    <definedName name="t">#REF!</definedName>
    <definedName name="T01_" localSheetId="0">#REF!</definedName>
    <definedName name="T01_">#REF!</definedName>
    <definedName name="tbu" localSheetId="0">#REF!</definedName>
    <definedName name="tbu">#REF!</definedName>
    <definedName name="tdig" localSheetId="0">#REF!</definedName>
    <definedName name="tdig">#REF!</definedName>
    <definedName name="tdong" localSheetId="0">#REF!</definedName>
    <definedName name="tdong">#REF!</definedName>
    <definedName name="TH" localSheetId="0">#REF!</definedName>
    <definedName name="TH">#REF!</definedName>
    <definedName name="thuay" localSheetId="0">#REF!</definedName>
    <definedName name="thuay">#REF!</definedName>
    <definedName name="TI" localSheetId="0">#REF!</definedName>
    <definedName name="TI">#REF!</definedName>
    <definedName name="TII" localSheetId="0">#REF!</definedName>
    <definedName name="TII">#REF!</definedName>
    <definedName name="tiii" localSheetId="0">#REF!</definedName>
    <definedName name="tiii">#REF!</definedName>
    <definedName name="tloa" localSheetId="0">#REF!</definedName>
    <definedName name="tloa">#REF!</definedName>
    <definedName name="tma" localSheetId="0">#REF!</definedName>
    <definedName name="tma">#REF!</definedName>
    <definedName name="Totalcost" localSheetId="0">#REF!</definedName>
    <definedName name="Totalcost">#REF!</definedName>
    <definedName name="tping" localSheetId="0">#REF!</definedName>
    <definedName name="tping">#REF!</definedName>
    <definedName name="tpipe" localSheetId="0">#REF!</definedName>
    <definedName name="tpipe">#REF!</definedName>
    <definedName name="troad" localSheetId="0">#REF!</definedName>
    <definedName name="troad">#REF!</definedName>
    <definedName name="tsaew" localSheetId="0">#REF!</definedName>
    <definedName name="tsaew">#REF!</definedName>
    <definedName name="tsin" localSheetId="0">#REF!</definedName>
    <definedName name="tsin">#REF!</definedName>
    <definedName name="tsmall" localSheetId="0">#REF!</definedName>
    <definedName name="tsmall">#REF!</definedName>
    <definedName name="ttung" localSheetId="0">#REF!</definedName>
    <definedName name="ttung">#REF!</definedName>
    <definedName name="tung1" localSheetId="0">#REF!</definedName>
    <definedName name="tung1">#REF!</definedName>
    <definedName name="tung2" localSheetId="0">#REF!</definedName>
    <definedName name="tung2">#REF!</definedName>
    <definedName name="tung3" localSheetId="0">#REF!</definedName>
    <definedName name="tung3">#REF!</definedName>
    <definedName name="tung4" localSheetId="0">#REF!</definedName>
    <definedName name="tung4">#REF!</definedName>
    <definedName name="TV" localSheetId="0">#REF!</definedName>
    <definedName name="TV">#REF!</definedName>
    <definedName name="twang" localSheetId="0">#REF!</definedName>
    <definedName name="twang">#REF!</definedName>
    <definedName name="twodisk" localSheetId="0">#REF!</definedName>
    <definedName name="twodisk">#REF!</definedName>
    <definedName name="U_DRY" localSheetId="0">#REF!</definedName>
    <definedName name="U_DRY">#REF!</definedName>
    <definedName name="U_RAIN" localSheetId="0">#REF!</definedName>
    <definedName name="U_RAIN">#REF!</definedName>
    <definedName name="view" localSheetId="0">#REF!</definedName>
    <definedName name="view">#REF!</definedName>
    <definedName name="vsprj" localSheetId="0">#REF!</definedName>
    <definedName name="vsprj">#REF!</definedName>
    <definedName name="vsprj0" localSheetId="0">#REF!</definedName>
    <definedName name="vsprj0">#REF!</definedName>
    <definedName name="vsprj00" localSheetId="0">#REF!</definedName>
    <definedName name="vsprj00">#REF!</definedName>
    <definedName name="vsprj000" localSheetId="0">#REF!</definedName>
    <definedName name="vsprj000">#REF!</definedName>
    <definedName name="W" localSheetId="0">#REF!</definedName>
    <definedName name="W">#REF!</definedName>
    <definedName name="X" localSheetId="0">#REF!</definedName>
    <definedName name="X">#REF!</definedName>
    <definedName name="XIII" localSheetId="0">#REF!</definedName>
    <definedName name="XIII">#REF!</definedName>
    <definedName name="Year50" localSheetId="0">#REF!</definedName>
    <definedName name="Year50">#REF!</definedName>
    <definedName name="Year51" localSheetId="0">#REF!</definedName>
    <definedName name="Year51">#REF!</definedName>
    <definedName name="Year52" localSheetId="0">#REF!</definedName>
    <definedName name="Year52">#REF!</definedName>
    <definedName name="Year53" localSheetId="0">#REF!</definedName>
    <definedName name="Year53">#REF!</definedName>
    <definedName name="Z" localSheetId="0">#REF!</definedName>
    <definedName name="Z">#REF!</definedName>
    <definedName name="Z_D75B71D3_AF7E_465D_A108_AA98354475F9_.wvu.Cols" localSheetId="0">#REF!</definedName>
    <definedName name="Z_D75B71D3_AF7E_465D_A108_AA98354475F9_.wvu.Cols">#REF!</definedName>
    <definedName name="เ" localSheetId="0">#REF!</definedName>
    <definedName name="เ">#REF!</definedName>
    <definedName name="ก" localSheetId="0">#REF!</definedName>
    <definedName name="ก">#REF!</definedName>
    <definedName name="กก" localSheetId="0">#REF!</definedName>
    <definedName name="กก">#REF!</definedName>
    <definedName name="กกก" localSheetId="0">#REF!</definedName>
    <definedName name="กกก">#REF!</definedName>
    <definedName name="กกกกก" localSheetId="0">#REF!</definedName>
    <definedName name="กกกกก">#REF!</definedName>
    <definedName name="กกกกกก" localSheetId="0">#REF!</definedName>
    <definedName name="กกกกกก">#REF!</definedName>
    <definedName name="กนฟาว" localSheetId="0">#REF!</definedName>
    <definedName name="กนฟาว">#REF!</definedName>
    <definedName name="กรำมรดรา" localSheetId="0">#REF!</definedName>
    <definedName name="กรำมรดรา">#REF!</definedName>
    <definedName name="ข" localSheetId="0">#REF!</definedName>
    <definedName name="ข">#REF!</definedName>
    <definedName name="ค" localSheetId="0">#REF!</definedName>
    <definedName name="ค">#REF!</definedName>
    <definedName name="ง" localSheetId="0">#REF!</definedName>
    <definedName name="ง">#REF!</definedName>
    <definedName name="งบล" localSheetId="0">#REF!</definedName>
    <definedName name="งบล">#REF!</definedName>
    <definedName name="งปม.รวม" localSheetId="0">#REF!</definedName>
    <definedName name="งปม.รวม">#REF!</definedName>
    <definedName name="งปม.รวมสชป.1" localSheetId="0">#REF!</definedName>
    <definedName name="งปม.รวมสชป.1">#REF!</definedName>
    <definedName name="งปม.รวมสชป.10" localSheetId="0">#REF!</definedName>
    <definedName name="งปม.รวมสชป.10">#REF!</definedName>
    <definedName name="งปม.รวมสชป.11" localSheetId="0">#REF!</definedName>
    <definedName name="งปม.รวมสชป.11">#REF!</definedName>
    <definedName name="งปม.รวมสชป.12" localSheetId="0">#REF!</definedName>
    <definedName name="งปม.รวมสชป.12">#REF!</definedName>
    <definedName name="งปม.รวมสชป.13" localSheetId="0">#REF!</definedName>
    <definedName name="งปม.รวมสชป.13">#REF!</definedName>
    <definedName name="งปม.รวมสชป.14" localSheetId="0">#REF!</definedName>
    <definedName name="งปม.รวมสชป.14">#REF!</definedName>
    <definedName name="งปม.รวมสชป.15" localSheetId="0">#REF!</definedName>
    <definedName name="งปม.รวมสชป.15">#REF!</definedName>
    <definedName name="งปม.รวมสชป.16" localSheetId="0">#REF!</definedName>
    <definedName name="งปม.รวมสชป.16">#REF!</definedName>
    <definedName name="งปม.รวมสชป.17" localSheetId="0">#REF!</definedName>
    <definedName name="งปม.รวมสชป.17">#REF!</definedName>
    <definedName name="งปม.รวมสชป.2" localSheetId="0">#REF!</definedName>
    <definedName name="งปม.รวมสชป.2">#REF!</definedName>
    <definedName name="งปม.รวมสชป.3" localSheetId="0">#REF!</definedName>
    <definedName name="งปม.รวมสชป.3">#REF!</definedName>
    <definedName name="งปม.รวมสชป.4" localSheetId="0">#REF!</definedName>
    <definedName name="งปม.รวมสชป.4">#REF!</definedName>
    <definedName name="งปม.รวมสชป.5" localSheetId="0">#REF!</definedName>
    <definedName name="งปม.รวมสชป.5">#REF!</definedName>
    <definedName name="งปม.รวมสชป.6" localSheetId="0">#REF!</definedName>
    <definedName name="งปม.รวมสชป.6">#REF!</definedName>
    <definedName name="งปม.รวมสชป.7" localSheetId="0">#REF!</definedName>
    <definedName name="งปม.รวมสชป.7">#REF!</definedName>
    <definedName name="งปม.รวมสชป.8" localSheetId="0">#REF!</definedName>
    <definedName name="งปม.รวมสชป.8">#REF!</definedName>
    <definedName name="งปม.รวมสชป.9" localSheetId="0">#REF!</definedName>
    <definedName name="งปม.รวมสชป.9">#REF!</definedName>
    <definedName name="งวดสชป.1" localSheetId="0">#REF!</definedName>
    <definedName name="งวดสชป.1">#REF!</definedName>
    <definedName name="งวดสชป.10" localSheetId="0">#REF!</definedName>
    <definedName name="งวดสชป.10">#REF!</definedName>
    <definedName name="งวดสชป.11" localSheetId="0">#REF!</definedName>
    <definedName name="งวดสชป.11">#REF!</definedName>
    <definedName name="งวดสชป.12" localSheetId="0">#REF!</definedName>
    <definedName name="งวดสชป.12">#REF!</definedName>
    <definedName name="งวดสชป.13" localSheetId="0">#REF!</definedName>
    <definedName name="งวดสชป.13">#REF!</definedName>
    <definedName name="งวดสชป.14" localSheetId="0">#REF!</definedName>
    <definedName name="งวดสชป.14">#REF!</definedName>
    <definedName name="งวดสชป.15" localSheetId="0">#REF!</definedName>
    <definedName name="งวดสชป.15">#REF!</definedName>
    <definedName name="งวดสชป.16" localSheetId="0">#REF!</definedName>
    <definedName name="งวดสชป.16">#REF!</definedName>
    <definedName name="งวดสชป.17" localSheetId="0">#REF!</definedName>
    <definedName name="งวดสชป.17">#REF!</definedName>
    <definedName name="งวดสชป.2" localSheetId="0">#REF!</definedName>
    <definedName name="งวดสชป.2">#REF!</definedName>
    <definedName name="งวดสชป.3" localSheetId="0">#REF!</definedName>
    <definedName name="งวดสชป.3">#REF!</definedName>
    <definedName name="งวดสชป.4" localSheetId="0">#REF!</definedName>
    <definedName name="งวดสชป.4">#REF!</definedName>
    <definedName name="งวดสชป.5" localSheetId="0">#REF!</definedName>
    <definedName name="งวดสชป.5">#REF!</definedName>
    <definedName name="งวดสชป.6" localSheetId="0">#REF!</definedName>
    <definedName name="งวดสชป.6">#REF!</definedName>
    <definedName name="งวดสชป.7" localSheetId="0">#REF!</definedName>
    <definedName name="งวดสชป.7">#REF!</definedName>
    <definedName name="งวดสชป.8" localSheetId="0">#REF!</definedName>
    <definedName name="งวดสชป.8">#REF!</definedName>
    <definedName name="งวดสชป.9" localSheetId="0">#REF!</definedName>
    <definedName name="งวดสชป.9">#REF!</definedName>
    <definedName name="งวย" localSheetId="0">#REF!</definedName>
    <definedName name="งวย">#REF!</definedName>
    <definedName name="จ" localSheetId="0">#REF!</definedName>
    <definedName name="จ">#REF!</definedName>
    <definedName name="จจจจจ" localSheetId="0">#REF!</definedName>
    <definedName name="จจจจจ">#REF!</definedName>
    <definedName name="ฉ" localSheetId="0">#REF!</definedName>
    <definedName name="ฉ">#REF!</definedName>
    <definedName name="ช" localSheetId="0">#REF!</definedName>
    <definedName name="ช">#REF!</definedName>
    <definedName name="ฌ" localSheetId="0">#REF!</definedName>
    <definedName name="ฌ">#REF!</definedName>
    <definedName name="ญ" localSheetId="0">#REF!</definedName>
    <definedName name="ญ">#REF!</definedName>
    <definedName name="ด" localSheetId="0">#REF!</definedName>
    <definedName name="ด">#REF!</definedName>
    <definedName name="ดดด" localSheetId="0">#REF!</definedName>
    <definedName name="ดดด">#REF!</definedName>
    <definedName name="ต" localSheetId="0">#REF!</definedName>
    <definedName name="ต">#REF!</definedName>
    <definedName name="ถ" localSheetId="0">#REF!</definedName>
    <definedName name="ถ">#REF!</definedName>
    <definedName name="ทาง" localSheetId="0">#REF!</definedName>
    <definedName name="ทาง">#REF!</definedName>
    <definedName name="โทรสายตรง" localSheetId="0">#REF!</definedName>
    <definedName name="โทรสายตรง">#REF!</definedName>
    <definedName name="โทรสายใน" localSheetId="0">#REF!</definedName>
    <definedName name="โทรสายใน">#REF!</definedName>
    <definedName name="โทรสาร" localSheetId="0">#REF!</definedName>
    <definedName name="โทรสาร">#REF!</definedName>
    <definedName name="น" localSheetId="0">#REF!</definedName>
    <definedName name="น">#REF!</definedName>
    <definedName name="นน" localSheetId="0">#REF!</definedName>
    <definedName name="นน">#REF!</definedName>
    <definedName name="นยนฃ" localSheetId="0">#REF!</definedName>
    <definedName name="นยนฃ">#REF!</definedName>
    <definedName name="นยำ" localSheetId="0">#REF!</definedName>
    <definedName name="นยำ">#REF!</definedName>
    <definedName name="นำ" localSheetId="0">#REF!</definedName>
    <definedName name="นำ">#REF!</definedName>
    <definedName name="บ" localSheetId="0">#REF!</definedName>
    <definedName name="บ">#REF!</definedName>
    <definedName name="บก" localSheetId="0">#REF!</definedName>
    <definedName name="บก">#REF!</definedName>
    <definedName name="บยยย" localSheetId="0">#REF!</definedName>
    <definedName name="บยยย">#REF!</definedName>
    <definedName name="บส" localSheetId="0">#REF!</definedName>
    <definedName name="บส">#REF!</definedName>
    <definedName name="ปกม.ทำเองโดยโครงการ" localSheetId="0">#REF!</definedName>
    <definedName name="ปกม.ทำเองโดยโครงการ">#REF!</definedName>
    <definedName name="ปกม.ทำเองโดยโครงการสชป.1" localSheetId="0">#REF!</definedName>
    <definedName name="ปกม.ทำเองโดยโครงการสชป.1">#REF!</definedName>
    <definedName name="ปกม.ทำเองโดยโครงการสชป.10" localSheetId="0">#REF!</definedName>
    <definedName name="ปกม.ทำเองโดยโครงการสชป.10">#REF!</definedName>
    <definedName name="ปกม.ทำเองโดยโครงการสชป.11" localSheetId="0">#REF!</definedName>
    <definedName name="ปกม.ทำเองโดยโครงการสชป.11">#REF!</definedName>
    <definedName name="ปกม.ทำเองโดยโครงการสชป.12" localSheetId="0">#REF!</definedName>
    <definedName name="ปกม.ทำเองโดยโครงการสชป.12">#REF!</definedName>
    <definedName name="ปกม.ทำเองโดยโครงการสชป.13" localSheetId="0">#REF!</definedName>
    <definedName name="ปกม.ทำเองโดยโครงการสชป.13">#REF!</definedName>
    <definedName name="ปกม.ทำเองโดยโครงการสชป.14" localSheetId="0">#REF!</definedName>
    <definedName name="ปกม.ทำเองโดยโครงการสชป.14">#REF!</definedName>
    <definedName name="ปกม.ทำเองโดยโครงการสชป.15" localSheetId="0">#REF!</definedName>
    <definedName name="ปกม.ทำเองโดยโครงการสชป.15">#REF!</definedName>
    <definedName name="ปกม.ทำเองโดยโครงการสชป.16" localSheetId="0">#REF!</definedName>
    <definedName name="ปกม.ทำเองโดยโครงการสชป.16">#REF!</definedName>
    <definedName name="ปกม.ทำเองโดยโครงการสชป.17" localSheetId="0">#REF!</definedName>
    <definedName name="ปกม.ทำเองโดยโครงการสชป.17">#REF!</definedName>
    <definedName name="ปกม.ทำเองโดยโครงการสชป.2" localSheetId="0">#REF!</definedName>
    <definedName name="ปกม.ทำเองโดยโครงการสชป.2">#REF!</definedName>
    <definedName name="ปกม.ทำเองโดยโครงการสชป.3" localSheetId="0">#REF!</definedName>
    <definedName name="ปกม.ทำเองโดยโครงการสชป.3">#REF!</definedName>
    <definedName name="ปกม.ทำเองโดยโครงการสชป.4" localSheetId="0">#REF!</definedName>
    <definedName name="ปกม.ทำเองโดยโครงการสชป.4">#REF!</definedName>
    <definedName name="ปกม.ทำเองโดยโครงการสชป.5" localSheetId="0">#REF!</definedName>
    <definedName name="ปกม.ทำเองโดยโครงการสชป.5">#REF!</definedName>
    <definedName name="ปกม.ทำเองโดยโครงการสชป.6" localSheetId="0">#REF!</definedName>
    <definedName name="ปกม.ทำเองโดยโครงการสชป.6">#REF!</definedName>
    <definedName name="ปกม.ทำเองโดยโครงการสชป.7" localSheetId="0">#REF!</definedName>
    <definedName name="ปกม.ทำเองโดยโครงการสชป.7">#REF!</definedName>
    <definedName name="ปกม.ทำเองโดยโครงการสชป.8" localSheetId="0">#REF!</definedName>
    <definedName name="ปกม.ทำเองโดยโครงการสชป.8">#REF!</definedName>
    <definedName name="ปกม.ทำเองโดยโครงการสชป.9" localSheetId="0">#REF!</definedName>
    <definedName name="ปกม.ทำเองโดยโครงการสชป.9">#REF!</definedName>
    <definedName name="ปมก." localSheetId="0">#REF!</definedName>
    <definedName name="ปมก.">#REF!</definedName>
    <definedName name="ปมก.ทำเองโดยโครงการสชป.13" localSheetId="0">#REF!</definedName>
    <definedName name="ปมก.ทำเองโดยโครงการสชป.13">#REF!</definedName>
    <definedName name="ปมก.ทำเองโดยโครงการสชป.14" localSheetId="0">#REF!</definedName>
    <definedName name="ปมก.ทำเองโดยโครงการสชป.14">#REF!</definedName>
    <definedName name="ปมก.ทำเองโดยโครงการสชป.15" localSheetId="0">#REF!</definedName>
    <definedName name="ปมก.ทำเองโดยโครงการสชป.15">#REF!</definedName>
    <definedName name="ปมก.ทำเองโดยโครงการสชป.16" localSheetId="0">#REF!</definedName>
    <definedName name="ปมก.ทำเองโดยโครงการสชป.16">#REF!</definedName>
    <definedName name="ปมก.ทำเองโดยโครงการสชป.17" localSheetId="0">#REF!</definedName>
    <definedName name="ปมก.ทำเองโดยโครงการสชป.17">#REF!</definedName>
    <definedName name="ปมก.สชป.1" localSheetId="0">#REF!</definedName>
    <definedName name="ปมก.สชป.1">#REF!</definedName>
    <definedName name="ปมก.สชป.10" localSheetId="0">#REF!</definedName>
    <definedName name="ปมก.สชป.10">#REF!</definedName>
    <definedName name="ปมก.สชป.11" localSheetId="0">#REF!</definedName>
    <definedName name="ปมก.สชป.11">#REF!</definedName>
    <definedName name="ปมก.สชป.12" localSheetId="0">#REF!</definedName>
    <definedName name="ปมก.สชป.12">#REF!</definedName>
    <definedName name="ปมก.สชป.13" localSheetId="0">#REF!</definedName>
    <definedName name="ปมก.สชป.13">#REF!</definedName>
    <definedName name="ปมก.สชป.14" localSheetId="0">#REF!</definedName>
    <definedName name="ปมก.สชป.14">#REF!</definedName>
    <definedName name="ปมก.สชป.15" localSheetId="0">#REF!</definedName>
    <definedName name="ปมก.สชป.15">#REF!</definedName>
    <definedName name="ปมก.สชป.16" localSheetId="0">#REF!</definedName>
    <definedName name="ปมก.สชป.16">#REF!</definedName>
    <definedName name="ปมก.สชป.17" localSheetId="0">#REF!</definedName>
    <definedName name="ปมก.สชป.17">#REF!</definedName>
    <definedName name="ปมก.สชป.2" localSheetId="0">#REF!</definedName>
    <definedName name="ปมก.สชป.2">#REF!</definedName>
    <definedName name="ปมก.สชป.3" localSheetId="0">#REF!</definedName>
    <definedName name="ปมก.สชป.3">#REF!</definedName>
    <definedName name="ปมก.สชป.4" localSheetId="0">#REF!</definedName>
    <definedName name="ปมก.สชป.4">#REF!</definedName>
    <definedName name="ปมก.สชป.5" localSheetId="0">#REF!</definedName>
    <definedName name="ปมก.สชป.5">#REF!</definedName>
    <definedName name="ปมก.สชป.6" localSheetId="0">#REF!</definedName>
    <definedName name="ปมก.สชป.6">#REF!</definedName>
    <definedName name="ปมก.สชป.7" localSheetId="0">#REF!</definedName>
    <definedName name="ปมก.สชป.7">#REF!</definedName>
    <definedName name="ปมก.สชป.8" localSheetId="0">#REF!</definedName>
    <definedName name="ปมก.สชป.8">#REF!</definedName>
    <definedName name="ปมก.สชป.9" localSheetId="0">#REF!</definedName>
    <definedName name="ปมก.สชป.9">#REF!</definedName>
    <definedName name="แผน" localSheetId="0">#REF!</definedName>
    <definedName name="แผน">#REF!</definedName>
    <definedName name="ฝายหนองกระดาน" localSheetId="0">#REF!</definedName>
    <definedName name="ฝายหนองกระดาน">#REF!</definedName>
    <definedName name="ฝายหนองกาหลง" localSheetId="0">#REF!</definedName>
    <definedName name="ฝายหนองกาหลง">#REF!</definedName>
    <definedName name="พ34" localSheetId="0">#REF!</definedName>
    <definedName name="พ34">#REF!</definedName>
    <definedName name="พพพพ" localSheetId="0">#REF!</definedName>
    <definedName name="พพพพ">#REF!</definedName>
    <definedName name="พรบ." localSheetId="0">#REF!</definedName>
    <definedName name="พรบ.">#REF!</definedName>
    <definedName name="พรบ.สชป.1" localSheetId="0">#REF!</definedName>
    <definedName name="พรบ.สชป.1">#REF!</definedName>
    <definedName name="พรบ.สชป.10" localSheetId="0">#REF!</definedName>
    <definedName name="พรบ.สชป.10">#REF!</definedName>
    <definedName name="พรบ.สชป.11" localSheetId="0">#REF!</definedName>
    <definedName name="พรบ.สชป.11">#REF!</definedName>
    <definedName name="พรบ.สชป.12" localSheetId="0">#REF!</definedName>
    <definedName name="พรบ.สชป.12">#REF!</definedName>
    <definedName name="พรบ.สชป.13" localSheetId="0">#REF!</definedName>
    <definedName name="พรบ.สชป.13">#REF!</definedName>
    <definedName name="พรบ.สชป.14" localSheetId="0">#REF!</definedName>
    <definedName name="พรบ.สชป.14">#REF!</definedName>
    <definedName name="พรบ.สชป.15" localSheetId="0">#REF!</definedName>
    <definedName name="พรบ.สชป.15">#REF!</definedName>
    <definedName name="พรบ.สชป.16" localSheetId="0">#REF!</definedName>
    <definedName name="พรบ.สชป.16">#REF!</definedName>
    <definedName name="พรบ.สชป.17" localSheetId="0">#REF!</definedName>
    <definedName name="พรบ.สชป.17">#REF!</definedName>
    <definedName name="พรบ.สชป.2" localSheetId="0">#REF!</definedName>
    <definedName name="พรบ.สชป.2">#REF!</definedName>
    <definedName name="พรบ.สชป.3" localSheetId="0">#REF!</definedName>
    <definedName name="พรบ.สชป.3">#REF!</definedName>
    <definedName name="พรบ.สชป.4" localSheetId="0">#REF!</definedName>
    <definedName name="พรบ.สชป.4">#REF!</definedName>
    <definedName name="พรบ.สชป.5" localSheetId="0">#REF!</definedName>
    <definedName name="พรบ.สชป.5">#REF!</definedName>
    <definedName name="พรบ.สชป.6" localSheetId="0">#REF!</definedName>
    <definedName name="พรบ.สชป.6">#REF!</definedName>
    <definedName name="พรบ.สชป.7" localSheetId="0">#REF!</definedName>
    <definedName name="พรบ.สชป.7">#REF!</definedName>
    <definedName name="พรบ.สชป.8" localSheetId="0">#REF!</definedName>
    <definedName name="พรบ.สชป.8">#REF!</definedName>
    <definedName name="พรบ.สชป.9" localSheetId="0">#REF!</definedName>
    <definedName name="พรบ.สชป.9">#REF!</definedName>
    <definedName name="พา" localSheetId="0">#REF!</definedName>
    <definedName name="พา">#REF!</definedName>
    <definedName name="ฟ" localSheetId="0">#REF!</definedName>
    <definedName name="ฟ">#REF!</definedName>
    <definedName name="ย" localSheetId="0">#REF!</definedName>
    <definedName name="ย">#REF!</definedName>
    <definedName name="ย1" localSheetId="0">#REF!</definedName>
    <definedName name="ย1">#REF!</definedName>
    <definedName name="ย10" localSheetId="0">#REF!</definedName>
    <definedName name="ย10">#REF!</definedName>
    <definedName name="ย11" localSheetId="0">#REF!</definedName>
    <definedName name="ย11">#REF!</definedName>
    <definedName name="ย12" localSheetId="0">#REF!</definedName>
    <definedName name="ย12">#REF!</definedName>
    <definedName name="ย13" localSheetId="0">#REF!</definedName>
    <definedName name="ย13">#REF!</definedName>
    <definedName name="ย14" localSheetId="0">#REF!</definedName>
    <definedName name="ย14">#REF!</definedName>
    <definedName name="ย15" localSheetId="0">#REF!</definedName>
    <definedName name="ย15">#REF!</definedName>
    <definedName name="ย16" localSheetId="0">#REF!</definedName>
    <definedName name="ย16">#REF!</definedName>
    <definedName name="ย17" localSheetId="0">#REF!</definedName>
    <definedName name="ย17">#REF!</definedName>
    <definedName name="ย18" localSheetId="0">#REF!</definedName>
    <definedName name="ย18">#REF!</definedName>
    <definedName name="ย19" localSheetId="0">#REF!</definedName>
    <definedName name="ย19">#REF!</definedName>
    <definedName name="ย2" localSheetId="0">#REF!</definedName>
    <definedName name="ย2">#REF!</definedName>
    <definedName name="ย20" localSheetId="0">#REF!</definedName>
    <definedName name="ย20">#REF!</definedName>
    <definedName name="ย21" localSheetId="0">#REF!</definedName>
    <definedName name="ย21">#REF!</definedName>
    <definedName name="ย22" localSheetId="0">#REF!</definedName>
    <definedName name="ย22">#REF!</definedName>
    <definedName name="ย23" localSheetId="0">#REF!</definedName>
    <definedName name="ย23">#REF!</definedName>
    <definedName name="ย24" localSheetId="0">#REF!</definedName>
    <definedName name="ย24">#REF!</definedName>
    <definedName name="ย3" localSheetId="0">#REF!</definedName>
    <definedName name="ย3">#REF!</definedName>
    <definedName name="ย4" localSheetId="0">#REF!</definedName>
    <definedName name="ย4">#REF!</definedName>
    <definedName name="ย5" localSheetId="0">#REF!</definedName>
    <definedName name="ย5">#REF!</definedName>
    <definedName name="ย6" localSheetId="0">#REF!</definedName>
    <definedName name="ย6">#REF!</definedName>
    <definedName name="ย7" localSheetId="0">#REF!</definedName>
    <definedName name="ย7">#REF!</definedName>
    <definedName name="ย8" localSheetId="0">#REF!</definedName>
    <definedName name="ย8">#REF!</definedName>
    <definedName name="ย9" localSheetId="0">#REF!</definedName>
    <definedName name="ย9">#REF!</definedName>
    <definedName name="ยบ" localSheetId="0">#REF!</definedName>
    <definedName name="ยบ">#REF!</definedName>
    <definedName name="ยย" localSheetId="0">#REF!</definedName>
    <definedName name="ยย">#REF!</definedName>
    <definedName name="ร" localSheetId="0">#REF!</definedName>
    <definedName name="ร">#REF!</definedName>
    <definedName name="รตท" localSheetId="0">#REF!</definedName>
    <definedName name="รตท">#REF!</definedName>
    <definedName name="รตน" localSheetId="0">#REF!</definedName>
    <definedName name="รตน">#REF!</definedName>
    <definedName name="รตฝ" localSheetId="0">#REF!</definedName>
    <definedName name="รตฝ">#REF!</definedName>
    <definedName name="รตพ" localSheetId="0">#REF!</definedName>
    <definedName name="รตพ">#REF!</definedName>
    <definedName name="รวม" localSheetId="0">#REF!</definedName>
    <definedName name="รวม">#REF!</definedName>
    <definedName name="รองวด" localSheetId="0">#REF!</definedName>
    <definedName name="รองวด">#REF!</definedName>
    <definedName name="รองวดสชป.1" localSheetId="0">#REF!</definedName>
    <definedName name="รองวดสชป.1">#REF!</definedName>
    <definedName name="รองวดสชป.10" localSheetId="0">#REF!</definedName>
    <definedName name="รองวดสชป.10">#REF!</definedName>
    <definedName name="รองวดสชป.11" localSheetId="0">#REF!</definedName>
    <definedName name="รองวดสชป.11">#REF!</definedName>
    <definedName name="รองวดสชป.12" localSheetId="0">#REF!</definedName>
    <definedName name="รองวดสชป.12">#REF!</definedName>
    <definedName name="รองวดสชป.13" localSheetId="0">#REF!</definedName>
    <definedName name="รองวดสชป.13">#REF!</definedName>
    <definedName name="รองวดสชป.14" localSheetId="0">#REF!</definedName>
    <definedName name="รองวดสชป.14">#REF!</definedName>
    <definedName name="รองวดสชป.15" localSheetId="0">#REF!</definedName>
    <definedName name="รองวดสชป.15">#REF!</definedName>
    <definedName name="รองวดสชป.16" localSheetId="0">#REF!</definedName>
    <definedName name="รองวดสชป.16">#REF!</definedName>
    <definedName name="รองวดสชป.17" localSheetId="0">#REF!</definedName>
    <definedName name="รองวดสชป.17">#REF!</definedName>
    <definedName name="รองวดสชป.2" localSheetId="0">#REF!</definedName>
    <definedName name="รองวดสชป.2">#REF!</definedName>
    <definedName name="รองวดสชป.3" localSheetId="0">#REF!</definedName>
    <definedName name="รองวดสชป.3">#REF!</definedName>
    <definedName name="รองวดสชป.4" localSheetId="0">#REF!</definedName>
    <definedName name="รองวดสชป.4">#REF!</definedName>
    <definedName name="รองวดสชป.5" localSheetId="0">#REF!</definedName>
    <definedName name="รองวดสชป.5">#REF!</definedName>
    <definedName name="รองวดสชป.6" localSheetId="0">#REF!</definedName>
    <definedName name="รองวดสชป.6">#REF!</definedName>
    <definedName name="รองวดสชป.7" localSheetId="0">#REF!</definedName>
    <definedName name="รองวดสชป.7">#REF!</definedName>
    <definedName name="รองวดสชป.8" localSheetId="0">#REF!</definedName>
    <definedName name="รองวดสชป.8">#REF!</definedName>
    <definedName name="รองวดสชป.9" localSheetId="0">#REF!</definedName>
    <definedName name="รองวดสชป.9">#REF!</definedName>
    <definedName name="รอตรวจสอบ" localSheetId="0">#REF!</definedName>
    <definedName name="รอตรวจสอบ">#REF!</definedName>
    <definedName name="รอตรวจสอบสชป.1" localSheetId="0">#REF!</definedName>
    <definedName name="รอตรวจสอบสชป.1">#REF!</definedName>
    <definedName name="รอตรวจสอบสชป.10" localSheetId="0">#REF!</definedName>
    <definedName name="รอตรวจสอบสชป.10">#REF!</definedName>
    <definedName name="รอตรวจสอบสชป.11" localSheetId="0">#REF!</definedName>
    <definedName name="รอตรวจสอบสชป.11">#REF!</definedName>
    <definedName name="รอตรวจสอบสชป.12" localSheetId="0">#REF!</definedName>
    <definedName name="รอตรวจสอบสชป.12">#REF!</definedName>
    <definedName name="รอตรวจสอบสชป.13" localSheetId="0">#REF!</definedName>
    <definedName name="รอตรวจสอบสชป.13">#REF!</definedName>
    <definedName name="รอตรวจสอบสชป.14" localSheetId="0">#REF!</definedName>
    <definedName name="รอตรวจสอบสชป.14">#REF!</definedName>
    <definedName name="รอตรวจสอบสชป.15" localSheetId="0">#REF!</definedName>
    <definedName name="รอตรวจสอบสชป.15">#REF!</definedName>
    <definedName name="รอตรวจสอบสชป.16" localSheetId="0">#REF!</definedName>
    <definedName name="รอตรวจสอบสชป.16">#REF!</definedName>
    <definedName name="รอตรวจสอบสชป.17" localSheetId="0">#REF!</definedName>
    <definedName name="รอตรวจสอบสชป.17">#REF!</definedName>
    <definedName name="รอตรวจสอบสชป.2" localSheetId="0">#REF!</definedName>
    <definedName name="รอตรวจสอบสชป.2">#REF!</definedName>
    <definedName name="รอตรวจสอบสชป.3" localSheetId="0">#REF!</definedName>
    <definedName name="รอตรวจสอบสชป.3">#REF!</definedName>
    <definedName name="รอตรวจสอบสชป.4" localSheetId="0">#REF!</definedName>
    <definedName name="รอตรวจสอบสชป.4">#REF!</definedName>
    <definedName name="รอตรวจสอบสชป.5" localSheetId="0">#REF!</definedName>
    <definedName name="รอตรวจสอบสชป.5">#REF!</definedName>
    <definedName name="รอตรวจสอบสชป.6" localSheetId="0">#REF!</definedName>
    <definedName name="รอตรวจสอบสชป.6">#REF!</definedName>
    <definedName name="รอตรวจสอบสชป.7" localSheetId="0">#REF!</definedName>
    <definedName name="รอตรวจสอบสชป.7">#REF!</definedName>
    <definedName name="รอตรวจสอบสชป.8" localSheetId="0">#REF!</definedName>
    <definedName name="รอตรวจสอบสชป.8">#REF!</definedName>
    <definedName name="รอตรวจสอบสชป.9" localSheetId="0">#REF!</definedName>
    <definedName name="รอตรวจสอบสชป.9">#REF!</definedName>
    <definedName name="รายการงปม.รวม" localSheetId="0">#REF!</definedName>
    <definedName name="รายการงปม.รวม">#REF!</definedName>
    <definedName name="รายการงปม.รวมสชป.1" localSheetId="0">#REF!</definedName>
    <definedName name="รายการงปม.รวมสชป.1">#REF!</definedName>
    <definedName name="รายการงปม.รวมสชป.10" localSheetId="0">#REF!</definedName>
    <definedName name="รายการงปม.รวมสชป.10">#REF!</definedName>
    <definedName name="รายการงปม.รวมสชป.11" localSheetId="0">#REF!</definedName>
    <definedName name="รายการงปม.รวมสชป.11">#REF!</definedName>
    <definedName name="รายการงปม.รวมสชป.12" localSheetId="0">#REF!</definedName>
    <definedName name="รายการงปม.รวมสชป.12">#REF!</definedName>
    <definedName name="รายการงปม.รวมสชป.13" localSheetId="0">#REF!</definedName>
    <definedName name="รายการงปม.รวมสชป.13">#REF!</definedName>
    <definedName name="รายการงปม.รวมสชป.14" localSheetId="0">#REF!</definedName>
    <definedName name="รายการงปม.รวมสชป.14">#REF!</definedName>
    <definedName name="รายการงปม.รวมสชป.15" localSheetId="0">#REF!</definedName>
    <definedName name="รายการงปม.รวมสชป.15">#REF!</definedName>
    <definedName name="รายการงปม.รวมสชป.16" localSheetId="0">#REF!</definedName>
    <definedName name="รายการงปม.รวมสชป.16">#REF!</definedName>
    <definedName name="รายการงปม.รวมสชป.17" localSheetId="0">#REF!</definedName>
    <definedName name="รายการงปม.รวมสชป.17">#REF!</definedName>
    <definedName name="รายการงปม.รวมสชป.2" localSheetId="0">#REF!</definedName>
    <definedName name="รายการงปม.รวมสชป.2">#REF!</definedName>
    <definedName name="รายการงปม.รวมสชป.3" localSheetId="0">#REF!</definedName>
    <definedName name="รายการงปม.รวมสชป.3">#REF!</definedName>
    <definedName name="รายการงปม.รวมสชป.4" localSheetId="0">#REF!</definedName>
    <definedName name="รายการงปม.รวมสชป.4">#REF!</definedName>
    <definedName name="รายการงปม.รวมสชป.5" localSheetId="0">#REF!</definedName>
    <definedName name="รายการงปม.รวมสชป.5">#REF!</definedName>
    <definedName name="รายการงปม.รวมสชป.6" localSheetId="0">#REF!</definedName>
    <definedName name="รายการงปม.รวมสชป.6">#REF!</definedName>
    <definedName name="รายการงปม.รวมสชป.7" localSheetId="0">#REF!</definedName>
    <definedName name="รายการงปม.รวมสชป.7">#REF!</definedName>
    <definedName name="รายการงปม.รวมสชป.8" localSheetId="0">#REF!</definedName>
    <definedName name="รายการงปม.รวมสชป.8">#REF!</definedName>
    <definedName name="รายการงปม.รวมสชป.9" localSheetId="0">#REF!</definedName>
    <definedName name="รายการงปม.รวมสชป.9">#REF!</definedName>
    <definedName name="รายการปมก." localSheetId="0">#REF!</definedName>
    <definedName name="รายการปมก.">#REF!</definedName>
    <definedName name="รายการปมก.สชป.1" localSheetId="0">#REF!</definedName>
    <definedName name="รายการปมก.สชป.1">#REF!</definedName>
    <definedName name="รายการปมก.สชป.10" localSheetId="0">#REF!</definedName>
    <definedName name="รายการปมก.สชป.10">#REF!</definedName>
    <definedName name="รายการปมก.สชป.11" localSheetId="0">#REF!</definedName>
    <definedName name="รายการปมก.สชป.11">#REF!</definedName>
    <definedName name="รายการปมก.สชป.12" localSheetId="0">#REF!</definedName>
    <definedName name="รายการปมก.สชป.12">#REF!</definedName>
    <definedName name="รายการปมก.สชป.13" localSheetId="0">#REF!</definedName>
    <definedName name="รายการปมก.สชป.13">#REF!</definedName>
    <definedName name="รายการปมก.สชป.14" localSheetId="0">#REF!</definedName>
    <definedName name="รายการปมก.สชป.14">#REF!</definedName>
    <definedName name="รายการปมก.สชป.15" localSheetId="0">#REF!</definedName>
    <definedName name="รายการปมก.สชป.15">#REF!</definedName>
    <definedName name="รายการปมก.สชป.16" localSheetId="0">#REF!</definedName>
    <definedName name="รายการปมก.สชป.16">#REF!</definedName>
    <definedName name="รายการปมก.สชป.17" localSheetId="0">#REF!</definedName>
    <definedName name="รายการปมก.สชป.17">#REF!</definedName>
    <definedName name="รายการปมก.สชป.2" localSheetId="0">#REF!</definedName>
    <definedName name="รายการปมก.สชป.2">#REF!</definedName>
    <definedName name="รายการปมก.สชป.3" localSheetId="0">#REF!</definedName>
    <definedName name="รายการปมก.สชป.3">#REF!</definedName>
    <definedName name="รายการปมก.สชป.4" localSheetId="0">#REF!</definedName>
    <definedName name="รายการปมก.สชป.4">#REF!</definedName>
    <definedName name="รายการปมก.สชป.5" localSheetId="0">#REF!</definedName>
    <definedName name="รายการปมก.สชป.5">#REF!</definedName>
    <definedName name="รายการปมก.สชป.6" localSheetId="0">#REF!</definedName>
    <definedName name="รายการปมก.สชป.6">#REF!</definedName>
    <definedName name="รายการปมก.สชป.7" localSheetId="0">#REF!</definedName>
    <definedName name="รายการปมก.สชป.7">#REF!</definedName>
    <definedName name="รายการปมก.สชป.8" localSheetId="0">#REF!</definedName>
    <definedName name="รายการปมก.สชป.8">#REF!</definedName>
    <definedName name="รายการปมก.สชป.9" localSheetId="0">#REF!</definedName>
    <definedName name="รายการปมก.สชป.9">#REF!</definedName>
    <definedName name="รายการรองวด" localSheetId="0">#REF!</definedName>
    <definedName name="รายการรองวด">#REF!</definedName>
    <definedName name="รายการรองวดสชป.1" localSheetId="0">#REF!</definedName>
    <definedName name="รายการรองวดสชป.1">#REF!</definedName>
    <definedName name="รายการรองวดสชป.10" localSheetId="0">#REF!</definedName>
    <definedName name="รายการรองวดสชป.10">#REF!</definedName>
    <definedName name="รายการรองวดสชป.11" localSheetId="0">#REF!</definedName>
    <definedName name="รายการรองวดสชป.11">#REF!</definedName>
    <definedName name="รายการรองวดสชป.12" localSheetId="0">#REF!</definedName>
    <definedName name="รายการรองวดสชป.12">#REF!</definedName>
    <definedName name="รายการรองวดสชป.13" localSheetId="0">#REF!</definedName>
    <definedName name="รายการรองวดสชป.13">#REF!</definedName>
    <definedName name="รายการรองวดสชป.14" localSheetId="0">#REF!</definedName>
    <definedName name="รายการรองวดสชป.14">#REF!</definedName>
    <definedName name="รายการรองวดสชป.15" localSheetId="0">#REF!</definedName>
    <definedName name="รายการรองวดสชป.15">#REF!</definedName>
    <definedName name="รายการรองวดสชป.16" localSheetId="0">#REF!</definedName>
    <definedName name="รายการรองวดสชป.16">#REF!</definedName>
    <definedName name="รายการรองวดสชป.17" localSheetId="0">#REF!</definedName>
    <definedName name="รายการรองวดสชป.17">#REF!</definedName>
    <definedName name="รายการรองวดสชป.2" localSheetId="0">#REF!</definedName>
    <definedName name="รายการรองวดสชป.2">#REF!</definedName>
    <definedName name="รายการรองวดสชป.3" localSheetId="0">#REF!</definedName>
    <definedName name="รายการรองวดสชป.3">#REF!</definedName>
    <definedName name="รายการรองวดสชป.4" localSheetId="0">#REF!</definedName>
    <definedName name="รายการรองวดสชป.4">#REF!</definedName>
    <definedName name="รายการรองวดสชป.5" localSheetId="0">#REF!</definedName>
    <definedName name="รายการรองวดสชป.5">#REF!</definedName>
    <definedName name="รายการรองวดสชป.6" localSheetId="0">#REF!</definedName>
    <definedName name="รายการรองวดสชป.6">#REF!</definedName>
    <definedName name="รายการรองวดสชป.7" localSheetId="0">#REF!</definedName>
    <definedName name="รายการรองวดสชป.7">#REF!</definedName>
    <definedName name="รายการรองวดสชป.8" localSheetId="0">#REF!</definedName>
    <definedName name="รายการรองวดสชป.8">#REF!</definedName>
    <definedName name="รายการรองวดสชป.9" localSheetId="0">#REF!</definedName>
    <definedName name="รายการรองวดสชป.9">#REF!</definedName>
    <definedName name="รายการรอตรวจสอบ" localSheetId="0">#REF!</definedName>
    <definedName name="รายการรอตรวจสอบ">#REF!</definedName>
    <definedName name="รายการรอตรวจสอบสชป.1" localSheetId="0">#REF!</definedName>
    <definedName name="รายการรอตรวจสอบสชป.1">#REF!</definedName>
    <definedName name="รายการรอตรวจสอบสชป.10" localSheetId="0">#REF!</definedName>
    <definedName name="รายการรอตรวจสอบสชป.10">#REF!</definedName>
    <definedName name="รายการรอตรวจสอบสชป.11" localSheetId="0">#REF!</definedName>
    <definedName name="รายการรอตรวจสอบสชป.11">#REF!</definedName>
    <definedName name="รายการรอตรวจสอบสชป.12" localSheetId="0">#REF!</definedName>
    <definedName name="รายการรอตรวจสอบสชป.12">#REF!</definedName>
    <definedName name="รายการรอตรวจสอบสชป.13" localSheetId="0">#REF!</definedName>
    <definedName name="รายการรอตรวจสอบสชป.13">#REF!</definedName>
    <definedName name="รายการรอตรวจสอบสชป.14" localSheetId="0">#REF!</definedName>
    <definedName name="รายการรอตรวจสอบสชป.14">#REF!</definedName>
    <definedName name="รายการรอตรวจสอบสชป.15" localSheetId="0">#REF!</definedName>
    <definedName name="รายการรอตรวจสอบสชป.15">#REF!</definedName>
    <definedName name="รายการรอตรวจสอบสชป.16" localSheetId="0">#REF!</definedName>
    <definedName name="รายการรอตรวจสอบสชป.16">#REF!</definedName>
    <definedName name="รายการรอตรวจสอบสชป.17" localSheetId="0">#REF!</definedName>
    <definedName name="รายการรอตรวจสอบสชป.17">#REF!</definedName>
    <definedName name="รายการรอตรวจสอบสชป.2" localSheetId="0">#REF!</definedName>
    <definedName name="รายการรอตรวจสอบสชป.2">#REF!</definedName>
    <definedName name="รายการรอตรวจสอบสชป.3" localSheetId="0">#REF!</definedName>
    <definedName name="รายการรอตรวจสอบสชป.3">#REF!</definedName>
    <definedName name="รายการรอตรวจสอบสชป.4" localSheetId="0">#REF!</definedName>
    <definedName name="รายการรอตรวจสอบสชป.4">#REF!</definedName>
    <definedName name="รายการรอตรวจสอบสชป.5" localSheetId="0">#REF!</definedName>
    <definedName name="รายการรอตรวจสอบสชป.5">#REF!</definedName>
    <definedName name="รายการรอตรวจสอบสชป.6" localSheetId="0">#REF!</definedName>
    <definedName name="รายการรอตรวจสอบสชป.6">#REF!</definedName>
    <definedName name="รายการรอตรวจสอบสชป.7" localSheetId="0">#REF!</definedName>
    <definedName name="รายการรอตรวจสอบสชป.7">#REF!</definedName>
    <definedName name="รายการรอตรวจสอบสชป.8" localSheetId="0">#REF!</definedName>
    <definedName name="รายการรอตรวจสอบสชป.8">#REF!</definedName>
    <definedName name="รายการรอตรวจสอบสชป.9" localSheetId="0">#REF!</definedName>
    <definedName name="รายการรอตรวจสอบสชป.9">#REF!</definedName>
    <definedName name="ลบ" localSheetId="0">#REF!</definedName>
    <definedName name="ลบ">#REF!</definedName>
    <definedName name="ลบง" localSheetId="0">#REF!</definedName>
    <definedName name="ลบง">#REF!</definedName>
    <definedName name="ลบย" localSheetId="0">#REF!</definedName>
    <definedName name="ลบย">#REF!</definedName>
    <definedName name="เลขปมก.งบประมาณ" localSheetId="0">#REF!</definedName>
    <definedName name="เลขปมก.งบประมาณ">#REF!</definedName>
    <definedName name="เลขประมาณการ" localSheetId="0">#REF!</definedName>
    <definedName name="เลขประมาณการ">#REF!</definedName>
    <definedName name="ศก" localSheetId="0">#REF!</definedName>
    <definedName name="ศก">#REF!</definedName>
    <definedName name="ส" localSheetId="0">#REF!</definedName>
    <definedName name="ส">#REF!</definedName>
    <definedName name="สชป." localSheetId="0">#REF!</definedName>
    <definedName name="สชป.">#REF!</definedName>
    <definedName name="สชป10" localSheetId="0">#REF!</definedName>
    <definedName name="สชป10">#REF!</definedName>
    <definedName name="สตส" localSheetId="0">#REF!</definedName>
    <definedName name="สตส">#REF!</definedName>
    <definedName name="สรำน" localSheetId="0">#REF!</definedName>
    <definedName name="สรำน">#REF!</definedName>
    <definedName name="สเรพ" localSheetId="0">#REF!</definedName>
    <definedName name="สเรพ">#REF!</definedName>
    <definedName name="สส" localSheetId="0">#REF!</definedName>
    <definedName name="สส">#REF!</definedName>
    <definedName name="สสน" localSheetId="0">#REF!</definedName>
    <definedName name="สสน">#REF!</definedName>
    <definedName name="สสว" localSheetId="0">#REF!</definedName>
    <definedName name="สสว">#REF!</definedName>
    <definedName name="สารำรากา" localSheetId="0">#REF!</definedName>
    <definedName name="สารำรากา">#REF!</definedName>
    <definedName name="สาส" localSheetId="0">#REF!</definedName>
    <definedName name="สาส">#REF!</definedName>
    <definedName name="เสา" localSheetId="0">#REF!</definedName>
    <definedName name="เสา">#REF!</definedName>
    <definedName name="อ1167" localSheetId="0">#REF!</definedName>
    <definedName name="อ1167">#REF!</definedName>
    <definedName name="อ492" localSheetId="0">#REF!</definedName>
    <definedName name="อ492">#REF!</definedName>
  </definedNames>
  <calcPr calcId="152511"/>
</workbook>
</file>

<file path=xl/calcChain.xml><?xml version="1.0" encoding="utf-8"?>
<calcChain xmlns="http://schemas.openxmlformats.org/spreadsheetml/2006/main">
  <c r="L239" i="1" l="1"/>
  <c r="L270" i="1"/>
  <c r="K270" i="1" l="1"/>
  <c r="K33" i="1"/>
  <c r="J309" i="1" l="1"/>
  <c r="J237" i="1"/>
  <c r="J239" i="1"/>
  <c r="J45" i="1"/>
  <c r="I270" i="1" l="1"/>
  <c r="H267" i="1" l="1"/>
  <c r="H252" i="1"/>
  <c r="H237" i="1"/>
  <c r="H266" i="1"/>
  <c r="H270" i="1"/>
  <c r="G191" i="1" l="1"/>
  <c r="K11" i="1" l="1"/>
  <c r="S21" i="1"/>
  <c r="S29" i="1"/>
  <c r="S33" i="1"/>
  <c r="S45" i="1"/>
  <c r="B268" i="1" l="1"/>
  <c r="N44" i="1" l="1"/>
  <c r="B308" i="1" l="1"/>
  <c r="C308" i="1"/>
  <c r="D308" i="1"/>
  <c r="E308" i="1"/>
  <c r="G308" i="1"/>
  <c r="H308" i="1"/>
  <c r="I308" i="1"/>
  <c r="J308" i="1"/>
  <c r="K308" i="1"/>
  <c r="L308" i="1"/>
  <c r="M308" i="1"/>
  <c r="N308" i="1"/>
  <c r="O308" i="1"/>
  <c r="P308" i="1"/>
  <c r="Q308" i="1"/>
  <c r="R308" i="1"/>
  <c r="F309" i="1"/>
  <c r="S309" i="1"/>
  <c r="T309" i="1" s="1"/>
  <c r="U309" i="1" l="1"/>
  <c r="U308" i="1" s="1"/>
  <c r="S308" i="1"/>
  <c r="F308" i="1"/>
  <c r="T308" i="1" l="1"/>
  <c r="F271" i="1" l="1"/>
  <c r="F272" i="1"/>
  <c r="F273" i="1"/>
  <c r="F270" i="1"/>
  <c r="F267" i="1"/>
  <c r="F266" i="1"/>
  <c r="F264" i="1"/>
  <c r="F262" i="1"/>
  <c r="F258" i="1"/>
  <c r="F257" i="1"/>
  <c r="F252" i="1"/>
  <c r="F250" i="1"/>
  <c r="F248" i="1"/>
  <c r="F243" i="1"/>
  <c r="F240" i="1"/>
  <c r="F239" i="1"/>
  <c r="F236" i="1"/>
  <c r="F237" i="1"/>
  <c r="F235" i="1"/>
  <c r="F231" i="1"/>
  <c r="F230" i="1"/>
  <c r="F45" i="1"/>
  <c r="F33" i="1"/>
  <c r="F29" i="1"/>
  <c r="F21" i="1"/>
  <c r="F13" i="1"/>
  <c r="F14" i="1"/>
  <c r="F15" i="1"/>
  <c r="F16" i="1"/>
  <c r="F12" i="1"/>
  <c r="F191" i="1"/>
  <c r="F187" i="1"/>
  <c r="S359" i="1" l="1"/>
  <c r="S358" i="1" s="1"/>
  <c r="F359" i="1"/>
  <c r="U359" i="1" s="1"/>
  <c r="U358" i="1" s="1"/>
  <c r="R358" i="1"/>
  <c r="Q358" i="1"/>
  <c r="P358" i="1"/>
  <c r="O358" i="1"/>
  <c r="N358" i="1"/>
  <c r="M358" i="1"/>
  <c r="M355" i="1" s="1"/>
  <c r="L358" i="1"/>
  <c r="K358" i="1"/>
  <c r="K355" i="1" s="1"/>
  <c r="K351" i="1" s="1"/>
  <c r="J358" i="1"/>
  <c r="I358" i="1"/>
  <c r="H358" i="1"/>
  <c r="G358" i="1"/>
  <c r="F358" i="1"/>
  <c r="E358" i="1"/>
  <c r="D358" i="1"/>
  <c r="C358" i="1"/>
  <c r="B358" i="1"/>
  <c r="S357" i="1"/>
  <c r="S356" i="1" s="1"/>
  <c r="S355" i="1" s="1"/>
  <c r="F357" i="1"/>
  <c r="F356" i="1" s="1"/>
  <c r="R356" i="1"/>
  <c r="Q356" i="1"/>
  <c r="Q355" i="1" s="1"/>
  <c r="P356" i="1"/>
  <c r="P355" i="1" s="1"/>
  <c r="O356" i="1"/>
  <c r="N356" i="1"/>
  <c r="M356" i="1"/>
  <c r="L356" i="1"/>
  <c r="L355" i="1" s="1"/>
  <c r="K356" i="1"/>
  <c r="J356" i="1"/>
  <c r="I356" i="1"/>
  <c r="H356" i="1"/>
  <c r="H355" i="1" s="1"/>
  <c r="G356" i="1"/>
  <c r="E356" i="1"/>
  <c r="D356" i="1"/>
  <c r="D355" i="1" s="1"/>
  <c r="C356" i="1"/>
  <c r="C355" i="1" s="1"/>
  <c r="B356" i="1"/>
  <c r="O355" i="1"/>
  <c r="G355" i="1"/>
  <c r="S354" i="1"/>
  <c r="S353" i="1" s="1"/>
  <c r="S352" i="1" s="1"/>
  <c r="F354" i="1"/>
  <c r="R353" i="1"/>
  <c r="Q353" i="1"/>
  <c r="Q352" i="1" s="1"/>
  <c r="P353" i="1"/>
  <c r="O353" i="1"/>
  <c r="O352" i="1" s="1"/>
  <c r="N353" i="1"/>
  <c r="N352" i="1" s="1"/>
  <c r="M353" i="1"/>
  <c r="M352" i="1" s="1"/>
  <c r="L353" i="1"/>
  <c r="K353" i="1"/>
  <c r="K352" i="1" s="1"/>
  <c r="J353" i="1"/>
  <c r="I353" i="1"/>
  <c r="I352" i="1" s="1"/>
  <c r="H353" i="1"/>
  <c r="G353" i="1"/>
  <c r="G352" i="1" s="1"/>
  <c r="E353" i="1"/>
  <c r="E352" i="1" s="1"/>
  <c r="D353" i="1"/>
  <c r="D352" i="1" s="1"/>
  <c r="D351" i="1" s="1"/>
  <c r="C353" i="1"/>
  <c r="B353" i="1"/>
  <c r="B352" i="1" s="1"/>
  <c r="R352" i="1"/>
  <c r="P352" i="1"/>
  <c r="L352" i="1"/>
  <c r="J352" i="1"/>
  <c r="H352" i="1"/>
  <c r="H351" i="1" s="1"/>
  <c r="C352" i="1"/>
  <c r="S350" i="1"/>
  <c r="F350" i="1"/>
  <c r="S349" i="1"/>
  <c r="R349" i="1"/>
  <c r="R348" i="1" s="1"/>
  <c r="R347" i="1" s="1"/>
  <c r="Q349" i="1"/>
  <c r="P349" i="1"/>
  <c r="P348" i="1" s="1"/>
  <c r="P347" i="1" s="1"/>
  <c r="O349" i="1"/>
  <c r="O348" i="1" s="1"/>
  <c r="O347" i="1" s="1"/>
  <c r="N349" i="1"/>
  <c r="N348" i="1" s="1"/>
  <c r="N347" i="1" s="1"/>
  <c r="M349" i="1"/>
  <c r="L349" i="1"/>
  <c r="L348" i="1" s="1"/>
  <c r="K349" i="1"/>
  <c r="J349" i="1"/>
  <c r="J348" i="1" s="1"/>
  <c r="J347" i="1" s="1"/>
  <c r="I349" i="1"/>
  <c r="H349" i="1"/>
  <c r="H348" i="1" s="1"/>
  <c r="H347" i="1" s="1"/>
  <c r="G349" i="1"/>
  <c r="G348" i="1" s="1"/>
  <c r="G347" i="1" s="1"/>
  <c r="E349" i="1"/>
  <c r="E348" i="1" s="1"/>
  <c r="E347" i="1" s="1"/>
  <c r="D349" i="1"/>
  <c r="C349" i="1"/>
  <c r="C348" i="1" s="1"/>
  <c r="C347" i="1" s="1"/>
  <c r="B349" i="1"/>
  <c r="S348" i="1"/>
  <c r="S347" i="1" s="1"/>
  <c r="Q348" i="1"/>
  <c r="M348" i="1"/>
  <c r="M347" i="1" s="1"/>
  <c r="K348" i="1"/>
  <c r="K347" i="1" s="1"/>
  <c r="I348" i="1"/>
  <c r="D348" i="1"/>
  <c r="D347" i="1" s="1"/>
  <c r="B348" i="1"/>
  <c r="B347" i="1" s="1"/>
  <c r="Q347" i="1"/>
  <c r="L347" i="1"/>
  <c r="I347" i="1"/>
  <c r="F346" i="1"/>
  <c r="U346" i="1" s="1"/>
  <c r="F345" i="1"/>
  <c r="U345" i="1" s="1"/>
  <c r="S344" i="1"/>
  <c r="F344" i="1"/>
  <c r="S343" i="1"/>
  <c r="F343" i="1"/>
  <c r="T343" i="1" s="1"/>
  <c r="S342" i="1"/>
  <c r="U342" i="1" s="1"/>
  <c r="F342" i="1"/>
  <c r="S341" i="1"/>
  <c r="F341" i="1"/>
  <c r="S340" i="1"/>
  <c r="F340" i="1"/>
  <c r="S339" i="1"/>
  <c r="F339" i="1"/>
  <c r="S338" i="1"/>
  <c r="F338" i="1"/>
  <c r="S337" i="1"/>
  <c r="U337" i="1" s="1"/>
  <c r="F337" i="1"/>
  <c r="S336" i="1"/>
  <c r="F336" i="1"/>
  <c r="U336" i="1" s="1"/>
  <c r="S335" i="1"/>
  <c r="F335" i="1"/>
  <c r="S334" i="1"/>
  <c r="F334" i="1"/>
  <c r="S333" i="1"/>
  <c r="F333" i="1"/>
  <c r="S332" i="1"/>
  <c r="F332" i="1"/>
  <c r="U331" i="1"/>
  <c r="S331" i="1"/>
  <c r="F331" i="1"/>
  <c r="T331" i="1" s="1"/>
  <c r="S330" i="1"/>
  <c r="F330" i="1"/>
  <c r="F328" i="1" s="1"/>
  <c r="S329" i="1"/>
  <c r="F329" i="1"/>
  <c r="T329" i="1" s="1"/>
  <c r="R328" i="1"/>
  <c r="Q328" i="1"/>
  <c r="P328" i="1"/>
  <c r="O328" i="1"/>
  <c r="N328" i="1"/>
  <c r="M328" i="1"/>
  <c r="L328" i="1"/>
  <c r="K328" i="1"/>
  <c r="J328" i="1"/>
  <c r="I328" i="1"/>
  <c r="H328" i="1"/>
  <c r="G328" i="1"/>
  <c r="E328" i="1"/>
  <c r="D328" i="1"/>
  <c r="C328" i="1"/>
  <c r="B328" i="1"/>
  <c r="S327" i="1"/>
  <c r="F327" i="1"/>
  <c r="S326" i="1"/>
  <c r="F326" i="1"/>
  <c r="R325" i="1"/>
  <c r="R324" i="1" s="1"/>
  <c r="Q325" i="1"/>
  <c r="Q324" i="1" s="1"/>
  <c r="P325" i="1"/>
  <c r="P324" i="1" s="1"/>
  <c r="O325" i="1"/>
  <c r="O324" i="1" s="1"/>
  <c r="N325" i="1"/>
  <c r="M325" i="1"/>
  <c r="M324" i="1" s="1"/>
  <c r="L325" i="1"/>
  <c r="L324" i="1" s="1"/>
  <c r="K325" i="1"/>
  <c r="K324" i="1" s="1"/>
  <c r="J325" i="1"/>
  <c r="I325" i="1"/>
  <c r="I324" i="1" s="1"/>
  <c r="H325" i="1"/>
  <c r="H324" i="1" s="1"/>
  <c r="G325" i="1"/>
  <c r="G324" i="1" s="1"/>
  <c r="E325" i="1"/>
  <c r="E324" i="1" s="1"/>
  <c r="D325" i="1"/>
  <c r="C325" i="1"/>
  <c r="B325" i="1"/>
  <c r="B324" i="1" s="1"/>
  <c r="N324" i="1"/>
  <c r="J324" i="1"/>
  <c r="D324" i="1"/>
  <c r="C324" i="1"/>
  <c r="S323" i="1"/>
  <c r="F323" i="1"/>
  <c r="U323" i="1" s="1"/>
  <c r="S322" i="1"/>
  <c r="F322" i="1"/>
  <c r="R321" i="1"/>
  <c r="R319" i="1" s="1"/>
  <c r="Q321" i="1"/>
  <c r="Q319" i="1" s="1"/>
  <c r="Q316" i="1" s="1"/>
  <c r="Q315" i="1" s="1"/>
  <c r="Q314" i="1" s="1"/>
  <c r="Q313" i="1" s="1"/>
  <c r="P321" i="1"/>
  <c r="P319" i="1" s="1"/>
  <c r="O321" i="1"/>
  <c r="O319" i="1" s="1"/>
  <c r="N321" i="1"/>
  <c r="N319" i="1" s="1"/>
  <c r="M321" i="1"/>
  <c r="L321" i="1"/>
  <c r="L319" i="1" s="1"/>
  <c r="K321" i="1"/>
  <c r="K319" i="1" s="1"/>
  <c r="K316" i="1" s="1"/>
  <c r="K315" i="1" s="1"/>
  <c r="K314" i="1" s="1"/>
  <c r="K313" i="1" s="1"/>
  <c r="J321" i="1"/>
  <c r="J319" i="1" s="1"/>
  <c r="I321" i="1"/>
  <c r="I319" i="1" s="1"/>
  <c r="I316" i="1" s="1"/>
  <c r="I315" i="1" s="1"/>
  <c r="I314" i="1" s="1"/>
  <c r="I313" i="1" s="1"/>
  <c r="H321" i="1"/>
  <c r="H319" i="1" s="1"/>
  <c r="G321" i="1"/>
  <c r="G319" i="1" s="1"/>
  <c r="G316" i="1" s="1"/>
  <c r="G315" i="1" s="1"/>
  <c r="G314" i="1" s="1"/>
  <c r="G313" i="1" s="1"/>
  <c r="E321" i="1"/>
  <c r="D321" i="1"/>
  <c r="D319" i="1" s="1"/>
  <c r="C321" i="1"/>
  <c r="B321" i="1"/>
  <c r="B319" i="1" s="1"/>
  <c r="S320" i="1"/>
  <c r="F320" i="1"/>
  <c r="M319" i="1"/>
  <c r="M316" i="1" s="1"/>
  <c r="M315" i="1" s="1"/>
  <c r="M314" i="1" s="1"/>
  <c r="M313" i="1" s="1"/>
  <c r="E319" i="1"/>
  <c r="E316" i="1" s="1"/>
  <c r="E315" i="1" s="1"/>
  <c r="E314" i="1" s="1"/>
  <c r="E313" i="1" s="1"/>
  <c r="C319" i="1"/>
  <c r="S318" i="1"/>
  <c r="S317" i="1" s="1"/>
  <c r="F318" i="1"/>
  <c r="T318" i="1" s="1"/>
  <c r="R317" i="1"/>
  <c r="R316" i="1" s="1"/>
  <c r="R315" i="1" s="1"/>
  <c r="Q317" i="1"/>
  <c r="P317" i="1"/>
  <c r="O317" i="1"/>
  <c r="N317" i="1"/>
  <c r="M317" i="1"/>
  <c r="L317" i="1"/>
  <c r="K317" i="1"/>
  <c r="J317" i="1"/>
  <c r="I317" i="1"/>
  <c r="H317" i="1"/>
  <c r="G317" i="1"/>
  <c r="F317" i="1"/>
  <c r="E317" i="1"/>
  <c r="D317" i="1"/>
  <c r="C317" i="1"/>
  <c r="B317" i="1"/>
  <c r="S312" i="1"/>
  <c r="F312" i="1"/>
  <c r="F311" i="1" s="1"/>
  <c r="F310" i="1" s="1"/>
  <c r="R311" i="1"/>
  <c r="Q311" i="1"/>
  <c r="Q310" i="1" s="1"/>
  <c r="P311" i="1"/>
  <c r="P310" i="1" s="1"/>
  <c r="O311" i="1"/>
  <c r="O310" i="1" s="1"/>
  <c r="N311" i="1"/>
  <c r="M311" i="1"/>
  <c r="M310" i="1" s="1"/>
  <c r="L311" i="1"/>
  <c r="L310" i="1" s="1"/>
  <c r="K311" i="1"/>
  <c r="K310" i="1" s="1"/>
  <c r="J311" i="1"/>
  <c r="I311" i="1"/>
  <c r="I310" i="1" s="1"/>
  <c r="H311" i="1"/>
  <c r="H310" i="1" s="1"/>
  <c r="G311" i="1"/>
  <c r="G310" i="1" s="1"/>
  <c r="E311" i="1"/>
  <c r="E310" i="1" s="1"/>
  <c r="D311" i="1"/>
  <c r="D310" i="1" s="1"/>
  <c r="C311" i="1"/>
  <c r="C310" i="1" s="1"/>
  <c r="B311" i="1"/>
  <c r="R310" i="1"/>
  <c r="N310" i="1"/>
  <c r="J310" i="1"/>
  <c r="B310" i="1"/>
  <c r="S307" i="1"/>
  <c r="F307" i="1"/>
  <c r="U307" i="1" s="1"/>
  <c r="S306" i="1"/>
  <c r="F306" i="1"/>
  <c r="S305" i="1"/>
  <c r="F305" i="1"/>
  <c r="S304" i="1"/>
  <c r="F304" i="1"/>
  <c r="R303" i="1"/>
  <c r="Q303" i="1"/>
  <c r="P303" i="1"/>
  <c r="O303" i="1"/>
  <c r="N303" i="1"/>
  <c r="M303" i="1"/>
  <c r="L303" i="1"/>
  <c r="K303" i="1"/>
  <c r="J303" i="1"/>
  <c r="I303" i="1"/>
  <c r="H303" i="1"/>
  <c r="G303" i="1"/>
  <c r="E303" i="1"/>
  <c r="D303" i="1"/>
  <c r="C303" i="1"/>
  <c r="B303" i="1"/>
  <c r="S302" i="1"/>
  <c r="S301" i="1" s="1"/>
  <c r="F302" i="1"/>
  <c r="R301" i="1"/>
  <c r="Q301" i="1"/>
  <c r="P301" i="1"/>
  <c r="O301" i="1"/>
  <c r="N301" i="1"/>
  <c r="M301" i="1"/>
  <c r="L301" i="1"/>
  <c r="K301" i="1"/>
  <c r="J301" i="1"/>
  <c r="I301" i="1"/>
  <c r="H301" i="1"/>
  <c r="G301" i="1"/>
  <c r="E301" i="1"/>
  <c r="D301" i="1"/>
  <c r="C301" i="1"/>
  <c r="B301" i="1"/>
  <c r="S300" i="1"/>
  <c r="F300" i="1"/>
  <c r="T300" i="1" s="1"/>
  <c r="S299" i="1"/>
  <c r="F299" i="1"/>
  <c r="R298" i="1"/>
  <c r="Q298" i="1"/>
  <c r="P298" i="1"/>
  <c r="O298" i="1"/>
  <c r="N298" i="1"/>
  <c r="M298" i="1"/>
  <c r="L298" i="1"/>
  <c r="K298" i="1"/>
  <c r="J298" i="1"/>
  <c r="I298" i="1"/>
  <c r="H298" i="1"/>
  <c r="G298" i="1"/>
  <c r="E298" i="1"/>
  <c r="D298" i="1"/>
  <c r="C298" i="1"/>
  <c r="B298" i="1"/>
  <c r="S297" i="1"/>
  <c r="F297" i="1"/>
  <c r="T297" i="1" s="1"/>
  <c r="S296" i="1"/>
  <c r="R296" i="1"/>
  <c r="Q296" i="1"/>
  <c r="P296" i="1"/>
  <c r="O296" i="1"/>
  <c r="N296" i="1"/>
  <c r="M296" i="1"/>
  <c r="L296" i="1"/>
  <c r="K296" i="1"/>
  <c r="J296" i="1"/>
  <c r="I296" i="1"/>
  <c r="H296" i="1"/>
  <c r="G296" i="1"/>
  <c r="E296" i="1"/>
  <c r="D296" i="1"/>
  <c r="C296" i="1"/>
  <c r="B296" i="1"/>
  <c r="S295" i="1"/>
  <c r="F295" i="1"/>
  <c r="S294" i="1"/>
  <c r="F294" i="1"/>
  <c r="S293" i="1"/>
  <c r="F293" i="1"/>
  <c r="S292" i="1"/>
  <c r="F292" i="1"/>
  <c r="R291" i="1"/>
  <c r="Q291" i="1"/>
  <c r="P291" i="1"/>
  <c r="O291" i="1"/>
  <c r="N291" i="1"/>
  <c r="M291" i="1"/>
  <c r="L291" i="1"/>
  <c r="K291" i="1"/>
  <c r="J291" i="1"/>
  <c r="I291" i="1"/>
  <c r="H291" i="1"/>
  <c r="G291" i="1"/>
  <c r="E291" i="1"/>
  <c r="D291" i="1"/>
  <c r="C291" i="1"/>
  <c r="B291" i="1"/>
  <c r="S290" i="1"/>
  <c r="F290" i="1"/>
  <c r="S289" i="1"/>
  <c r="F289" i="1"/>
  <c r="S288" i="1"/>
  <c r="F288" i="1"/>
  <c r="R287" i="1"/>
  <c r="Q287" i="1"/>
  <c r="P287" i="1"/>
  <c r="O287" i="1"/>
  <c r="N287" i="1"/>
  <c r="M287" i="1"/>
  <c r="L287" i="1"/>
  <c r="K287" i="1"/>
  <c r="J287" i="1"/>
  <c r="I287" i="1"/>
  <c r="H287" i="1"/>
  <c r="G287" i="1"/>
  <c r="E287" i="1"/>
  <c r="D287" i="1"/>
  <c r="C287" i="1"/>
  <c r="B287" i="1"/>
  <c r="S286" i="1"/>
  <c r="F286" i="1"/>
  <c r="S285" i="1"/>
  <c r="F285" i="1"/>
  <c r="S284" i="1"/>
  <c r="U284" i="1" s="1"/>
  <c r="F284" i="1"/>
  <c r="S283" i="1"/>
  <c r="F283" i="1"/>
  <c r="S282" i="1"/>
  <c r="F282" i="1"/>
  <c r="S281" i="1"/>
  <c r="F281" i="1"/>
  <c r="S280" i="1"/>
  <c r="F280" i="1"/>
  <c r="S279" i="1"/>
  <c r="F279" i="1"/>
  <c r="S278" i="1"/>
  <c r="F278" i="1"/>
  <c r="S277" i="1"/>
  <c r="F277" i="1"/>
  <c r="R276" i="1"/>
  <c r="Q276" i="1"/>
  <c r="P276" i="1"/>
  <c r="O276" i="1"/>
  <c r="N276" i="1"/>
  <c r="M276" i="1"/>
  <c r="L276" i="1"/>
  <c r="K276" i="1"/>
  <c r="J276" i="1"/>
  <c r="I276" i="1"/>
  <c r="H276" i="1"/>
  <c r="G276" i="1"/>
  <c r="E276" i="1"/>
  <c r="D276" i="1"/>
  <c r="C276" i="1"/>
  <c r="B276" i="1"/>
  <c r="S273" i="1"/>
  <c r="S272" i="1"/>
  <c r="U272" i="1" s="1"/>
  <c r="S271" i="1"/>
  <c r="S270" i="1"/>
  <c r="R269" i="1"/>
  <c r="R268" i="1" s="1"/>
  <c r="Q269" i="1"/>
  <c r="Q268" i="1" s="1"/>
  <c r="P269" i="1"/>
  <c r="P268" i="1" s="1"/>
  <c r="O269" i="1"/>
  <c r="O268" i="1" s="1"/>
  <c r="N269" i="1"/>
  <c r="N268" i="1" s="1"/>
  <c r="M269" i="1"/>
  <c r="M268" i="1" s="1"/>
  <c r="K269" i="1"/>
  <c r="K268" i="1" s="1"/>
  <c r="J269" i="1"/>
  <c r="J268" i="1" s="1"/>
  <c r="I269" i="1"/>
  <c r="I268" i="1" s="1"/>
  <c r="H269" i="1"/>
  <c r="H268" i="1" s="1"/>
  <c r="G269" i="1"/>
  <c r="G268" i="1" s="1"/>
  <c r="F269" i="1"/>
  <c r="E269" i="1"/>
  <c r="C269" i="1"/>
  <c r="C268" i="1" s="1"/>
  <c r="B269" i="1"/>
  <c r="E268" i="1"/>
  <c r="S267" i="1"/>
  <c r="S266" i="1"/>
  <c r="R265" i="1"/>
  <c r="Q265" i="1"/>
  <c r="P265" i="1"/>
  <c r="O265" i="1"/>
  <c r="N265" i="1"/>
  <c r="M265" i="1"/>
  <c r="L265" i="1"/>
  <c r="K265" i="1"/>
  <c r="J265" i="1"/>
  <c r="I265" i="1"/>
  <c r="H265" i="1"/>
  <c r="G265" i="1"/>
  <c r="E265" i="1"/>
  <c r="D265" i="1"/>
  <c r="C265" i="1"/>
  <c r="B265" i="1"/>
  <c r="S264" i="1"/>
  <c r="F263" i="1"/>
  <c r="R263" i="1"/>
  <c r="Q263" i="1"/>
  <c r="P263" i="1"/>
  <c r="O263" i="1"/>
  <c r="N263" i="1"/>
  <c r="M263" i="1"/>
  <c r="L263" i="1"/>
  <c r="K263" i="1"/>
  <c r="J263" i="1"/>
  <c r="I263" i="1"/>
  <c r="H263" i="1"/>
  <c r="G263" i="1"/>
  <c r="E263" i="1"/>
  <c r="D263" i="1"/>
  <c r="C263" i="1"/>
  <c r="B263" i="1"/>
  <c r="S262" i="1"/>
  <c r="S261" i="1" s="1"/>
  <c r="F261" i="1"/>
  <c r="R261" i="1"/>
  <c r="Q261" i="1"/>
  <c r="P261" i="1"/>
  <c r="O261" i="1"/>
  <c r="N261" i="1"/>
  <c r="M261" i="1"/>
  <c r="L261" i="1"/>
  <c r="K261" i="1"/>
  <c r="K253" i="1" s="1"/>
  <c r="J261" i="1"/>
  <c r="I261" i="1"/>
  <c r="H261" i="1"/>
  <c r="G261" i="1"/>
  <c r="G253" i="1" s="1"/>
  <c r="E261" i="1"/>
  <c r="D261" i="1"/>
  <c r="C261" i="1"/>
  <c r="B261" i="1"/>
  <c r="S260" i="1"/>
  <c r="F260" i="1"/>
  <c r="S259" i="1"/>
  <c r="F259" i="1"/>
  <c r="S258" i="1"/>
  <c r="S257" i="1"/>
  <c r="T257" i="1" s="1"/>
  <c r="S256" i="1"/>
  <c r="F256" i="1"/>
  <c r="S255" i="1"/>
  <c r="F255" i="1"/>
  <c r="S254" i="1"/>
  <c r="F254" i="1"/>
  <c r="R251" i="1"/>
  <c r="Q251" i="1"/>
  <c r="P251" i="1"/>
  <c r="O251" i="1"/>
  <c r="N251" i="1"/>
  <c r="M251" i="1"/>
  <c r="K251" i="1"/>
  <c r="J251" i="1"/>
  <c r="I251" i="1"/>
  <c r="H251" i="1"/>
  <c r="G251" i="1"/>
  <c r="F251" i="1"/>
  <c r="E251" i="1"/>
  <c r="D251" i="1"/>
  <c r="C251" i="1"/>
  <c r="B251" i="1"/>
  <c r="S250" i="1"/>
  <c r="R249" i="1"/>
  <c r="Q249" i="1"/>
  <c r="P249" i="1"/>
  <c r="O249" i="1"/>
  <c r="N249" i="1"/>
  <c r="M249" i="1"/>
  <c r="L249" i="1"/>
  <c r="K249" i="1"/>
  <c r="J249" i="1"/>
  <c r="I249" i="1"/>
  <c r="H249" i="1"/>
  <c r="G249" i="1"/>
  <c r="F249" i="1"/>
  <c r="E249" i="1"/>
  <c r="D249" i="1"/>
  <c r="C249" i="1"/>
  <c r="B249" i="1"/>
  <c r="S248" i="1"/>
  <c r="F247" i="1"/>
  <c r="R247" i="1"/>
  <c r="Q247" i="1"/>
  <c r="P247" i="1"/>
  <c r="O247" i="1"/>
  <c r="N247" i="1"/>
  <c r="M247" i="1"/>
  <c r="L247" i="1"/>
  <c r="K247" i="1"/>
  <c r="J247" i="1"/>
  <c r="I247" i="1"/>
  <c r="H247" i="1"/>
  <c r="G247" i="1"/>
  <c r="E247" i="1"/>
  <c r="D247" i="1"/>
  <c r="C247" i="1"/>
  <c r="B247" i="1"/>
  <c r="B246" i="1" s="1"/>
  <c r="S245" i="1"/>
  <c r="F245" i="1"/>
  <c r="S244" i="1"/>
  <c r="R244" i="1"/>
  <c r="Q244" i="1"/>
  <c r="P244" i="1"/>
  <c r="O244" i="1"/>
  <c r="N244" i="1"/>
  <c r="M244" i="1"/>
  <c r="L244" i="1"/>
  <c r="K244" i="1"/>
  <c r="J244" i="1"/>
  <c r="I244" i="1"/>
  <c r="H244" i="1"/>
  <c r="G244" i="1"/>
  <c r="F244" i="1"/>
  <c r="E244" i="1"/>
  <c r="D244" i="1"/>
  <c r="C244" i="1"/>
  <c r="B244" i="1"/>
  <c r="S243" i="1"/>
  <c r="S242" i="1" s="1"/>
  <c r="R242" i="1"/>
  <c r="Q242" i="1"/>
  <c r="P242" i="1"/>
  <c r="O242" i="1"/>
  <c r="N242" i="1"/>
  <c r="M242" i="1"/>
  <c r="L242" i="1"/>
  <c r="K242" i="1"/>
  <c r="J242" i="1"/>
  <c r="I242" i="1"/>
  <c r="H242" i="1"/>
  <c r="G242" i="1"/>
  <c r="E242" i="1"/>
  <c r="D242" i="1"/>
  <c r="C242" i="1"/>
  <c r="B242" i="1"/>
  <c r="S241" i="1"/>
  <c r="F241" i="1"/>
  <c r="S240" i="1"/>
  <c r="S239" i="1"/>
  <c r="F238" i="1"/>
  <c r="R238" i="1"/>
  <c r="Q238" i="1"/>
  <c r="P238" i="1"/>
  <c r="O238" i="1"/>
  <c r="N238" i="1"/>
  <c r="M238" i="1"/>
  <c r="L238" i="1"/>
  <c r="K238" i="1"/>
  <c r="J238" i="1"/>
  <c r="I238" i="1"/>
  <c r="H238" i="1"/>
  <c r="G238" i="1"/>
  <c r="E238" i="1"/>
  <c r="D238" i="1"/>
  <c r="C238" i="1"/>
  <c r="B238" i="1"/>
  <c r="S236" i="1"/>
  <c r="S235" i="1"/>
  <c r="U235" i="1" s="1"/>
  <c r="S234" i="1"/>
  <c r="F234" i="1"/>
  <c r="S233" i="1"/>
  <c r="F233" i="1"/>
  <c r="S231" i="1"/>
  <c r="S230" i="1"/>
  <c r="R229" i="1"/>
  <c r="Q229" i="1"/>
  <c r="P229" i="1"/>
  <c r="O229" i="1"/>
  <c r="N229" i="1"/>
  <c r="M229" i="1"/>
  <c r="L229" i="1"/>
  <c r="K229" i="1"/>
  <c r="J229" i="1"/>
  <c r="I229" i="1"/>
  <c r="H229" i="1"/>
  <c r="G229" i="1"/>
  <c r="E229" i="1"/>
  <c r="D229" i="1"/>
  <c r="C229" i="1"/>
  <c r="B229" i="1"/>
  <c r="S225" i="1"/>
  <c r="T225" i="1" s="1"/>
  <c r="F225" i="1"/>
  <c r="S224" i="1"/>
  <c r="F224" i="1"/>
  <c r="S223" i="1"/>
  <c r="F223" i="1"/>
  <c r="S222" i="1"/>
  <c r="F222" i="1"/>
  <c r="S221" i="1"/>
  <c r="F221" i="1"/>
  <c r="S220" i="1"/>
  <c r="F220" i="1"/>
  <c r="T220" i="1" s="1"/>
  <c r="S219" i="1"/>
  <c r="F219" i="1"/>
  <c r="S218" i="1"/>
  <c r="F218" i="1"/>
  <c r="S217" i="1"/>
  <c r="T217" i="1" s="1"/>
  <c r="F217" i="1"/>
  <c r="S216" i="1"/>
  <c r="F216" i="1"/>
  <c r="S215" i="1"/>
  <c r="F215" i="1"/>
  <c r="S214" i="1"/>
  <c r="F214" i="1"/>
  <c r="S213" i="1"/>
  <c r="F213" i="1"/>
  <c r="S212" i="1"/>
  <c r="F212" i="1"/>
  <c r="S211" i="1"/>
  <c r="F211" i="1"/>
  <c r="U211" i="1" s="1"/>
  <c r="S210" i="1"/>
  <c r="F210" i="1"/>
  <c r="S209" i="1"/>
  <c r="F209" i="1"/>
  <c r="S208" i="1"/>
  <c r="F208" i="1"/>
  <c r="S207" i="1"/>
  <c r="F207" i="1"/>
  <c r="S206" i="1"/>
  <c r="F206" i="1"/>
  <c r="S205" i="1"/>
  <c r="F205" i="1"/>
  <c r="S204" i="1"/>
  <c r="F204" i="1"/>
  <c r="S203" i="1"/>
  <c r="F203" i="1"/>
  <c r="S202" i="1"/>
  <c r="F202" i="1"/>
  <c r="S201" i="1"/>
  <c r="F201" i="1"/>
  <c r="T201" i="1" s="1"/>
  <c r="S200" i="1"/>
  <c r="F200" i="1"/>
  <c r="S199" i="1"/>
  <c r="F199" i="1"/>
  <c r="S198" i="1"/>
  <c r="F198" i="1"/>
  <c r="S197" i="1"/>
  <c r="F197" i="1"/>
  <c r="S196" i="1"/>
  <c r="F196" i="1"/>
  <c r="R195" i="1"/>
  <c r="R194" i="1" s="1"/>
  <c r="R193" i="1" s="1"/>
  <c r="Q195" i="1"/>
  <c r="Q194" i="1" s="1"/>
  <c r="Q193" i="1" s="1"/>
  <c r="P195" i="1"/>
  <c r="P194" i="1" s="1"/>
  <c r="P193" i="1" s="1"/>
  <c r="O195" i="1"/>
  <c r="O194" i="1" s="1"/>
  <c r="O193" i="1" s="1"/>
  <c r="N195" i="1"/>
  <c r="N194" i="1" s="1"/>
  <c r="N193" i="1" s="1"/>
  <c r="M195" i="1"/>
  <c r="L195" i="1"/>
  <c r="L194" i="1" s="1"/>
  <c r="L193" i="1" s="1"/>
  <c r="K195" i="1"/>
  <c r="K194" i="1" s="1"/>
  <c r="K193" i="1" s="1"/>
  <c r="J195" i="1"/>
  <c r="J194" i="1" s="1"/>
  <c r="J193" i="1" s="1"/>
  <c r="I195" i="1"/>
  <c r="I194" i="1" s="1"/>
  <c r="H195" i="1"/>
  <c r="H194" i="1" s="1"/>
  <c r="H193" i="1" s="1"/>
  <c r="G195" i="1"/>
  <c r="E195" i="1"/>
  <c r="D195" i="1"/>
  <c r="D194" i="1" s="1"/>
  <c r="D193" i="1" s="1"/>
  <c r="C195" i="1"/>
  <c r="C194" i="1" s="1"/>
  <c r="C193" i="1" s="1"/>
  <c r="B195" i="1"/>
  <c r="B194" i="1" s="1"/>
  <c r="B193" i="1" s="1"/>
  <c r="M194" i="1"/>
  <c r="M193" i="1" s="1"/>
  <c r="G194" i="1"/>
  <c r="G193" i="1" s="1"/>
  <c r="E194" i="1"/>
  <c r="E193" i="1" s="1"/>
  <c r="I193" i="1"/>
  <c r="T192" i="1"/>
  <c r="S192" i="1"/>
  <c r="F192" i="1"/>
  <c r="S191" i="1"/>
  <c r="U191" i="1" s="1"/>
  <c r="S190" i="1"/>
  <c r="F190" i="1"/>
  <c r="R189" i="1"/>
  <c r="R188" i="1" s="1"/>
  <c r="Q189" i="1"/>
  <c r="Q188" i="1" s="1"/>
  <c r="P189" i="1"/>
  <c r="P188" i="1" s="1"/>
  <c r="O189" i="1"/>
  <c r="O188" i="1" s="1"/>
  <c r="N189" i="1"/>
  <c r="N188" i="1" s="1"/>
  <c r="M189" i="1"/>
  <c r="M188" i="1" s="1"/>
  <c r="L189" i="1"/>
  <c r="L188" i="1" s="1"/>
  <c r="K189" i="1"/>
  <c r="K188" i="1" s="1"/>
  <c r="J189" i="1"/>
  <c r="J188" i="1" s="1"/>
  <c r="I189" i="1"/>
  <c r="I188" i="1" s="1"/>
  <c r="H189" i="1"/>
  <c r="H188" i="1" s="1"/>
  <c r="G189" i="1"/>
  <c r="G188" i="1" s="1"/>
  <c r="E189" i="1"/>
  <c r="E188" i="1" s="1"/>
  <c r="D189" i="1"/>
  <c r="D188" i="1" s="1"/>
  <c r="C189" i="1"/>
  <c r="C188" i="1" s="1"/>
  <c r="B189" i="1"/>
  <c r="B188" i="1" s="1"/>
  <c r="S187" i="1"/>
  <c r="S186" i="1" s="1"/>
  <c r="R186" i="1"/>
  <c r="Q186" i="1"/>
  <c r="P186" i="1"/>
  <c r="O186" i="1"/>
  <c r="N186" i="1"/>
  <c r="M186" i="1"/>
  <c r="L186" i="1"/>
  <c r="K186" i="1"/>
  <c r="J186" i="1"/>
  <c r="I186" i="1"/>
  <c r="H186" i="1"/>
  <c r="G186" i="1"/>
  <c r="E186" i="1"/>
  <c r="D186" i="1"/>
  <c r="D183" i="1" s="1"/>
  <c r="D182" i="1" s="1"/>
  <c r="C186" i="1"/>
  <c r="B186" i="1"/>
  <c r="S185" i="1"/>
  <c r="F185" i="1"/>
  <c r="R184" i="1"/>
  <c r="Q184" i="1"/>
  <c r="P184" i="1"/>
  <c r="O184" i="1"/>
  <c r="N184" i="1"/>
  <c r="M184" i="1"/>
  <c r="L184" i="1"/>
  <c r="K184" i="1"/>
  <c r="K183" i="1" s="1"/>
  <c r="J184" i="1"/>
  <c r="I184" i="1"/>
  <c r="H184" i="1"/>
  <c r="G184" i="1"/>
  <c r="E184" i="1"/>
  <c r="D184" i="1"/>
  <c r="C184" i="1"/>
  <c r="B184" i="1"/>
  <c r="Q183" i="1"/>
  <c r="I183" i="1"/>
  <c r="E183" i="1"/>
  <c r="S180" i="1"/>
  <c r="F180" i="1"/>
  <c r="S179" i="1"/>
  <c r="F179" i="1"/>
  <c r="S178" i="1"/>
  <c r="F178" i="1"/>
  <c r="S177" i="1"/>
  <c r="F177" i="1"/>
  <c r="S176" i="1"/>
  <c r="F176" i="1"/>
  <c r="S175" i="1"/>
  <c r="F175" i="1"/>
  <c r="S174" i="1"/>
  <c r="F174" i="1"/>
  <c r="S173" i="1"/>
  <c r="F173" i="1"/>
  <c r="S172" i="1"/>
  <c r="F172" i="1"/>
  <c r="T172" i="1" s="1"/>
  <c r="S171" i="1"/>
  <c r="F171" i="1"/>
  <c r="S170" i="1"/>
  <c r="F170" i="1"/>
  <c r="S169" i="1"/>
  <c r="F169" i="1"/>
  <c r="S168" i="1"/>
  <c r="F168" i="1"/>
  <c r="R167" i="1"/>
  <c r="Q167" i="1"/>
  <c r="P167" i="1"/>
  <c r="O167" i="1"/>
  <c r="N167" i="1"/>
  <c r="M167" i="1"/>
  <c r="L167" i="1"/>
  <c r="K167" i="1"/>
  <c r="J167" i="1"/>
  <c r="I167" i="1"/>
  <c r="H167" i="1"/>
  <c r="G167" i="1"/>
  <c r="E167" i="1"/>
  <c r="D167" i="1"/>
  <c r="C167" i="1"/>
  <c r="B167" i="1"/>
  <c r="S166" i="1"/>
  <c r="F166" i="1"/>
  <c r="U166" i="1" s="1"/>
  <c r="S165" i="1"/>
  <c r="F165" i="1"/>
  <c r="S164" i="1"/>
  <c r="F164" i="1"/>
  <c r="S163" i="1"/>
  <c r="F163" i="1"/>
  <c r="S162" i="1"/>
  <c r="F162" i="1"/>
  <c r="R161" i="1"/>
  <c r="Q161" i="1"/>
  <c r="P161" i="1"/>
  <c r="O161" i="1"/>
  <c r="N161" i="1"/>
  <c r="M161" i="1"/>
  <c r="L161" i="1"/>
  <c r="K161" i="1"/>
  <c r="J161" i="1"/>
  <c r="I161" i="1"/>
  <c r="H161" i="1"/>
  <c r="G161" i="1"/>
  <c r="E161" i="1"/>
  <c r="D161" i="1"/>
  <c r="C161" i="1"/>
  <c r="B161" i="1"/>
  <c r="S160" i="1"/>
  <c r="F160" i="1"/>
  <c r="S159" i="1"/>
  <c r="F159" i="1"/>
  <c r="U159" i="1" s="1"/>
  <c r="S158" i="1"/>
  <c r="S157" i="1" s="1"/>
  <c r="F158" i="1"/>
  <c r="R157" i="1"/>
  <c r="Q157" i="1"/>
  <c r="Q156" i="1" s="1"/>
  <c r="P157" i="1"/>
  <c r="O157" i="1"/>
  <c r="O156" i="1" s="1"/>
  <c r="N157" i="1"/>
  <c r="M157" i="1"/>
  <c r="M156" i="1" s="1"/>
  <c r="L157" i="1"/>
  <c r="L156" i="1" s="1"/>
  <c r="K157" i="1"/>
  <c r="K156" i="1" s="1"/>
  <c r="J157" i="1"/>
  <c r="I157" i="1"/>
  <c r="I156" i="1" s="1"/>
  <c r="H157" i="1"/>
  <c r="G157" i="1"/>
  <c r="G156" i="1" s="1"/>
  <c r="E157" i="1"/>
  <c r="E156" i="1" s="1"/>
  <c r="D157" i="1"/>
  <c r="D156" i="1" s="1"/>
  <c r="C157" i="1"/>
  <c r="C156" i="1" s="1"/>
  <c r="B157" i="1"/>
  <c r="P156" i="1"/>
  <c r="H156" i="1"/>
  <c r="U155" i="1"/>
  <c r="U154" i="1" s="1"/>
  <c r="S155" i="1"/>
  <c r="S154" i="1" s="1"/>
  <c r="F155" i="1"/>
  <c r="F154" i="1" s="1"/>
  <c r="R154" i="1"/>
  <c r="Q154" i="1"/>
  <c r="P154" i="1"/>
  <c r="O154" i="1"/>
  <c r="N154" i="1"/>
  <c r="M154" i="1"/>
  <c r="L154" i="1"/>
  <c r="K154" i="1"/>
  <c r="J154" i="1"/>
  <c r="I154" i="1"/>
  <c r="H154" i="1"/>
  <c r="G154" i="1"/>
  <c r="E154" i="1"/>
  <c r="D154" i="1"/>
  <c r="C154" i="1"/>
  <c r="B154" i="1"/>
  <c r="S153" i="1"/>
  <c r="S152" i="1" s="1"/>
  <c r="F153" i="1"/>
  <c r="F152" i="1" s="1"/>
  <c r="T152" i="1" s="1"/>
  <c r="R152" i="1"/>
  <c r="Q152" i="1"/>
  <c r="P152" i="1"/>
  <c r="O152" i="1"/>
  <c r="N152" i="1"/>
  <c r="M152" i="1"/>
  <c r="L152" i="1"/>
  <c r="K152" i="1"/>
  <c r="J152" i="1"/>
  <c r="I152" i="1"/>
  <c r="H152" i="1"/>
  <c r="G152" i="1"/>
  <c r="E152" i="1"/>
  <c r="D152" i="1"/>
  <c r="C152" i="1"/>
  <c r="B152" i="1"/>
  <c r="S151" i="1"/>
  <c r="F151" i="1"/>
  <c r="F150" i="1" s="1"/>
  <c r="S150" i="1"/>
  <c r="R150" i="1"/>
  <c r="Q150" i="1"/>
  <c r="P150" i="1"/>
  <c r="O150" i="1"/>
  <c r="N150" i="1"/>
  <c r="M150" i="1"/>
  <c r="L150" i="1"/>
  <c r="K150" i="1"/>
  <c r="J150" i="1"/>
  <c r="I150" i="1"/>
  <c r="H150" i="1"/>
  <c r="G150" i="1"/>
  <c r="E150" i="1"/>
  <c r="D150" i="1"/>
  <c r="C150" i="1"/>
  <c r="B150" i="1"/>
  <c r="S149" i="1"/>
  <c r="F149" i="1"/>
  <c r="S148" i="1"/>
  <c r="F148" i="1"/>
  <c r="S147" i="1"/>
  <c r="F147" i="1"/>
  <c r="S146" i="1"/>
  <c r="F146" i="1"/>
  <c r="S145" i="1"/>
  <c r="F145" i="1"/>
  <c r="R144" i="1"/>
  <c r="Q144" i="1"/>
  <c r="Q143" i="1" s="1"/>
  <c r="P144" i="1"/>
  <c r="O144" i="1"/>
  <c r="N144" i="1"/>
  <c r="M144" i="1"/>
  <c r="M143" i="1" s="1"/>
  <c r="M142" i="1" s="1"/>
  <c r="L144" i="1"/>
  <c r="K144" i="1"/>
  <c r="J144" i="1"/>
  <c r="I144" i="1"/>
  <c r="I143" i="1" s="1"/>
  <c r="H144" i="1"/>
  <c r="H143" i="1" s="1"/>
  <c r="G144" i="1"/>
  <c r="E144" i="1"/>
  <c r="D144" i="1"/>
  <c r="C144" i="1"/>
  <c r="B144" i="1"/>
  <c r="C143" i="1"/>
  <c r="S141" i="1"/>
  <c r="F141" i="1"/>
  <c r="S140" i="1"/>
  <c r="F140" i="1"/>
  <c r="U140" i="1" s="1"/>
  <c r="S139" i="1"/>
  <c r="F139" i="1"/>
  <c r="S138" i="1"/>
  <c r="F138" i="1"/>
  <c r="S137" i="1"/>
  <c r="F137" i="1"/>
  <c r="U137" i="1" s="1"/>
  <c r="S136" i="1"/>
  <c r="F136" i="1"/>
  <c r="R135" i="1"/>
  <c r="Q135" i="1"/>
  <c r="P135" i="1"/>
  <c r="O135" i="1"/>
  <c r="O134" i="1" s="1"/>
  <c r="N135" i="1"/>
  <c r="N134" i="1" s="1"/>
  <c r="M135" i="1"/>
  <c r="M134" i="1" s="1"/>
  <c r="L135" i="1"/>
  <c r="K135" i="1"/>
  <c r="K134" i="1" s="1"/>
  <c r="J135" i="1"/>
  <c r="J134" i="1" s="1"/>
  <c r="I135" i="1"/>
  <c r="H135" i="1"/>
  <c r="G135" i="1"/>
  <c r="G134" i="1" s="1"/>
  <c r="E135" i="1"/>
  <c r="E134" i="1" s="1"/>
  <c r="D135" i="1"/>
  <c r="D134" i="1" s="1"/>
  <c r="C135" i="1"/>
  <c r="C134" i="1" s="1"/>
  <c r="B135" i="1"/>
  <c r="R134" i="1"/>
  <c r="Q134" i="1"/>
  <c r="P134" i="1"/>
  <c r="L134" i="1"/>
  <c r="I134" i="1"/>
  <c r="H134" i="1"/>
  <c r="B134" i="1"/>
  <c r="S133" i="1"/>
  <c r="F133" i="1"/>
  <c r="S132" i="1"/>
  <c r="F132" i="1"/>
  <c r="R131" i="1"/>
  <c r="Q131" i="1"/>
  <c r="P131" i="1"/>
  <c r="O131" i="1"/>
  <c r="N131" i="1"/>
  <c r="M131" i="1"/>
  <c r="L131" i="1"/>
  <c r="K131" i="1"/>
  <c r="J131" i="1"/>
  <c r="I131" i="1"/>
  <c r="H131" i="1"/>
  <c r="G131" i="1"/>
  <c r="F131" i="1"/>
  <c r="E131" i="1"/>
  <c r="D131" i="1"/>
  <c r="C131" i="1"/>
  <c r="B131" i="1"/>
  <c r="S130" i="1"/>
  <c r="F130" i="1"/>
  <c r="S129" i="1"/>
  <c r="F129" i="1"/>
  <c r="U129" i="1" s="1"/>
  <c r="R128" i="1"/>
  <c r="Q128" i="1"/>
  <c r="P128" i="1"/>
  <c r="O128" i="1"/>
  <c r="N128" i="1"/>
  <c r="M128" i="1"/>
  <c r="L128" i="1"/>
  <c r="K128" i="1"/>
  <c r="J128" i="1"/>
  <c r="I128" i="1"/>
  <c r="H128" i="1"/>
  <c r="G128" i="1"/>
  <c r="E128" i="1"/>
  <c r="D128" i="1"/>
  <c r="C128" i="1"/>
  <c r="B128" i="1"/>
  <c r="S127" i="1"/>
  <c r="F127" i="1"/>
  <c r="S126" i="1"/>
  <c r="F126" i="1"/>
  <c r="R125" i="1"/>
  <c r="Q125" i="1"/>
  <c r="P125" i="1"/>
  <c r="P117" i="1" s="1"/>
  <c r="O125" i="1"/>
  <c r="N125" i="1"/>
  <c r="M125" i="1"/>
  <c r="L125" i="1"/>
  <c r="L117" i="1" s="1"/>
  <c r="K125" i="1"/>
  <c r="J125" i="1"/>
  <c r="I125" i="1"/>
  <c r="H125" i="1"/>
  <c r="H117" i="1" s="1"/>
  <c r="G125" i="1"/>
  <c r="E125" i="1"/>
  <c r="D125" i="1"/>
  <c r="C125" i="1"/>
  <c r="B125" i="1"/>
  <c r="S124" i="1"/>
  <c r="F124" i="1"/>
  <c r="U124" i="1" s="1"/>
  <c r="S123" i="1"/>
  <c r="F123" i="1"/>
  <c r="S122" i="1"/>
  <c r="F122" i="1"/>
  <c r="U122" i="1" s="1"/>
  <c r="S121" i="1"/>
  <c r="F121" i="1"/>
  <c r="U121" i="1" s="1"/>
  <c r="S120" i="1"/>
  <c r="F120" i="1"/>
  <c r="U120" i="1" s="1"/>
  <c r="S119" i="1"/>
  <c r="F119" i="1"/>
  <c r="S118" i="1"/>
  <c r="F118" i="1"/>
  <c r="D117" i="1"/>
  <c r="S116" i="1"/>
  <c r="F116" i="1"/>
  <c r="S115" i="1"/>
  <c r="F115" i="1"/>
  <c r="S114" i="1"/>
  <c r="F114" i="1"/>
  <c r="R113" i="1"/>
  <c r="R109" i="1" s="1"/>
  <c r="Q113" i="1"/>
  <c r="Q109" i="1" s="1"/>
  <c r="P113" i="1"/>
  <c r="O113" i="1"/>
  <c r="N113" i="1"/>
  <c r="N109" i="1" s="1"/>
  <c r="M113" i="1"/>
  <c r="M109" i="1" s="1"/>
  <c r="L113" i="1"/>
  <c r="K113" i="1"/>
  <c r="J113" i="1"/>
  <c r="J109" i="1" s="1"/>
  <c r="I113" i="1"/>
  <c r="I109" i="1" s="1"/>
  <c r="H113" i="1"/>
  <c r="G113" i="1"/>
  <c r="E113" i="1"/>
  <c r="E109" i="1" s="1"/>
  <c r="D113" i="1"/>
  <c r="D109" i="1" s="1"/>
  <c r="C113" i="1"/>
  <c r="B113" i="1"/>
  <c r="S112" i="1"/>
  <c r="F112" i="1"/>
  <c r="S111" i="1"/>
  <c r="F111" i="1"/>
  <c r="S110" i="1"/>
  <c r="F110" i="1"/>
  <c r="P109" i="1"/>
  <c r="O109" i="1"/>
  <c r="L109" i="1"/>
  <c r="K109" i="1"/>
  <c r="H109" i="1"/>
  <c r="G109" i="1"/>
  <c r="C109" i="1"/>
  <c r="B109" i="1"/>
  <c r="S108" i="1"/>
  <c r="F108" i="1"/>
  <c r="S107" i="1"/>
  <c r="F107" i="1"/>
  <c r="F106" i="1" s="1"/>
  <c r="R106" i="1"/>
  <c r="Q106" i="1"/>
  <c r="P106" i="1"/>
  <c r="O106" i="1"/>
  <c r="N106" i="1"/>
  <c r="M106" i="1"/>
  <c r="L106" i="1"/>
  <c r="K106" i="1"/>
  <c r="J106" i="1"/>
  <c r="I106" i="1"/>
  <c r="H106" i="1"/>
  <c r="G106" i="1"/>
  <c r="E106" i="1"/>
  <c r="D106" i="1"/>
  <c r="C106" i="1"/>
  <c r="B106" i="1"/>
  <c r="S105" i="1"/>
  <c r="F105" i="1"/>
  <c r="U105" i="1" s="1"/>
  <c r="S104" i="1"/>
  <c r="F104" i="1"/>
  <c r="S103" i="1"/>
  <c r="F103" i="1"/>
  <c r="U103" i="1" s="1"/>
  <c r="S102" i="1"/>
  <c r="F102" i="1"/>
  <c r="R101" i="1"/>
  <c r="Q101" i="1"/>
  <c r="P101" i="1"/>
  <c r="O101" i="1"/>
  <c r="N101" i="1"/>
  <c r="M101" i="1"/>
  <c r="L101" i="1"/>
  <c r="K101" i="1"/>
  <c r="J101" i="1"/>
  <c r="I101" i="1"/>
  <c r="H101" i="1"/>
  <c r="G101" i="1"/>
  <c r="E101" i="1"/>
  <c r="D101" i="1"/>
  <c r="C101" i="1"/>
  <c r="B101" i="1"/>
  <c r="S100" i="1"/>
  <c r="F100" i="1"/>
  <c r="S99" i="1"/>
  <c r="F99" i="1"/>
  <c r="R98" i="1"/>
  <c r="R97" i="1" s="1"/>
  <c r="Q98" i="1"/>
  <c r="Q97" i="1" s="1"/>
  <c r="P98" i="1"/>
  <c r="O98" i="1"/>
  <c r="N98" i="1"/>
  <c r="N97" i="1" s="1"/>
  <c r="M98" i="1"/>
  <c r="L98" i="1"/>
  <c r="K98" i="1"/>
  <c r="J98" i="1"/>
  <c r="J97" i="1" s="1"/>
  <c r="I98" i="1"/>
  <c r="I97" i="1" s="1"/>
  <c r="H98" i="1"/>
  <c r="H97" i="1" s="1"/>
  <c r="G98" i="1"/>
  <c r="E98" i="1"/>
  <c r="E97" i="1" s="1"/>
  <c r="D98" i="1"/>
  <c r="C98" i="1"/>
  <c r="B98" i="1"/>
  <c r="B97" i="1" s="1"/>
  <c r="S96" i="1"/>
  <c r="F96" i="1"/>
  <c r="S95" i="1"/>
  <c r="T95" i="1" s="1"/>
  <c r="F95" i="1"/>
  <c r="S94" i="1"/>
  <c r="F94" i="1"/>
  <c r="S93" i="1"/>
  <c r="S92" i="1" s="1"/>
  <c r="F93" i="1"/>
  <c r="R92" i="1"/>
  <c r="Q92" i="1"/>
  <c r="P92" i="1"/>
  <c r="O92" i="1"/>
  <c r="N92" i="1"/>
  <c r="M92" i="1"/>
  <c r="L92" i="1"/>
  <c r="K92" i="1"/>
  <c r="J92" i="1"/>
  <c r="I92" i="1"/>
  <c r="H92" i="1"/>
  <c r="G92" i="1"/>
  <c r="E92" i="1"/>
  <c r="D92" i="1"/>
  <c r="C92" i="1"/>
  <c r="B92" i="1"/>
  <c r="S91" i="1"/>
  <c r="F91" i="1"/>
  <c r="S90" i="1"/>
  <c r="F90" i="1"/>
  <c r="U90" i="1" s="1"/>
  <c r="S89" i="1"/>
  <c r="F89" i="1"/>
  <c r="U89" i="1" s="1"/>
  <c r="S88" i="1"/>
  <c r="F88" i="1"/>
  <c r="U88" i="1" s="1"/>
  <c r="S87" i="1"/>
  <c r="F87" i="1"/>
  <c r="S86" i="1"/>
  <c r="F86" i="1"/>
  <c r="R85" i="1"/>
  <c r="Q85" i="1"/>
  <c r="P85" i="1"/>
  <c r="O85" i="1"/>
  <c r="N85" i="1"/>
  <c r="M85" i="1"/>
  <c r="L85" i="1"/>
  <c r="K85" i="1"/>
  <c r="J85" i="1"/>
  <c r="I85" i="1"/>
  <c r="H85" i="1"/>
  <c r="G85" i="1"/>
  <c r="E85" i="1"/>
  <c r="D85" i="1"/>
  <c r="C85" i="1"/>
  <c r="B85" i="1"/>
  <c r="S84" i="1"/>
  <c r="T84" i="1" s="1"/>
  <c r="F84" i="1"/>
  <c r="S83" i="1"/>
  <c r="F83" i="1"/>
  <c r="R82" i="1"/>
  <c r="Q82" i="1"/>
  <c r="P82" i="1"/>
  <c r="O82" i="1"/>
  <c r="N82" i="1"/>
  <c r="M82" i="1"/>
  <c r="L82" i="1"/>
  <c r="K82" i="1"/>
  <c r="J82" i="1"/>
  <c r="I82" i="1"/>
  <c r="H82" i="1"/>
  <c r="G82" i="1"/>
  <c r="E82" i="1"/>
  <c r="D82" i="1"/>
  <c r="C82" i="1"/>
  <c r="B82" i="1"/>
  <c r="S81" i="1"/>
  <c r="F81" i="1"/>
  <c r="S80" i="1"/>
  <c r="F80" i="1"/>
  <c r="U80" i="1" s="1"/>
  <c r="S79" i="1"/>
  <c r="F79" i="1"/>
  <c r="S78" i="1"/>
  <c r="F78" i="1"/>
  <c r="R77" i="1"/>
  <c r="Q77" i="1"/>
  <c r="P77" i="1"/>
  <c r="O77" i="1"/>
  <c r="N77" i="1"/>
  <c r="M77" i="1"/>
  <c r="L77" i="1"/>
  <c r="K77" i="1"/>
  <c r="J77" i="1"/>
  <c r="I77" i="1"/>
  <c r="H77" i="1"/>
  <c r="G77" i="1"/>
  <c r="E77" i="1"/>
  <c r="D77" i="1"/>
  <c r="C77" i="1"/>
  <c r="B77" i="1"/>
  <c r="S76" i="1"/>
  <c r="F76" i="1"/>
  <c r="U76" i="1" s="1"/>
  <c r="S75" i="1"/>
  <c r="F75" i="1"/>
  <c r="S74" i="1"/>
  <c r="F74" i="1"/>
  <c r="U74" i="1" s="1"/>
  <c r="S73" i="1"/>
  <c r="F73" i="1"/>
  <c r="S72" i="1"/>
  <c r="F72" i="1"/>
  <c r="S71" i="1"/>
  <c r="F71" i="1"/>
  <c r="S70" i="1"/>
  <c r="F70" i="1"/>
  <c r="S69" i="1"/>
  <c r="F69" i="1"/>
  <c r="J68" i="1"/>
  <c r="S67" i="1"/>
  <c r="T67" i="1" s="1"/>
  <c r="F67" i="1"/>
  <c r="S66" i="1"/>
  <c r="F66" i="1"/>
  <c r="U66" i="1" s="1"/>
  <c r="U65" i="1"/>
  <c r="S65" i="1"/>
  <c r="F65" i="1"/>
  <c r="S64" i="1"/>
  <c r="F64" i="1"/>
  <c r="S63" i="1"/>
  <c r="F63" i="1"/>
  <c r="S62" i="1"/>
  <c r="F62" i="1"/>
  <c r="S61" i="1"/>
  <c r="F61" i="1"/>
  <c r="U61" i="1" s="1"/>
  <c r="S60" i="1"/>
  <c r="F60" i="1"/>
  <c r="S59" i="1"/>
  <c r="F59" i="1"/>
  <c r="S58" i="1"/>
  <c r="F58" i="1"/>
  <c r="S57" i="1"/>
  <c r="F57" i="1"/>
  <c r="U57" i="1" s="1"/>
  <c r="S56" i="1"/>
  <c r="F56" i="1"/>
  <c r="R55" i="1"/>
  <c r="Q55" i="1"/>
  <c r="Q50" i="1" s="1"/>
  <c r="P55" i="1"/>
  <c r="P50" i="1" s="1"/>
  <c r="O55" i="1"/>
  <c r="N55" i="1"/>
  <c r="N50" i="1" s="1"/>
  <c r="M55" i="1"/>
  <c r="M50" i="1" s="1"/>
  <c r="L55" i="1"/>
  <c r="L50" i="1" s="1"/>
  <c r="K55" i="1"/>
  <c r="K50" i="1" s="1"/>
  <c r="J55" i="1"/>
  <c r="I55" i="1"/>
  <c r="I50" i="1" s="1"/>
  <c r="H55" i="1"/>
  <c r="H50" i="1" s="1"/>
  <c r="G55" i="1"/>
  <c r="G50" i="1" s="1"/>
  <c r="E55" i="1"/>
  <c r="E50" i="1" s="1"/>
  <c r="D55" i="1"/>
  <c r="D50" i="1" s="1"/>
  <c r="C55" i="1"/>
  <c r="C50" i="1" s="1"/>
  <c r="B55" i="1"/>
  <c r="B50" i="1" s="1"/>
  <c r="S54" i="1"/>
  <c r="F54" i="1"/>
  <c r="S53" i="1"/>
  <c r="F53" i="1"/>
  <c r="S52" i="1"/>
  <c r="F52" i="1"/>
  <c r="S51" i="1"/>
  <c r="F51" i="1"/>
  <c r="R50" i="1"/>
  <c r="O50" i="1"/>
  <c r="J50" i="1"/>
  <c r="F44" i="1"/>
  <c r="R44" i="1"/>
  <c r="Q44" i="1"/>
  <c r="P44" i="1"/>
  <c r="O44" i="1"/>
  <c r="M44" i="1"/>
  <c r="L44" i="1"/>
  <c r="K44" i="1"/>
  <c r="J44" i="1"/>
  <c r="I44" i="1"/>
  <c r="H44" i="1"/>
  <c r="G44" i="1"/>
  <c r="E44" i="1"/>
  <c r="D44" i="1"/>
  <c r="C44" i="1"/>
  <c r="B44" i="1"/>
  <c r="S43" i="1"/>
  <c r="F43" i="1"/>
  <c r="S42" i="1"/>
  <c r="F42" i="1"/>
  <c r="S41" i="1"/>
  <c r="F41" i="1"/>
  <c r="R40" i="1"/>
  <c r="Q40" i="1"/>
  <c r="P40" i="1"/>
  <c r="O40" i="1"/>
  <c r="N40" i="1"/>
  <c r="M40" i="1"/>
  <c r="L40" i="1"/>
  <c r="K40" i="1"/>
  <c r="J40" i="1"/>
  <c r="I40" i="1"/>
  <c r="H40" i="1"/>
  <c r="G40" i="1"/>
  <c r="E40" i="1"/>
  <c r="D40" i="1"/>
  <c r="C40" i="1"/>
  <c r="B40" i="1"/>
  <c r="S39" i="1"/>
  <c r="F39" i="1"/>
  <c r="U39" i="1" s="1"/>
  <c r="S38" i="1"/>
  <c r="F38" i="1"/>
  <c r="S37" i="1"/>
  <c r="F37" i="1"/>
  <c r="U37" i="1" s="1"/>
  <c r="S36" i="1"/>
  <c r="F36" i="1"/>
  <c r="R35" i="1"/>
  <c r="R32" i="1" s="1"/>
  <c r="Q35" i="1"/>
  <c r="Q32" i="1" s="1"/>
  <c r="P35" i="1"/>
  <c r="P32" i="1" s="1"/>
  <c r="O35" i="1"/>
  <c r="N35" i="1"/>
  <c r="N32" i="1" s="1"/>
  <c r="M35" i="1"/>
  <c r="M32" i="1" s="1"/>
  <c r="L35" i="1"/>
  <c r="L32" i="1" s="1"/>
  <c r="K35" i="1"/>
  <c r="K32" i="1" s="1"/>
  <c r="J35" i="1"/>
  <c r="J32" i="1" s="1"/>
  <c r="I35" i="1"/>
  <c r="I32" i="1" s="1"/>
  <c r="H35" i="1"/>
  <c r="H32" i="1" s="1"/>
  <c r="G35" i="1"/>
  <c r="E35" i="1"/>
  <c r="E32" i="1" s="1"/>
  <c r="D35" i="1"/>
  <c r="C35" i="1"/>
  <c r="C32" i="1" s="1"/>
  <c r="B35" i="1"/>
  <c r="S34" i="1"/>
  <c r="F34" i="1"/>
  <c r="R28" i="1"/>
  <c r="Q28" i="1"/>
  <c r="P28" i="1"/>
  <c r="O28" i="1"/>
  <c r="N28" i="1"/>
  <c r="M28" i="1"/>
  <c r="L28" i="1"/>
  <c r="K28" i="1"/>
  <c r="J28" i="1"/>
  <c r="I28" i="1"/>
  <c r="H28" i="1"/>
  <c r="G28" i="1"/>
  <c r="E28" i="1"/>
  <c r="D28" i="1"/>
  <c r="C28" i="1"/>
  <c r="B28" i="1"/>
  <c r="S27" i="1"/>
  <c r="F27" i="1"/>
  <c r="F26" i="1" s="1"/>
  <c r="R26" i="1"/>
  <c r="Q26" i="1"/>
  <c r="P26" i="1"/>
  <c r="O26" i="1"/>
  <c r="N26" i="1"/>
  <c r="M26" i="1"/>
  <c r="L26" i="1"/>
  <c r="K26" i="1"/>
  <c r="J26" i="1"/>
  <c r="I26" i="1"/>
  <c r="H26" i="1"/>
  <c r="G26" i="1"/>
  <c r="E26" i="1"/>
  <c r="D26" i="1"/>
  <c r="B26" i="1"/>
  <c r="S25" i="1"/>
  <c r="F25" i="1"/>
  <c r="U24" i="1"/>
  <c r="T24" i="1"/>
  <c r="S23" i="1"/>
  <c r="F23" i="1"/>
  <c r="S22" i="1"/>
  <c r="F22" i="1"/>
  <c r="R20" i="1"/>
  <c r="Q20" i="1"/>
  <c r="P20" i="1"/>
  <c r="O20" i="1"/>
  <c r="N20" i="1"/>
  <c r="M20" i="1"/>
  <c r="L20" i="1"/>
  <c r="K20" i="1"/>
  <c r="J20" i="1"/>
  <c r="I20" i="1"/>
  <c r="H20" i="1"/>
  <c r="G20" i="1"/>
  <c r="E20" i="1"/>
  <c r="D20" i="1"/>
  <c r="C20" i="1"/>
  <c r="B20" i="1"/>
  <c r="T19" i="1"/>
  <c r="S19" i="1"/>
  <c r="F19" i="1"/>
  <c r="S18" i="1"/>
  <c r="F18" i="1"/>
  <c r="S17" i="1"/>
  <c r="F17" i="1"/>
  <c r="S16" i="1"/>
  <c r="S15" i="1"/>
  <c r="S14" i="1"/>
  <c r="S13" i="1"/>
  <c r="S12" i="1"/>
  <c r="R11" i="1"/>
  <c r="Q11" i="1"/>
  <c r="P11" i="1"/>
  <c r="O11" i="1"/>
  <c r="N11" i="1"/>
  <c r="M11" i="1"/>
  <c r="L11" i="1"/>
  <c r="J11" i="1"/>
  <c r="I11" i="1"/>
  <c r="H11" i="1"/>
  <c r="G11" i="1"/>
  <c r="E11" i="1"/>
  <c r="D11" i="1"/>
  <c r="C11" i="1"/>
  <c r="B11" i="1"/>
  <c r="G10" i="1" l="1"/>
  <c r="B183" i="1"/>
  <c r="B182" i="1" s="1"/>
  <c r="B181" i="1" s="1"/>
  <c r="T25" i="1"/>
  <c r="D10" i="1"/>
  <c r="E10" i="1"/>
  <c r="E9" i="1" s="1"/>
  <c r="E8" i="1" s="1"/>
  <c r="N183" i="1"/>
  <c r="Q182" i="1"/>
  <c r="S189" i="1"/>
  <c r="S188" i="1" s="1"/>
  <c r="E351" i="1"/>
  <c r="T322" i="1"/>
  <c r="F321" i="1"/>
  <c r="T321" i="1" s="1"/>
  <c r="T60" i="1"/>
  <c r="T64" i="1"/>
  <c r="T70" i="1"/>
  <c r="T72" i="1"/>
  <c r="T76" i="1"/>
  <c r="T133" i="1"/>
  <c r="U133" i="1"/>
  <c r="C316" i="1"/>
  <c r="C315" i="1" s="1"/>
  <c r="C314" i="1" s="1"/>
  <c r="C313" i="1" s="1"/>
  <c r="I355" i="1"/>
  <c r="E31" i="1"/>
  <c r="E30" i="1" s="1"/>
  <c r="F77" i="1"/>
  <c r="U78" i="1"/>
  <c r="U77" i="1" s="1"/>
  <c r="G97" i="1"/>
  <c r="K97" i="1"/>
  <c r="O97" i="1"/>
  <c r="T136" i="1"/>
  <c r="U136" i="1"/>
  <c r="S135" i="1"/>
  <c r="B275" i="1"/>
  <c r="B274" i="1" s="1"/>
  <c r="R314" i="1"/>
  <c r="R313" i="1" s="1"/>
  <c r="C97" i="1"/>
  <c r="T212" i="1"/>
  <c r="O316" i="1"/>
  <c r="O315" i="1" s="1"/>
  <c r="O314" i="1" s="1"/>
  <c r="O313" i="1" s="1"/>
  <c r="T339" i="1"/>
  <c r="U339" i="1"/>
  <c r="P351" i="1"/>
  <c r="M351" i="1"/>
  <c r="Q351" i="1"/>
  <c r="Q142" i="1"/>
  <c r="I182" i="1"/>
  <c r="I181" i="1" s="1"/>
  <c r="T196" i="1"/>
  <c r="T204" i="1"/>
  <c r="T244" i="1"/>
  <c r="L275" i="1"/>
  <c r="L274" i="1" s="1"/>
  <c r="U294" i="1"/>
  <c r="D316" i="1"/>
  <c r="D315" i="1" s="1"/>
  <c r="D314" i="1" s="1"/>
  <c r="D313" i="1" s="1"/>
  <c r="U22" i="1"/>
  <c r="T42" i="1"/>
  <c r="T88" i="1"/>
  <c r="F98" i="1"/>
  <c r="D97" i="1"/>
  <c r="T120" i="1"/>
  <c r="E143" i="1"/>
  <c r="E142" i="1" s="1"/>
  <c r="T146" i="1"/>
  <c r="J183" i="1"/>
  <c r="R183" i="1"/>
  <c r="F195" i="1"/>
  <c r="F194" i="1" s="1"/>
  <c r="T216" i="1"/>
  <c r="T224" i="1"/>
  <c r="C253" i="1"/>
  <c r="H253" i="1"/>
  <c r="L253" i="1"/>
  <c r="E253" i="1"/>
  <c r="S328" i="1"/>
  <c r="T328" i="1" s="1"/>
  <c r="U334" i="1"/>
  <c r="C351" i="1"/>
  <c r="G351" i="1"/>
  <c r="E355" i="1"/>
  <c r="T104" i="1"/>
  <c r="T123" i="1"/>
  <c r="I142" i="1"/>
  <c r="T176" i="1"/>
  <c r="T180" i="1"/>
  <c r="G246" i="1"/>
  <c r="J246" i="1"/>
  <c r="H275" i="1"/>
  <c r="H274" i="1" s="1"/>
  <c r="L316" i="1"/>
  <c r="L315" i="1" s="1"/>
  <c r="L314" i="1" s="1"/>
  <c r="L313" i="1" s="1"/>
  <c r="U330" i="1"/>
  <c r="T52" i="1"/>
  <c r="U17" i="1"/>
  <c r="T23" i="1"/>
  <c r="K31" i="1"/>
  <c r="K30" i="1" s="1"/>
  <c r="F35" i="1"/>
  <c r="U43" i="1"/>
  <c r="U53" i="1"/>
  <c r="T59" i="1"/>
  <c r="T65" i="1"/>
  <c r="T71" i="1"/>
  <c r="T75" i="1"/>
  <c r="U79" i="1"/>
  <c r="S85" i="1"/>
  <c r="U93" i="1"/>
  <c r="T108" i="1"/>
  <c r="T116" i="1"/>
  <c r="E117" i="1"/>
  <c r="M117" i="1"/>
  <c r="T139" i="1"/>
  <c r="G143" i="1"/>
  <c r="G142" i="1" s="1"/>
  <c r="U147" i="1"/>
  <c r="U158" i="1"/>
  <c r="T177" i="1"/>
  <c r="I246" i="1"/>
  <c r="I232" i="1" s="1"/>
  <c r="M246" i="1"/>
  <c r="U280" i="1"/>
  <c r="T284" i="1"/>
  <c r="U290" i="1"/>
  <c r="U293" i="1"/>
  <c r="K275" i="1"/>
  <c r="K274" i="1" s="1"/>
  <c r="F298" i="1"/>
  <c r="U300" i="1"/>
  <c r="S303" i="1"/>
  <c r="U306" i="1"/>
  <c r="U318" i="1"/>
  <c r="U317" i="1" s="1"/>
  <c r="J316" i="1"/>
  <c r="J315" i="1" s="1"/>
  <c r="J314" i="1" s="1"/>
  <c r="J313" i="1" s="1"/>
  <c r="S321" i="1"/>
  <c r="S319" i="1" s="1"/>
  <c r="U327" i="1"/>
  <c r="U329" i="1"/>
  <c r="T335" i="1"/>
  <c r="T337" i="1"/>
  <c r="U338" i="1"/>
  <c r="U344" i="1"/>
  <c r="S351" i="1"/>
  <c r="G32" i="1"/>
  <c r="G31" i="1" s="1"/>
  <c r="G30" i="1" s="1"/>
  <c r="S40" i="1"/>
  <c r="U18" i="1"/>
  <c r="T18" i="1"/>
  <c r="T38" i="1"/>
  <c r="I31" i="1"/>
  <c r="I30" i="1" s="1"/>
  <c r="M31" i="1"/>
  <c r="M30" i="1" s="1"/>
  <c r="C68" i="1"/>
  <c r="H68" i="1"/>
  <c r="H49" i="1" s="1"/>
  <c r="H48" i="1" s="1"/>
  <c r="T87" i="1"/>
  <c r="M97" i="1"/>
  <c r="T233" i="1"/>
  <c r="U233" i="1"/>
  <c r="T341" i="1"/>
  <c r="U341" i="1"/>
  <c r="I351" i="1"/>
  <c r="T22" i="1"/>
  <c r="T34" i="1"/>
  <c r="U52" i="1"/>
  <c r="T57" i="1"/>
  <c r="U60" i="1"/>
  <c r="U62" i="1"/>
  <c r="U72" i="1"/>
  <c r="U75" i="1"/>
  <c r="B68" i="1"/>
  <c r="N68" i="1"/>
  <c r="R68" i="1"/>
  <c r="T132" i="1"/>
  <c r="S131" i="1"/>
  <c r="T131" i="1" s="1"/>
  <c r="U132" i="1"/>
  <c r="K143" i="1"/>
  <c r="K142" i="1" s="1"/>
  <c r="O143" i="1"/>
  <c r="O142" i="1" s="1"/>
  <c r="O32" i="1"/>
  <c r="O31" i="1" s="1"/>
  <c r="O30" i="1" s="1"/>
  <c r="T141" i="1"/>
  <c r="U141" i="1"/>
  <c r="F161" i="1"/>
  <c r="U162" i="1"/>
  <c r="U312" i="1"/>
  <c r="U311" i="1" s="1"/>
  <c r="U310" i="1" s="1"/>
  <c r="S311" i="1"/>
  <c r="S310" i="1" s="1"/>
  <c r="T310" i="1" s="1"/>
  <c r="T333" i="1"/>
  <c r="U333" i="1"/>
  <c r="L31" i="1"/>
  <c r="L30" i="1" s="1"/>
  <c r="O68" i="1"/>
  <c r="S82" i="1"/>
  <c r="P275" i="1"/>
  <c r="P274" i="1" s="1"/>
  <c r="B316" i="1"/>
  <c r="B315" i="1" s="1"/>
  <c r="B314" i="1" s="1"/>
  <c r="B313" i="1" s="1"/>
  <c r="T326" i="1"/>
  <c r="F325" i="1"/>
  <c r="U326" i="1"/>
  <c r="U325" i="1" s="1"/>
  <c r="U324" i="1" s="1"/>
  <c r="T96" i="1"/>
  <c r="T100" i="1"/>
  <c r="T105" i="1"/>
  <c r="T112" i="1"/>
  <c r="T124" i="1"/>
  <c r="I117" i="1"/>
  <c r="Q117" i="1"/>
  <c r="T129" i="1"/>
  <c r="T140" i="1"/>
  <c r="S167" i="1"/>
  <c r="C275" i="1"/>
  <c r="C274" i="1" s="1"/>
  <c r="T317" i="1"/>
  <c r="N316" i="1"/>
  <c r="N315" i="1" s="1"/>
  <c r="N314" i="1" s="1"/>
  <c r="N313" i="1" s="1"/>
  <c r="S325" i="1"/>
  <c r="S324" i="1" s="1"/>
  <c r="S316" i="1" s="1"/>
  <c r="S315" i="1" s="1"/>
  <c r="S314" i="1" s="1"/>
  <c r="S313" i="1" s="1"/>
  <c r="C10" i="1"/>
  <c r="T27" i="1"/>
  <c r="B32" i="1"/>
  <c r="B31" i="1" s="1"/>
  <c r="B30" i="1" s="1"/>
  <c r="J31" i="1"/>
  <c r="J30" i="1" s="1"/>
  <c r="N31" i="1"/>
  <c r="N30" i="1" s="1"/>
  <c r="R31" i="1"/>
  <c r="R30" i="1" s="1"/>
  <c r="U56" i="1"/>
  <c r="U58" i="1"/>
  <c r="T61" i="1"/>
  <c r="U63" i="1"/>
  <c r="T79" i="1"/>
  <c r="U81" i="1"/>
  <c r="D68" i="1"/>
  <c r="D49" i="1" s="1"/>
  <c r="D48" i="1" s="1"/>
  <c r="T89" i="1"/>
  <c r="U91" i="1"/>
  <c r="T93" i="1"/>
  <c r="U99" i="1"/>
  <c r="T121" i="1"/>
  <c r="U123" i="1"/>
  <c r="J117" i="1"/>
  <c r="J49" i="1" s="1"/>
  <c r="J48" i="1" s="1"/>
  <c r="J47" i="1" s="1"/>
  <c r="N117" i="1"/>
  <c r="R117" i="1"/>
  <c r="T137" i="1"/>
  <c r="T147" i="1"/>
  <c r="U149" i="1"/>
  <c r="U169" i="1"/>
  <c r="U320" i="1"/>
  <c r="U328" i="1"/>
  <c r="U332" i="1"/>
  <c r="U340" i="1"/>
  <c r="L351" i="1"/>
  <c r="O351" i="1"/>
  <c r="B355" i="1"/>
  <c r="J355" i="1"/>
  <c r="N355" i="1"/>
  <c r="R355" i="1"/>
  <c r="U73" i="1"/>
  <c r="L97" i="1"/>
  <c r="L68" i="1" s="1"/>
  <c r="L49" i="1" s="1"/>
  <c r="L48" i="1" s="1"/>
  <c r="P97" i="1"/>
  <c r="P68" i="1" s="1"/>
  <c r="P49" i="1" s="1"/>
  <c r="P48" i="1" s="1"/>
  <c r="B117" i="1"/>
  <c r="B49" i="1" s="1"/>
  <c r="B48" i="1" s="1"/>
  <c r="G117" i="1"/>
  <c r="K117" i="1"/>
  <c r="O117" i="1"/>
  <c r="S128" i="1"/>
  <c r="T128" i="1" s="1"/>
  <c r="H142" i="1"/>
  <c r="U146" i="1"/>
  <c r="U151" i="1"/>
  <c r="U150" i="1" s="1"/>
  <c r="U163" i="1"/>
  <c r="C183" i="1"/>
  <c r="C182" i="1" s="1"/>
  <c r="C181" i="1" s="1"/>
  <c r="H183" i="1"/>
  <c r="H182" i="1" s="1"/>
  <c r="H181" i="1" s="1"/>
  <c r="L183" i="1"/>
  <c r="L182" i="1" s="1"/>
  <c r="L181" i="1" s="1"/>
  <c r="P183" i="1"/>
  <c r="P182" i="1" s="1"/>
  <c r="P181" i="1" s="1"/>
  <c r="E182" i="1"/>
  <c r="E181" i="1" s="1"/>
  <c r="T245" i="1"/>
  <c r="U245" i="1"/>
  <c r="U244" i="1" s="1"/>
  <c r="D246" i="1"/>
  <c r="D232" i="1" s="1"/>
  <c r="D228" i="1" s="1"/>
  <c r="D227" i="1" s="1"/>
  <c r="D226" i="1" s="1"/>
  <c r="D253" i="1"/>
  <c r="F296" i="1"/>
  <c r="T296" i="1" s="1"/>
  <c r="J275" i="1"/>
  <c r="J274" i="1" s="1"/>
  <c r="N275" i="1"/>
  <c r="N274" i="1" s="1"/>
  <c r="R275" i="1"/>
  <c r="R274" i="1" s="1"/>
  <c r="U297" i="1"/>
  <c r="U296" i="1" s="1"/>
  <c r="H316" i="1"/>
  <c r="H315" i="1" s="1"/>
  <c r="H314" i="1" s="1"/>
  <c r="H313" i="1" s="1"/>
  <c r="P316" i="1"/>
  <c r="P315" i="1" s="1"/>
  <c r="P314" i="1" s="1"/>
  <c r="P313" i="1" s="1"/>
  <c r="U322" i="1"/>
  <c r="U321" i="1" s="1"/>
  <c r="U335" i="1"/>
  <c r="U343" i="1"/>
  <c r="F144" i="1"/>
  <c r="F143" i="1" s="1"/>
  <c r="F142" i="1" s="1"/>
  <c r="U148" i="1"/>
  <c r="J156" i="1"/>
  <c r="N156" i="1"/>
  <c r="D181" i="1"/>
  <c r="M183" i="1"/>
  <c r="M182" i="1" s="1"/>
  <c r="M181" i="1" s="1"/>
  <c r="S195" i="1"/>
  <c r="S194" i="1" s="1"/>
  <c r="S193" i="1" s="1"/>
  <c r="T200" i="1"/>
  <c r="T209" i="1"/>
  <c r="H246" i="1"/>
  <c r="H232" i="1" s="1"/>
  <c r="P246" i="1"/>
  <c r="C246" i="1"/>
  <c r="C232" i="1" s="1"/>
  <c r="T256" i="1"/>
  <c r="G275" i="1"/>
  <c r="G274" i="1" s="1"/>
  <c r="O275" i="1"/>
  <c r="O274" i="1" s="1"/>
  <c r="T294" i="1"/>
  <c r="F319" i="1"/>
  <c r="T319" i="1" s="1"/>
  <c r="T327" i="1"/>
  <c r="T330" i="1"/>
  <c r="T334" i="1"/>
  <c r="T338" i="1"/>
  <c r="T342" i="1"/>
  <c r="D143" i="1"/>
  <c r="D142" i="1" s="1"/>
  <c r="L143" i="1"/>
  <c r="L142" i="1" s="1"/>
  <c r="P143" i="1"/>
  <c r="P142" i="1" s="1"/>
  <c r="F157" i="1"/>
  <c r="F156" i="1" s="1"/>
  <c r="S161" i="1"/>
  <c r="U179" i="1"/>
  <c r="Q181" i="1"/>
  <c r="G183" i="1"/>
  <c r="O183" i="1"/>
  <c r="O182" i="1" s="1"/>
  <c r="O181" i="1" s="1"/>
  <c r="T208" i="1"/>
  <c r="T241" i="1"/>
  <c r="E246" i="1"/>
  <c r="T260" i="1"/>
  <c r="T280" i="1"/>
  <c r="U283" i="1"/>
  <c r="D275" i="1"/>
  <c r="D274" i="1" s="1"/>
  <c r="D269" i="1" s="1"/>
  <c r="D268" i="1" s="1"/>
  <c r="T307" i="1"/>
  <c r="T320" i="1"/>
  <c r="T323" i="1"/>
  <c r="T332" i="1"/>
  <c r="T336" i="1"/>
  <c r="T340" i="1"/>
  <c r="T344" i="1"/>
  <c r="T359" i="1"/>
  <c r="O253" i="1"/>
  <c r="N246" i="1"/>
  <c r="N232" i="1" s="1"/>
  <c r="K246" i="1"/>
  <c r="K232" i="1" s="1"/>
  <c r="K228" i="1" s="1"/>
  <c r="K227" i="1" s="1"/>
  <c r="K226" i="1" s="1"/>
  <c r="F246" i="1"/>
  <c r="J232" i="1"/>
  <c r="G182" i="1"/>
  <c r="G181" i="1" s="1"/>
  <c r="K182" i="1"/>
  <c r="K181" i="1" s="1"/>
  <c r="H31" i="1"/>
  <c r="H30" i="1" s="1"/>
  <c r="J10" i="1"/>
  <c r="K10" i="1"/>
  <c r="O10" i="1"/>
  <c r="H10" i="1"/>
  <c r="L10" i="1"/>
  <c r="P10" i="1"/>
  <c r="Q10" i="1"/>
  <c r="I10" i="1"/>
  <c r="T261" i="1"/>
  <c r="U273" i="1"/>
  <c r="T248" i="1"/>
  <c r="R246" i="1"/>
  <c r="R232" i="1" s="1"/>
  <c r="S265" i="1"/>
  <c r="P253" i="1"/>
  <c r="U239" i="1"/>
  <c r="U238" i="1" s="1"/>
  <c r="T235" i="1"/>
  <c r="C31" i="1"/>
  <c r="C30" i="1" s="1"/>
  <c r="Q31" i="1"/>
  <c r="Q30" i="1" s="1"/>
  <c r="P31" i="1"/>
  <c r="P30" i="1" s="1"/>
  <c r="U33" i="1"/>
  <c r="R10" i="1"/>
  <c r="N10" i="1"/>
  <c r="U69" i="1"/>
  <c r="U94" i="1"/>
  <c r="F92" i="1"/>
  <c r="T92" i="1" s="1"/>
  <c r="U114" i="1"/>
  <c r="F113" i="1"/>
  <c r="F109" i="1" s="1"/>
  <c r="U118" i="1"/>
  <c r="F135" i="1"/>
  <c r="F134" i="1" s="1"/>
  <c r="U138" i="1"/>
  <c r="T356" i="1"/>
  <c r="F355" i="1"/>
  <c r="T355" i="1" s="1"/>
  <c r="S26" i="1"/>
  <c r="T26" i="1" s="1"/>
  <c r="T45" i="1"/>
  <c r="T51" i="1"/>
  <c r="U64" i="1"/>
  <c r="T74" i="1"/>
  <c r="U86" i="1"/>
  <c r="F85" i="1"/>
  <c r="U100" i="1"/>
  <c r="U98" i="1" s="1"/>
  <c r="U104" i="1"/>
  <c r="U126" i="1"/>
  <c r="F125" i="1"/>
  <c r="S134" i="1"/>
  <c r="T56" i="1"/>
  <c r="S55" i="1"/>
  <c r="U83" i="1"/>
  <c r="F82" i="1"/>
  <c r="U110" i="1"/>
  <c r="T127" i="1"/>
  <c r="S125" i="1"/>
  <c r="U135" i="1"/>
  <c r="T17" i="1"/>
  <c r="U19" i="1"/>
  <c r="U23" i="1"/>
  <c r="U25" i="1"/>
  <c r="U27" i="1"/>
  <c r="U26" i="1" s="1"/>
  <c r="M10" i="1"/>
  <c r="D32" i="1"/>
  <c r="D31" i="1" s="1"/>
  <c r="D30" i="1" s="1"/>
  <c r="T36" i="1"/>
  <c r="S35" i="1"/>
  <c r="T35" i="1" s="1"/>
  <c r="U41" i="1"/>
  <c r="F40" i="1"/>
  <c r="U51" i="1"/>
  <c r="F55" i="1"/>
  <c r="F50" i="1" s="1"/>
  <c r="T63" i="1"/>
  <c r="U70" i="1"/>
  <c r="U71" i="1"/>
  <c r="T78" i="1"/>
  <c r="S77" i="1"/>
  <c r="T81" i="1"/>
  <c r="U84" i="1"/>
  <c r="T91" i="1"/>
  <c r="U95" i="1"/>
  <c r="U96" i="1"/>
  <c r="T99" i="1"/>
  <c r="S98" i="1"/>
  <c r="T103" i="1"/>
  <c r="S101" i="1"/>
  <c r="U107" i="1"/>
  <c r="U108" i="1"/>
  <c r="U111" i="1"/>
  <c r="U112" i="1"/>
  <c r="U115" i="1"/>
  <c r="U116" i="1"/>
  <c r="U119" i="1"/>
  <c r="C117" i="1"/>
  <c r="U130" i="1"/>
  <c r="U128" i="1" s="1"/>
  <c r="F128" i="1"/>
  <c r="U139" i="1"/>
  <c r="C142" i="1"/>
  <c r="B156" i="1"/>
  <c r="R156" i="1"/>
  <c r="R49" i="1"/>
  <c r="R48" i="1" s="1"/>
  <c r="U59" i="1"/>
  <c r="U67" i="1"/>
  <c r="E68" i="1"/>
  <c r="E49" i="1" s="1"/>
  <c r="E48" i="1" s="1"/>
  <c r="E47" i="1" s="1"/>
  <c r="I68" i="1"/>
  <c r="I49" i="1" s="1"/>
  <c r="I48" i="1" s="1"/>
  <c r="I47" i="1" s="1"/>
  <c r="M68" i="1"/>
  <c r="M49" i="1" s="1"/>
  <c r="M48" i="1" s="1"/>
  <c r="M47" i="1" s="1"/>
  <c r="Q68" i="1"/>
  <c r="G68" i="1"/>
  <c r="G49" i="1" s="1"/>
  <c r="G48" i="1" s="1"/>
  <c r="K68" i="1"/>
  <c r="K49" i="1" s="1"/>
  <c r="K48" i="1" s="1"/>
  <c r="K47" i="1" s="1"/>
  <c r="U87" i="1"/>
  <c r="U85" i="1" s="1"/>
  <c r="U102" i="1"/>
  <c r="F101" i="1"/>
  <c r="T107" i="1"/>
  <c r="S106" i="1"/>
  <c r="T106" i="1" s="1"/>
  <c r="T111" i="1"/>
  <c r="T115" i="1"/>
  <c r="S113" i="1"/>
  <c r="S109" i="1" s="1"/>
  <c r="T119" i="1"/>
  <c r="U127" i="1"/>
  <c r="T164" i="1"/>
  <c r="U164" i="1"/>
  <c r="U243" i="1"/>
  <c r="U242" i="1" s="1"/>
  <c r="F242" i="1"/>
  <c r="T242" i="1" s="1"/>
  <c r="T33" i="1"/>
  <c r="T37" i="1"/>
  <c r="T39" i="1"/>
  <c r="T41" i="1"/>
  <c r="T43" i="1"/>
  <c r="T58" i="1"/>
  <c r="T62" i="1"/>
  <c r="T66" i="1"/>
  <c r="T69" i="1"/>
  <c r="T73" i="1"/>
  <c r="T80" i="1"/>
  <c r="T83" i="1"/>
  <c r="T86" i="1"/>
  <c r="T90" i="1"/>
  <c r="T94" i="1"/>
  <c r="T102" i="1"/>
  <c r="T110" i="1"/>
  <c r="T114" i="1"/>
  <c r="T118" i="1"/>
  <c r="T122" i="1"/>
  <c r="T126" i="1"/>
  <c r="T130" i="1"/>
  <c r="T138" i="1"/>
  <c r="B143" i="1"/>
  <c r="B142" i="1" s="1"/>
  <c r="J143" i="1"/>
  <c r="J142" i="1" s="1"/>
  <c r="N143" i="1"/>
  <c r="N142" i="1" s="1"/>
  <c r="R143" i="1"/>
  <c r="R142" i="1" s="1"/>
  <c r="T149" i="1"/>
  <c r="T153" i="1"/>
  <c r="U153" i="1"/>
  <c r="U152" i="1" s="1"/>
  <c r="U174" i="1"/>
  <c r="U176" i="1"/>
  <c r="U185" i="1"/>
  <c r="U184" i="1" s="1"/>
  <c r="U197" i="1"/>
  <c r="T197" i="1"/>
  <c r="U206" i="1"/>
  <c r="U208" i="1"/>
  <c r="U213" i="1"/>
  <c r="T213" i="1"/>
  <c r="U222" i="1"/>
  <c r="U224" i="1"/>
  <c r="U241" i="1"/>
  <c r="U354" i="1"/>
  <c r="U353" i="1" s="1"/>
  <c r="U352" i="1" s="1"/>
  <c r="F353" i="1"/>
  <c r="F352" i="1" s="1"/>
  <c r="U34" i="1"/>
  <c r="U36" i="1"/>
  <c r="U35" i="1" s="1"/>
  <c r="U38" i="1"/>
  <c r="U42" i="1"/>
  <c r="U54" i="1"/>
  <c r="U145" i="1"/>
  <c r="U144" i="1" s="1"/>
  <c r="T160" i="1"/>
  <c r="U160" i="1"/>
  <c r="U157" i="1" s="1"/>
  <c r="T165" i="1"/>
  <c r="U165" i="1"/>
  <c r="U171" i="1"/>
  <c r="S184" i="1"/>
  <c r="S183" i="1" s="1"/>
  <c r="T185" i="1"/>
  <c r="U203" i="1"/>
  <c r="U219" i="1"/>
  <c r="U230" i="1"/>
  <c r="F229" i="1"/>
  <c r="Q253" i="1"/>
  <c r="T289" i="1"/>
  <c r="U289" i="1"/>
  <c r="T292" i="1"/>
  <c r="U292" i="1"/>
  <c r="U291" i="1" s="1"/>
  <c r="F291" i="1"/>
  <c r="S298" i="1"/>
  <c r="U299" i="1"/>
  <c r="B351" i="1"/>
  <c r="J351" i="1"/>
  <c r="N351" i="1"/>
  <c r="R351" i="1"/>
  <c r="T145" i="1"/>
  <c r="S144" i="1"/>
  <c r="S156" i="1"/>
  <c r="T168" i="1"/>
  <c r="U168" i="1"/>
  <c r="U173" i="1"/>
  <c r="T173" i="1"/>
  <c r="U198" i="1"/>
  <c r="U200" i="1"/>
  <c r="U205" i="1"/>
  <c r="T205" i="1"/>
  <c r="U214" i="1"/>
  <c r="U216" i="1"/>
  <c r="U221" i="1"/>
  <c r="T221" i="1"/>
  <c r="T230" i="1"/>
  <c r="S229" i="1"/>
  <c r="G232" i="1"/>
  <c r="G228" i="1" s="1"/>
  <c r="G227" i="1" s="1"/>
  <c r="G226" i="1" s="1"/>
  <c r="U279" i="1"/>
  <c r="S276" i="1"/>
  <c r="U350" i="1"/>
  <c r="U349" i="1" s="1"/>
  <c r="U348" i="1" s="1"/>
  <c r="U347" i="1" s="1"/>
  <c r="F349" i="1"/>
  <c r="F348" i="1" s="1"/>
  <c r="F347" i="1" s="1"/>
  <c r="T347" i="1" s="1"/>
  <c r="T148" i="1"/>
  <c r="T151" i="1"/>
  <c r="T155" i="1"/>
  <c r="T159" i="1"/>
  <c r="T163" i="1"/>
  <c r="U170" i="1"/>
  <c r="U172" i="1"/>
  <c r="U175" i="1"/>
  <c r="U178" i="1"/>
  <c r="U180" i="1"/>
  <c r="U196" i="1"/>
  <c r="U199" i="1"/>
  <c r="U202" i="1"/>
  <c r="U204" i="1"/>
  <c r="U207" i="1"/>
  <c r="U210" i="1"/>
  <c r="U212" i="1"/>
  <c r="U215" i="1"/>
  <c r="U218" i="1"/>
  <c r="U220" i="1"/>
  <c r="U223" i="1"/>
  <c r="B232" i="1"/>
  <c r="T243" i="1"/>
  <c r="S263" i="1"/>
  <c r="T263" i="1" s="1"/>
  <c r="T264" i="1"/>
  <c r="T278" i="1"/>
  <c r="F276" i="1"/>
  <c r="U278" i="1"/>
  <c r="S287" i="1"/>
  <c r="S291" i="1"/>
  <c r="T302" i="1"/>
  <c r="U302" i="1"/>
  <c r="U301" i="1" s="1"/>
  <c r="F301" i="1"/>
  <c r="T301" i="1" s="1"/>
  <c r="T350" i="1"/>
  <c r="T354" i="1"/>
  <c r="T358" i="1"/>
  <c r="T150" i="1"/>
  <c r="T154" i="1"/>
  <c r="T158" i="1"/>
  <c r="T162" i="1"/>
  <c r="T166" i="1"/>
  <c r="T169" i="1"/>
  <c r="U177" i="1"/>
  <c r="U187" i="1"/>
  <c r="U186" i="1" s="1"/>
  <c r="U190" i="1"/>
  <c r="U192" i="1"/>
  <c r="U189" i="1" s="1"/>
  <c r="U188" i="1" s="1"/>
  <c r="U201" i="1"/>
  <c r="U209" i="1"/>
  <c r="U217" i="1"/>
  <c r="U225" i="1"/>
  <c r="P232" i="1"/>
  <c r="T250" i="1"/>
  <c r="S249" i="1"/>
  <c r="T249" i="1" s="1"/>
  <c r="U250" i="1"/>
  <c r="U249" i="1" s="1"/>
  <c r="I253" i="1"/>
  <c r="M253" i="1"/>
  <c r="T282" i="1"/>
  <c r="U282" i="1"/>
  <c r="T305" i="1"/>
  <c r="U305" i="1"/>
  <c r="U357" i="1"/>
  <c r="U356" i="1" s="1"/>
  <c r="U355" i="1" s="1"/>
  <c r="T357" i="1"/>
  <c r="T286" i="1"/>
  <c r="U286" i="1"/>
  <c r="T349" i="1"/>
  <c r="Q246" i="1"/>
  <c r="Q232" i="1" s="1"/>
  <c r="U254" i="1"/>
  <c r="U256" i="1"/>
  <c r="B253" i="1"/>
  <c r="J253" i="1"/>
  <c r="R253" i="1"/>
  <c r="U271" i="1"/>
  <c r="T277" i="1"/>
  <c r="T281" i="1"/>
  <c r="T285" i="1"/>
  <c r="T288" i="1"/>
  <c r="T295" i="1"/>
  <c r="T304" i="1"/>
  <c r="F268" i="1"/>
  <c r="E275" i="1"/>
  <c r="E274" i="1" s="1"/>
  <c r="I275" i="1"/>
  <c r="I274" i="1" s="1"/>
  <c r="M275" i="1"/>
  <c r="M274" i="1" s="1"/>
  <c r="Q275" i="1"/>
  <c r="Q274" i="1" s="1"/>
  <c r="T312" i="1"/>
  <c r="O246" i="1"/>
  <c r="O232" i="1" s="1"/>
  <c r="U260" i="1"/>
  <c r="U264" i="1"/>
  <c r="U263" i="1" s="1"/>
  <c r="U266" i="1"/>
  <c r="U277" i="1"/>
  <c r="T279" i="1"/>
  <c r="U281" i="1"/>
  <c r="T283" i="1"/>
  <c r="U285" i="1"/>
  <c r="F287" i="1"/>
  <c r="T287" i="1" s="1"/>
  <c r="U288" i="1"/>
  <c r="T290" i="1"/>
  <c r="T293" i="1"/>
  <c r="U295" i="1"/>
  <c r="T299" i="1"/>
  <c r="F303" i="1"/>
  <c r="T303" i="1" s="1"/>
  <c r="U304" i="1"/>
  <c r="T306" i="1"/>
  <c r="T29" i="1"/>
  <c r="U21" i="1"/>
  <c r="B10" i="1"/>
  <c r="N253" i="1"/>
  <c r="U262" i="1"/>
  <c r="U261" i="1" s="1"/>
  <c r="T271" i="1"/>
  <c r="T272" i="1"/>
  <c r="U257" i="1"/>
  <c r="U45" i="1"/>
  <c r="U44" i="1" s="1"/>
  <c r="T273" i="1"/>
  <c r="U270" i="1"/>
  <c r="U269" i="1" s="1"/>
  <c r="U248" i="1"/>
  <c r="U247" i="1" s="1"/>
  <c r="S247" i="1"/>
  <c r="T247" i="1" s="1"/>
  <c r="S44" i="1"/>
  <c r="T44" i="1" s="1"/>
  <c r="S28" i="1"/>
  <c r="U29" i="1"/>
  <c r="U28" i="1" s="1"/>
  <c r="T21" i="1"/>
  <c r="S20" i="1"/>
  <c r="S11" i="1"/>
  <c r="T54" i="1"/>
  <c r="F28" i="1"/>
  <c r="F20" i="1"/>
  <c r="T53" i="1"/>
  <c r="J182" i="1"/>
  <c r="J181" i="1" s="1"/>
  <c r="N182" i="1"/>
  <c r="N181" i="1" s="1"/>
  <c r="R182" i="1"/>
  <c r="R181" i="1" s="1"/>
  <c r="F167" i="1"/>
  <c r="F186" i="1"/>
  <c r="T186" i="1" s="1"/>
  <c r="T231" i="1"/>
  <c r="U231" i="1"/>
  <c r="E232" i="1"/>
  <c r="E228" i="1" s="1"/>
  <c r="E227" i="1" s="1"/>
  <c r="M232" i="1"/>
  <c r="U255" i="1"/>
  <c r="T255" i="1"/>
  <c r="T171" i="1"/>
  <c r="T175" i="1"/>
  <c r="T179" i="1"/>
  <c r="T187" i="1"/>
  <c r="F189" i="1"/>
  <c r="T191" i="1"/>
  <c r="T199" i="1"/>
  <c r="T203" i="1"/>
  <c r="T207" i="1"/>
  <c r="T211" i="1"/>
  <c r="T215" i="1"/>
  <c r="T219" i="1"/>
  <c r="T223" i="1"/>
  <c r="T240" i="1"/>
  <c r="U240" i="1"/>
  <c r="U267" i="1"/>
  <c r="T267" i="1"/>
  <c r="F265" i="1"/>
  <c r="T170" i="1"/>
  <c r="T174" i="1"/>
  <c r="T178" i="1"/>
  <c r="F184" i="1"/>
  <c r="T190" i="1"/>
  <c r="T198" i="1"/>
  <c r="T202" i="1"/>
  <c r="T206" i="1"/>
  <c r="T210" i="1"/>
  <c r="T214" i="1"/>
  <c r="T218" i="1"/>
  <c r="T222" i="1"/>
  <c r="T234" i="1"/>
  <c r="U234" i="1"/>
  <c r="U259" i="1"/>
  <c r="T259" i="1"/>
  <c r="T236" i="1"/>
  <c r="U236" i="1"/>
  <c r="S252" i="1"/>
  <c r="U252" i="1" s="1"/>
  <c r="U251" i="1" s="1"/>
  <c r="L251" i="1"/>
  <c r="L246" i="1" s="1"/>
  <c r="L232" i="1" s="1"/>
  <c r="L228" i="1" s="1"/>
  <c r="S237" i="1"/>
  <c r="T237" i="1" s="1"/>
  <c r="T270" i="1"/>
  <c r="S269" i="1"/>
  <c r="S238" i="1"/>
  <c r="T238" i="1" s="1"/>
  <c r="T239" i="1"/>
  <c r="T254" i="1"/>
  <c r="T262" i="1"/>
  <c r="T266" i="1"/>
  <c r="L269" i="1"/>
  <c r="L268" i="1" s="1"/>
  <c r="G9" i="1" l="1"/>
  <c r="G8" i="1" s="1"/>
  <c r="D9" i="1"/>
  <c r="D8" i="1" s="1"/>
  <c r="H228" i="1"/>
  <c r="H227" i="1" s="1"/>
  <c r="H226" i="1" s="1"/>
  <c r="O9" i="1"/>
  <c r="O8" i="1" s="1"/>
  <c r="B9" i="1"/>
  <c r="B8" i="1" s="1"/>
  <c r="C228" i="1"/>
  <c r="C227" i="1" s="1"/>
  <c r="C226" i="1" s="1"/>
  <c r="C9" i="1"/>
  <c r="C8" i="1" s="1"/>
  <c r="S182" i="1"/>
  <c r="S181" i="1" s="1"/>
  <c r="N228" i="1"/>
  <c r="N227" i="1" s="1"/>
  <c r="N226" i="1" s="1"/>
  <c r="N46" i="1" s="1"/>
  <c r="N9" i="1"/>
  <c r="N8" i="1" s="1"/>
  <c r="M228" i="1"/>
  <c r="M227" i="1" s="1"/>
  <c r="M226" i="1" s="1"/>
  <c r="M46" i="1" s="1"/>
  <c r="M9" i="1"/>
  <c r="M8" i="1" s="1"/>
  <c r="K9" i="1"/>
  <c r="K8" i="1" s="1"/>
  <c r="U195" i="1"/>
  <c r="U194" i="1" s="1"/>
  <c r="U193" i="1" s="1"/>
  <c r="U298" i="1"/>
  <c r="F97" i="1"/>
  <c r="G47" i="1"/>
  <c r="P47" i="1"/>
  <c r="T311" i="1"/>
  <c r="U303" i="1"/>
  <c r="T348" i="1"/>
  <c r="T298" i="1"/>
  <c r="F351" i="1"/>
  <c r="T351" i="1" s="1"/>
  <c r="Q49" i="1"/>
  <c r="Q48" i="1" s="1"/>
  <c r="Q47" i="1" s="1"/>
  <c r="F32" i="1"/>
  <c r="F31" i="1" s="1"/>
  <c r="F30" i="1" s="1"/>
  <c r="S117" i="1"/>
  <c r="F117" i="1"/>
  <c r="T85" i="1"/>
  <c r="S253" i="1"/>
  <c r="L9" i="1"/>
  <c r="L8" i="1" s="1"/>
  <c r="J9" i="1"/>
  <c r="J8" i="1" s="1"/>
  <c r="L47" i="1"/>
  <c r="U131" i="1"/>
  <c r="N49" i="1"/>
  <c r="N48" i="1" s="1"/>
  <c r="S32" i="1"/>
  <c r="T167" i="1"/>
  <c r="E226" i="1"/>
  <c r="E46" i="1" s="1"/>
  <c r="E7" i="1" s="1"/>
  <c r="U319" i="1"/>
  <c r="U316" i="1" s="1"/>
  <c r="U315" i="1" s="1"/>
  <c r="U314" i="1" s="1"/>
  <c r="U313" i="1" s="1"/>
  <c r="T82" i="1"/>
  <c r="H47" i="1"/>
  <c r="I228" i="1"/>
  <c r="I227" i="1" s="1"/>
  <c r="I226" i="1" s="1"/>
  <c r="I46" i="1" s="1"/>
  <c r="O228" i="1"/>
  <c r="O227" i="1" s="1"/>
  <c r="O226" i="1" s="1"/>
  <c r="T353" i="1"/>
  <c r="T352" i="1"/>
  <c r="U161" i="1"/>
  <c r="U156" i="1" s="1"/>
  <c r="U55" i="1"/>
  <c r="C49" i="1"/>
  <c r="C48" i="1" s="1"/>
  <c r="C47" i="1" s="1"/>
  <c r="T55" i="1"/>
  <c r="R9" i="1"/>
  <c r="R8" i="1" s="1"/>
  <c r="D47" i="1"/>
  <c r="D46" i="1" s="1"/>
  <c r="D7" i="1" s="1"/>
  <c r="T195" i="1"/>
  <c r="T325" i="1"/>
  <c r="F324" i="1"/>
  <c r="U183" i="1"/>
  <c r="U182" i="1" s="1"/>
  <c r="U181" i="1" s="1"/>
  <c r="T157" i="1"/>
  <c r="F232" i="1"/>
  <c r="T113" i="1"/>
  <c r="T125" i="1"/>
  <c r="T134" i="1"/>
  <c r="I9" i="1"/>
  <c r="I8" i="1" s="1"/>
  <c r="O49" i="1"/>
  <c r="O48" i="1" s="1"/>
  <c r="O47" i="1" s="1"/>
  <c r="T161" i="1"/>
  <c r="B228" i="1"/>
  <c r="B227" i="1" s="1"/>
  <c r="B226" i="1" s="1"/>
  <c r="J228" i="1"/>
  <c r="J227" i="1" s="1"/>
  <c r="J226" i="1" s="1"/>
  <c r="J46" i="1" s="1"/>
  <c r="T229" i="1"/>
  <c r="G46" i="1"/>
  <c r="U229" i="1"/>
  <c r="H9" i="1"/>
  <c r="H8" i="1" s="1"/>
  <c r="Q9" i="1"/>
  <c r="Q8" i="1" s="1"/>
  <c r="P9" i="1"/>
  <c r="P8" i="1" s="1"/>
  <c r="U268" i="1"/>
  <c r="R228" i="1"/>
  <c r="R227" i="1" s="1"/>
  <c r="R226" i="1" s="1"/>
  <c r="T265" i="1"/>
  <c r="P228" i="1"/>
  <c r="P227" i="1" s="1"/>
  <c r="P226" i="1" s="1"/>
  <c r="P46" i="1" s="1"/>
  <c r="U265" i="1"/>
  <c r="Q228" i="1"/>
  <c r="Q227" i="1" s="1"/>
  <c r="Q226" i="1" s="1"/>
  <c r="Q46" i="1" s="1"/>
  <c r="U20" i="1"/>
  <c r="F68" i="1"/>
  <c r="F49" i="1" s="1"/>
  <c r="F48" i="1" s="1"/>
  <c r="F47" i="1" s="1"/>
  <c r="T291" i="1"/>
  <c r="T98" i="1"/>
  <c r="S97" i="1"/>
  <c r="T97" i="1" s="1"/>
  <c r="T77" i="1"/>
  <c r="S275" i="1"/>
  <c r="S274" i="1" s="1"/>
  <c r="T117" i="1"/>
  <c r="T109" i="1"/>
  <c r="B47" i="1"/>
  <c r="U106" i="1"/>
  <c r="U40" i="1"/>
  <c r="U32" i="1" s="1"/>
  <c r="U31" i="1" s="1"/>
  <c r="U30" i="1" s="1"/>
  <c r="U134" i="1"/>
  <c r="T135" i="1"/>
  <c r="T144" i="1"/>
  <c r="S143" i="1"/>
  <c r="U351" i="1"/>
  <c r="U101" i="1"/>
  <c r="U97" i="1" s="1"/>
  <c r="K46" i="1"/>
  <c r="R47" i="1"/>
  <c r="T101" i="1"/>
  <c r="T40" i="1"/>
  <c r="U113" i="1"/>
  <c r="U109" i="1" s="1"/>
  <c r="L227" i="1"/>
  <c r="L226" i="1" s="1"/>
  <c r="L46" i="1" s="1"/>
  <c r="U276" i="1"/>
  <c r="T276" i="1"/>
  <c r="F275" i="1"/>
  <c r="U167" i="1"/>
  <c r="U287" i="1"/>
  <c r="U143" i="1"/>
  <c r="U142" i="1" s="1"/>
  <c r="T156" i="1"/>
  <c r="N47" i="1"/>
  <c r="U50" i="1"/>
  <c r="U82" i="1"/>
  <c r="U125" i="1"/>
  <c r="U117" i="1" s="1"/>
  <c r="S50" i="1"/>
  <c r="U92" i="1"/>
  <c r="T28" i="1"/>
  <c r="U246" i="1"/>
  <c r="S10" i="1"/>
  <c r="T252" i="1"/>
  <c r="S251" i="1"/>
  <c r="T189" i="1"/>
  <c r="F188" i="1"/>
  <c r="T188" i="1" s="1"/>
  <c r="T20" i="1"/>
  <c r="T269" i="1"/>
  <c r="S268" i="1"/>
  <c r="T268" i="1" s="1"/>
  <c r="U237" i="1"/>
  <c r="T194" i="1"/>
  <c r="F193" i="1"/>
  <c r="T193" i="1" s="1"/>
  <c r="F183" i="1"/>
  <c r="T184" i="1"/>
  <c r="G7" i="1" l="1"/>
  <c r="H46" i="1"/>
  <c r="H7" i="1" s="1"/>
  <c r="N7" i="1"/>
  <c r="M7" i="1"/>
  <c r="C46" i="1"/>
  <c r="C7" i="1" s="1"/>
  <c r="Q7" i="1"/>
  <c r="T32" i="1"/>
  <c r="P7" i="1"/>
  <c r="O46" i="1"/>
  <c r="O7" i="1" s="1"/>
  <c r="L7" i="1"/>
  <c r="K7" i="1"/>
  <c r="J7" i="1"/>
  <c r="S31" i="1"/>
  <c r="S30" i="1" s="1"/>
  <c r="T30" i="1" s="1"/>
  <c r="I7" i="1"/>
  <c r="U68" i="1"/>
  <c r="B46" i="1"/>
  <c r="B7" i="1" s="1"/>
  <c r="U275" i="1"/>
  <c r="U274" i="1" s="1"/>
  <c r="R46" i="1"/>
  <c r="R7" i="1" s="1"/>
  <c r="T324" i="1"/>
  <c r="F316" i="1"/>
  <c r="U232" i="1"/>
  <c r="T50" i="1"/>
  <c r="T275" i="1"/>
  <c r="F274" i="1"/>
  <c r="T274" i="1" s="1"/>
  <c r="S68" i="1"/>
  <c r="T68" i="1" s="1"/>
  <c r="U49" i="1"/>
  <c r="U48" i="1" s="1"/>
  <c r="U47" i="1" s="1"/>
  <c r="T143" i="1"/>
  <c r="S142" i="1"/>
  <c r="T142" i="1" s="1"/>
  <c r="T251" i="1"/>
  <c r="S246" i="1"/>
  <c r="T183" i="1"/>
  <c r="F182" i="1"/>
  <c r="T31" i="1" l="1"/>
  <c r="S9" i="1"/>
  <c r="S8" i="1" s="1"/>
  <c r="T316" i="1"/>
  <c r="F315" i="1"/>
  <c r="S49" i="1"/>
  <c r="T246" i="1"/>
  <c r="S232" i="1"/>
  <c r="T182" i="1"/>
  <c r="F181" i="1"/>
  <c r="T315" i="1" l="1"/>
  <c r="F314" i="1"/>
  <c r="S48" i="1"/>
  <c r="T49" i="1"/>
  <c r="T181" i="1"/>
  <c r="T232" i="1"/>
  <c r="S228" i="1"/>
  <c r="T314" i="1" l="1"/>
  <c r="F313" i="1"/>
  <c r="T313" i="1" s="1"/>
  <c r="S47" i="1"/>
  <c r="T47" i="1" s="1"/>
  <c r="T48" i="1"/>
  <c r="S227" i="1"/>
  <c r="S226" i="1" l="1"/>
  <c r="S46" i="1" l="1"/>
  <c r="S7" i="1" l="1"/>
  <c r="T12" i="1" l="1"/>
  <c r="U12" i="1"/>
  <c r="T14" i="1"/>
  <c r="U14" i="1"/>
  <c r="U16" i="1"/>
  <c r="T16" i="1"/>
  <c r="U15" i="1"/>
  <c r="T15" i="1"/>
  <c r="T13" i="1"/>
  <c r="F11" i="1"/>
  <c r="T11" i="1" s="1"/>
  <c r="U13" i="1"/>
  <c r="U11" i="1" l="1"/>
  <c r="U10" i="1" s="1"/>
  <c r="U9" i="1" s="1"/>
  <c r="U8" i="1" s="1"/>
  <c r="F10" i="1"/>
  <c r="F9" i="1" l="1"/>
  <c r="T10" i="1"/>
  <c r="F8" i="1" l="1"/>
  <c r="T9" i="1"/>
  <c r="T8" i="1" l="1"/>
  <c r="T258" i="1"/>
  <c r="F253" i="1"/>
  <c r="T253" i="1" s="1"/>
  <c r="U258" i="1"/>
  <c r="U253" i="1" s="1"/>
  <c r="U228" i="1" s="1"/>
  <c r="U227" i="1" s="1"/>
  <c r="U226" i="1" s="1"/>
  <c r="U46" i="1" s="1"/>
  <c r="U7" i="1" s="1"/>
  <c r="F228" i="1" l="1"/>
  <c r="T228" i="1" l="1"/>
  <c r="F227" i="1"/>
  <c r="T227" i="1" l="1"/>
  <c r="F226" i="1"/>
  <c r="F46" i="1" l="1"/>
  <c r="T226" i="1"/>
  <c r="T46" i="1" l="1"/>
  <c r="F7" i="1"/>
  <c r="T7" i="1" s="1"/>
</calcChain>
</file>

<file path=xl/sharedStrings.xml><?xml version="1.0" encoding="utf-8"?>
<sst xmlns="http://schemas.openxmlformats.org/spreadsheetml/2006/main" count="386" uniqueCount="330">
  <si>
    <t>สำนักงานเกษตรและสหกรณ์จังหวัด สุรินทร์</t>
  </si>
  <si>
    <t>แบบ M2</t>
  </si>
  <si>
    <t>รายการ</t>
  </si>
  <si>
    <t>งบประมาณ</t>
  </si>
  <si>
    <t>รายการปรับปรุง (+/-)</t>
  </si>
  <si>
    <t>งบสุทธิ</t>
  </si>
  <si>
    <t>ไตรมาส 1</t>
  </si>
  <si>
    <t>ไตรมาส 2</t>
  </si>
  <si>
    <t>ไตรมาส 3</t>
  </si>
  <si>
    <t>ไตรมาส 4</t>
  </si>
  <si>
    <t>เบิกจ่ายสะสม</t>
  </si>
  <si>
    <t>% เบิกจ่าย</t>
  </si>
  <si>
    <t>คงเหลือ</t>
  </si>
  <si>
    <t>หมายเหตุ</t>
  </si>
  <si>
    <t>ที่ได้รับจัดสรร
(1)</t>
  </si>
  <si>
    <t>ภายในสำนัก/กอง
(2)</t>
  </si>
  <si>
    <t>ระหว่างสำนัก/กอง
(3)</t>
  </si>
  <si>
    <t>เงินจาก 12%
(4)</t>
  </si>
  <si>
    <t>(1±2±3±4) =
(5)</t>
  </si>
  <si>
    <t>รวม</t>
  </si>
  <si>
    <t>แผนงานบุคลากรภาครัฐ</t>
  </si>
  <si>
    <t>กิจกรรม : ค่าใช้จ่ายบุคลากรภาครัฐ</t>
  </si>
  <si>
    <t>1. งบบุคลากร</t>
  </si>
  <si>
    <t>1.1 เงินเดือน</t>
  </si>
  <si>
    <t>1) อัตราเดิม</t>
  </si>
  <si>
    <t>2) เงินประจำตำแหน่ง (ป.จ.ต.)</t>
  </si>
  <si>
    <t>3) เงินเพิ่มพิเศษสำหรับข้าราชการซึ่งมีตำแหน่งหน้าที่ประจำอยู่ในต่างประเทศ (พ.ข.ต.)</t>
  </si>
  <si>
    <t>4) เงินเพิ่มพิเศษสำหรับการสู้รบ (พ.ส.ร.)</t>
  </si>
  <si>
    <t>5) เงินค่าตอบแทนรายเดือนสำหรับข้าราชการ</t>
  </si>
  <si>
    <t>6) เงินช่วยเหลือการครองชีพข้าราชการระดับต้น</t>
  </si>
  <si>
    <t>7) เงินสวัสดิการสำหรับการปฏิบัติงานประจำสำนักงานในพื้นที่พิเศษ (ส.ป.พ.)</t>
  </si>
  <si>
    <t xml:space="preserve">8) เงินเพิ่มสำหรับตำแหน่งที่มีเหตุพิเศษ ตำแหน่งนิติกร (พ.ต.ก.) </t>
  </si>
  <si>
    <t>1.2 ลูกจ้างประจำ</t>
  </si>
  <si>
    <t>1) ค่าจ้างประจำ (อัตราเดิม)</t>
  </si>
  <si>
    <t>2) เงินเพิ่มพิเศษสำหรับการสู้รบ (พ.ส.ร.)</t>
  </si>
  <si>
    <t>3) เงินค่าตอบแทนรายเดือนสำหรับลูกจ้างประจำ</t>
  </si>
  <si>
    <t>4) เงินช่วยเหลือการครองชีพพิเศษ (ค.ช.จ.)</t>
  </si>
  <si>
    <t>5) เงินสวัสดิการสำหรับการปฏิบัติงานประจำสำนักงานในพื้นที่พิเศษ (ส.ป.พ.)</t>
  </si>
  <si>
    <t>1.3 ค่าจ้างชั่วคราวในต่างประเทศ</t>
  </si>
  <si>
    <t>1) ค่าจ้างรายเดือน</t>
  </si>
  <si>
    <t>1.4 ค่าตอบแทนพนักงานราชการ</t>
  </si>
  <si>
    <t>1) ค่าตอบแทนรายเดือน</t>
  </si>
  <si>
    <t>2. งบดำเนินงาน</t>
  </si>
  <si>
    <t>2.1 ค่าตอบแทน ใช้สอย และวัสดุ</t>
  </si>
  <si>
    <t>1) ค่าตอบแทน</t>
  </si>
  <si>
    <t>(1) ค่าเช่าบ้าน</t>
  </si>
  <si>
    <t>(2) ค่าเช่าบ้านของข้าราชการในต่างประเทศ</t>
  </si>
  <si>
    <t>(3) ค่าตอบแทนพิเศษเงินเดือนเต็มขั้น</t>
  </si>
  <si>
    <t>(3.1) ข้าราชการ</t>
  </si>
  <si>
    <t>(3.2) ลูกจ้างประจำ</t>
  </si>
  <si>
    <t>(4) ค่าตอบแทนเหมาจ่ายแทนการจัดหารถยนต์ประจำตำแหน่ง</t>
  </si>
  <si>
    <t>(5) เงินอื่นๆ ที่กฎหมายกำหนดให้จ่ายควบกับค่าจ้างชั่วคราวที่ปฏิบัติงานในต่างประเทศ</t>
  </si>
  <si>
    <t>(6) ค่าตอบแทนพิเศษรายเดือนให้แก่เจ้าหน้าที่ผู้ปฏิบัติงานในพื้นที่จังหวัดชายแดนภาคใต้ของข้าราชการและลูกจ้างประจำ (ต.ป.พ.)</t>
  </si>
  <si>
    <t>(6.1) ข้าราชการ</t>
  </si>
  <si>
    <t>(6.2) ลูกจ้างประจำ</t>
  </si>
  <si>
    <t>(7) ค่าตอบแทนพิเศษรายเดือนให้แก่เจ้าหน้าที่ผู้ปฏิบัติงานในพื้นที่จังหวัดชายแดนภาคใต้ของพนักงานราชการ</t>
  </si>
  <si>
    <t xml:space="preserve">2) ค่าใช้สอย </t>
  </si>
  <si>
    <t>(1) เงินสมทบกองทุนประกันสังคม</t>
  </si>
  <si>
    <t xml:space="preserve">แผนงานพื้นฐานด้านการสร้างความสามารถในการแข่งขันของประเทศ
</t>
  </si>
  <si>
    <t>กิจกรรม : สนับสนุนการบริหารจัดการด้านการเกษตร</t>
  </si>
  <si>
    <t>(1) เงินค่ารักษาพยาบาลข้าราชการประจำในต่างประเทศ</t>
  </si>
  <si>
    <t>(2) เงินช่วยเหลือการศึกษาบุตรของข้าราชการในต่างประเทศ</t>
  </si>
  <si>
    <t>(3) ค่าอาหารทำการนอกเวลา</t>
  </si>
  <si>
    <t>(4) ค่าเบี้ยประชุมกรรมการ</t>
  </si>
  <si>
    <t>(5) ค่าตอบแทนผู้ปฏิบัติงานให้ทางราชการ</t>
  </si>
  <si>
    <t>(5.1) ค่าตอบแทนคณะกรรมการตรวจสอบและประเมินผลประจำกระทรวงเกษตรและสหกรณ์ (คตป.)</t>
  </si>
  <si>
    <t>(5.2) ค่าตอบแทนคณะกรรมการซึ่งมีหน้าที่หรือปฏิบัติหน้าที่เกี่ยวกับพัสดุ (หนังสือ กค 0406.4/ว38 เรื่อง หลักเกณฑ์การเบิกจ่ายค่าตอบแทนคณะกรรมการ)</t>
  </si>
  <si>
    <t>(5.3) ค่าตอบแทนกรรมการกำหนดตำแหน่งระดับสูงของ กษ. (ที่ นร 1008/ว17 ลว 2 กค 59)</t>
  </si>
  <si>
    <t>(5.4) ค่าตอบแทนกรรมการสอบสวนทางวินัยข้าราชการ (ระเบียบ กค ว่าด้วยการจ่ายเงินสมนาคุณกรรมการสอบสวนทางวินัยราชการ พ.ศ. 2536)</t>
  </si>
  <si>
    <t>(5.5) ค่าตอบแทนการสอบแข่งขันสำหรับกรรมการและผู้ปฏิบัติงานเกี่ยวกับการสอบแข่งขันในตำแหน่งต่างๆ (ที่ กค 0409.6/ว 30 ลว 25 เม.ย. 49)</t>
  </si>
  <si>
    <t>(5.6) ค่าตอบแทนตรวจสอบการอนุรักษ์พลังงาน</t>
  </si>
  <si>
    <t>(5.7) ค่าตอบแทนตำรวจนำขบวนและติดตาม</t>
  </si>
  <si>
    <t>(5.8) ค่าตอบแทนที่ปรึกษาผู้ตรวจราชการภาคประชาชน</t>
  </si>
  <si>
    <t>(5.9) ค่าตอบแทนกรรมการผู้อ่าน ตรวจและประเมินผลงาน (ที่ กค 0406.4/ว138 ลว 16 พย 55)</t>
  </si>
  <si>
    <t>(5.10) ค่าตอบแทนผู้ทรงคุณวุฒิในการพิจารณา ข้อกฎหมาย ระเบียบ หลักเกณฑ์ต่างๆ ในการประชุม อ.ก.พ. กษ. และ อ.ก.พ. สป.กษ. (ระเบียบ ขรก.พลเรือน พ.ศ. 2551)</t>
  </si>
  <si>
    <t>(5.11) ค่าตอบแทนคณะกรรมการพิจารณาตรวจสอบและกลั่นกรองคุณสมบัติบุคคลที่พึงได้รับการเสนอขอพระราชทานเครื่องราชอิสริยาภรณ์ฯ (ระเบียบ สนย. ว่าด้วยแบบหนังสือรับรองแสดงผลงานฯ พ.ศ. 2538)</t>
  </si>
  <si>
    <t>(5.12) ค่าตอบแทนที่ปรึกษาปลัดฯ</t>
  </si>
  <si>
    <t xml:space="preserve">(1) ค่าเช่าทรัพย์สิน (เช่าอาคาร) </t>
  </si>
  <si>
    <t>(2) ค่าเช่าสำนักงานในต่างประเทศ</t>
  </si>
  <si>
    <t>(3) ค่าใช้จ่ายของศูนย์ติดตามและแก้ไขปัญหาภัยพิบัติด้านการเกษตรจังหวัด</t>
  </si>
  <si>
    <t>(4) ค่าภาษี ค่าธรรมเนียม
(ค่าธรรมเนียมศาล/ค่าเบี้ยประกัน)</t>
  </si>
  <si>
    <t>(5) ค่ารับรองและพิธีการ</t>
  </si>
  <si>
    <t>(6) ค่าขนย้ายสำหรับข้าราชการไปประจำในต่างประเทศ</t>
  </si>
  <si>
    <t>(7) ค่าใช้จ่ายในการประชาสัมพันธ์</t>
  </si>
  <si>
    <t>(8) ค่าใช้จ่ายในการจัดประชุมของเกษตรและสหกรณ์จังหวัด</t>
  </si>
  <si>
    <t>(9) ค่าเบี้ยเลี้ยง ที่พัก และพาหนะ</t>
  </si>
  <si>
    <t>(9.1) ค่าเบี้ยเลี้ยง ที่พัก และพาหนะ (กอง / สำนัก)</t>
  </si>
  <si>
    <t>(9.2) ค่าเบี้ยเลี้ยง ที่พัก และพาหนะ (สตน. : เฉพาะค่าเดินทางของ คตป.)</t>
  </si>
  <si>
    <t>(10) ค่าซ่อมแซมครุภัณฑ์</t>
  </si>
  <si>
    <t>(11) ค่าซ่อมแซมสิ่งก่อสร้าง</t>
  </si>
  <si>
    <t>(12) ค่าซ่อมแซมยานพาหนะและขนส่ง</t>
  </si>
  <si>
    <t>(12.1) ค่าซ่อมแซมยานพาหนะและขนส่ง 
(กอง / สำนัก : สำหรับรถของหน่วยงาน)</t>
  </si>
  <si>
    <t>(12.2) ค่าซ่อมแซมยานพาหนะและขนส่ง (สำหรับรถส่วนกลาง)</t>
  </si>
  <si>
    <t>(13) ค่าเช่ารถยนต์ (รายการผูกพัน)</t>
  </si>
  <si>
    <t xml:space="preserve">(13.1) ค่าเช่ารถยนต์ประจำตำแหน่ง รมว.กษ. </t>
  </si>
  <si>
    <t>(13.2) ค่าเช่ารถยนต์ประจำตำแหน่ง รมช.กษ.</t>
  </si>
  <si>
    <t>(13.3) ค่าเช่ารถยนต์ประจำตำแหน่งเลขา รมว.</t>
  </si>
  <si>
    <t>(13.4) ค่าเช่ารถยนต์ประจำตำแหน่ง ผช.เลขาฯ รมว.</t>
  </si>
  <si>
    <t>(13.5) ค่าเช่ารถยนต์นั่งส่วนกลางของ สร.</t>
  </si>
  <si>
    <t>(13.6) ค่าเช่ารถตู้โดยสาร สร.</t>
  </si>
  <si>
    <t>(14) ค่าใช้จ่ายในการจัดงาน กิจกรรม นิทรรศการ</t>
  </si>
  <si>
    <t>(14.1) กค. - งานพืชมงคล</t>
  </si>
  <si>
    <t>(14.2) กก. - งานพระราชพิธี รัฐพิธี วางพานพุ่ม งานเฉลิมพระเกียรติ 5 ธค และ 12 สค งานวันเด็กแห่งชาติ งานวันเกษตรแห่งชาติ งานวันสถาปนากระทรวงฯ</t>
  </si>
  <si>
    <t>(14.3) สกต. - จัดงานวันอาหารโลก</t>
  </si>
  <si>
    <t>(14.4) สปษ. - งานแสดงสินค้าเกษตรไทยในต่างประเทศ</t>
  </si>
  <si>
    <t>(15) ค่าจ้างเหมาบริการ</t>
  </si>
  <si>
    <t>(15.1) จ้างเหมาบุคคลปฏิบัติงาน</t>
  </si>
  <si>
    <t>(*) จ้างเหมาบุคคลปฏิบัติงาน (กอง/สำนัก : ตำแหน่งต่างๆ )</t>
  </si>
  <si>
    <t>(*) พนักงานขับรถ (สำหรับรถส่วนกลาง)</t>
  </si>
  <si>
    <t>(15.2) จ้างเหมาเอกชนจัดหาอุปกรณ์</t>
  </si>
  <si>
    <t>(*) โทรศัพท์เคลื่อนที่ของผู้บริหาร</t>
  </si>
  <si>
    <t>(*) รถยนต์ (เป็นครั้งคราว)</t>
  </si>
  <si>
    <t>(*) อุปกรณ์สำนักงาน, เครื่องถ่ายเอกสาร, เครื่องคอมพิวเตอร์</t>
  </si>
  <si>
    <t>(*) ค่าจัดหาระบบโครงข่ายสำหรับหน่วยงานของ สป.กษ.</t>
  </si>
  <si>
    <t>(15.3) จ้างเหมาเอกชนปฏิบัติงาน</t>
  </si>
  <si>
    <t>(*) จ้างเหมาเอกชนปฏิบัติงานของสำนัก/กอง</t>
  </si>
  <si>
    <t>(*) จ้างเหมาเอกชนปฏิบัติงานภาพรวมของ สป.กษ.</t>
  </si>
  <si>
    <t>(16) ค่าใช้จ่ายในการสัมมนาและฝึกอบรม</t>
  </si>
  <si>
    <t>(16.1) จัดประชุมเพื่อเพิ่มประสิทธิภาพการทำงานของบุคลากรในหน่วยงาน (สัมมนากอง)</t>
  </si>
  <si>
    <t>(16.2) ประชุมชี้แจง/กองจัดอบรมในหลักสูตรเฉพาะ</t>
  </si>
  <si>
    <t>(16.3) ส่งบุคลากรอบรมกับหน่วยงานภายนอก หรือ อบรมกับ สกธ. แบบโอนเงินให้</t>
  </si>
  <si>
    <t>(16.4) สกธ. จัดอบรมให้กับบุคลากร กษ. ใช้เงินของ สกธ.</t>
  </si>
  <si>
    <t>(*) หลักสูตรปกติ</t>
  </si>
  <si>
    <t>(*) หลักสูตร SO</t>
  </si>
  <si>
    <t>(*) หลักสูตรนักบริหาร (สูง,กลาง,ต้น)</t>
  </si>
  <si>
    <t xml:space="preserve">3) ค่าวัสดุ </t>
  </si>
  <si>
    <t>(1) วัสดุก่อสร้าง</t>
  </si>
  <si>
    <t>(2) วัสดุการเกษตร</t>
  </si>
  <si>
    <t>(3) วัสดุโฆษณาและเผยแพร่</t>
  </si>
  <si>
    <t>(4) วัสดุงานบ้านงานครัว</t>
  </si>
  <si>
    <t>(5) วัสดุไฟฟ้าและวิทยุ</t>
  </si>
  <si>
    <t>(6) วัสดุวิทยาศาสตร์หรือการแพทย์ (รวมพวกเวชภัณฑ์)</t>
  </si>
  <si>
    <t>(7) วัสดุหนังสือ วารสาร และตำรา</t>
  </si>
  <si>
    <t>(8) วัสดุเชื้อเพลิงและหล่อลื่น</t>
  </si>
  <si>
    <t>(8.1) วัสดุเชื้อเพลิงและหล่อลื่น (สำหรับรถของ กอง/สำนัก)</t>
  </si>
  <si>
    <t>(8.2) วัสดุเชื้อเพลิงและหล่อลื่น (สำหรับรถส่วนกลาง)</t>
  </si>
  <si>
    <t>(9) วัสดุยานพาหนะและขนส่ง</t>
  </si>
  <si>
    <t>(9.1) วัสดุยานพาหนะและขนส่ง (สำหรับรถของ กอง/สำนัก)</t>
  </si>
  <si>
    <t>(9.2) วัสดุยานพาหนะและขนส่ง (สำหรับรถส่วนกลาง)</t>
  </si>
  <si>
    <t>(10) วัสดุสำนักงาน</t>
  </si>
  <si>
    <t>(10.1) วัสดุสำนักงาน</t>
  </si>
  <si>
    <t>(10.2) น้ำดื่มในสำนักงาน</t>
  </si>
  <si>
    <t>2.2 ค่าสาธารณูปโภค</t>
  </si>
  <si>
    <t>1) ค่าโทรศัพท์</t>
  </si>
  <si>
    <t>(1) ค่าโทรศัพท์สำนักงาน</t>
  </si>
  <si>
    <t>(2) ค่าบริการหมายเลขโทรคมนาคมพิเศษ Call Center 1170 (กกส.)</t>
  </si>
  <si>
    <t>(3) ค่าโทรศัพท์เคลื่อนที่ของผู้บริหาร</t>
  </si>
  <si>
    <t>2) ค่าน้ำประปา</t>
  </si>
  <si>
    <t>3) ค่าไฟฟ้า</t>
  </si>
  <si>
    <t>4) ค่าไปรษณีย์โทรเลข</t>
  </si>
  <si>
    <t>3. งบลงทุน</t>
  </si>
  <si>
    <t>3.1 ครุภัณฑ์</t>
  </si>
  <si>
    <t>1) ครุภัณฑ์สำนักงาน</t>
  </si>
  <si>
    <t>(1) เครื่องถ่ายเอกสาร ระบบดิจิตอล (ขาว - ดำ) ความเร็วไม่น้อยกว่า 30 แผ่นต่อนาที</t>
  </si>
  <si>
    <t>(2) เครื่องพิมพ์สำเนาระบบดิจิตอล ความละเอียด 400×400 จุดต่อตารางนิ้ว</t>
  </si>
  <si>
    <t>(3) ตู้เหล็กแบบ 2 บาน</t>
  </si>
  <si>
    <t>(4) เก้าอี้ปฏิบัติงาน (สปษ.โรม)</t>
  </si>
  <si>
    <t>(5) ค่าใช้จ่ายในการเพิ่มประสิทธิภาพระบบตู้ชุมสาย
โทรศัพท์พร้อมติดตั้งของ สป.กษ. (ศทส.)</t>
  </si>
  <si>
    <t>2) ครุภัณฑ์โฆษณาและเผยแพร่</t>
  </si>
  <si>
    <t>(1) กล้องถ่ายภาพนิ่งระบบดิจิตอล ความละเอียดไม่น้อยกว่า 24 ล้านพิกเซล</t>
  </si>
  <si>
    <t>3) ครุภัณฑ์ยานพาหนะและขนส่ง</t>
  </si>
  <si>
    <t>(1) รถโดยสาร ขนาด 12 ที่นั่ง (ดีเซล) ปริมาตรกระบอกสูบไม่ต่ำกว่า 2,400 ซีซี หรือกำลังเครื่องยนต์สูงสุดไม่ต่ำกว่า 90 กิโลวัตต์</t>
  </si>
  <si>
    <t>3.2 ที่ดิน สิ่งก่อสร้าง</t>
  </si>
  <si>
    <t>1) ค่าปรับปรุงพื้นอาคารที่ทำการสำนักงานที่ปรึกษาการเกษตรต่างประเทศประจำกรุงวอชิงตัน ดี.ซี. ประเทศสหรัฐอเมริกา</t>
  </si>
  <si>
    <t>4. งบเงินอุดหนุน</t>
  </si>
  <si>
    <t>4.1 ค่าใช้จ่ายทุนการศึกษาของบุคลากรกระทรวงเกษตรและสหกรณ์</t>
  </si>
  <si>
    <t>1) ศึกษาต่อ AIT ทุนต่อเนื่อง (เอก 17 / โท 10)</t>
  </si>
  <si>
    <t>2) ศึกษาต่อ AIT ทุนใหม่ (เอก 5 / โท 5)</t>
  </si>
  <si>
    <t>3) ทุนฝึกอบรมในหลักสูตรเสริมทักษะด้านภาษาจีนของมหาวิทยาลัยหัวเฉียว มลฑลฟูเจี้ยน สาธารณรัฐประชาชนจีน (5-2) ทุน</t>
  </si>
  <si>
    <t>4.2 ค่าบำรุงสมาชิกองค์การระหว่างประเทศ</t>
  </si>
  <si>
    <t>1) องค์การอาหารและเกษตรแห่งสหประชาชาติ (FAO)</t>
  </si>
  <si>
    <t>2) ศูนย์พัฒนาชนบทแบบผสมผสานประจำภูมิภาคเอเชียและแปซิฟิค (CIRDAP)</t>
  </si>
  <si>
    <t>3) กองทุนระหว่างประเทศเพื่อพัฒนาเกษตรกรรม (IFAD)</t>
  </si>
  <si>
    <t>4) ศูนย์บรรเทาความยากจนโดยใช้พืชรองสำหรับภูมิภาคเอเชียและแปซิฟิค (CAPSA)</t>
  </si>
  <si>
    <t>4.3 เงินรางวัลสำหรับปราชญ์เกษตรของแผ่นดิน</t>
  </si>
  <si>
    <t>5. งบรายจ่ายอื่น</t>
  </si>
  <si>
    <t>5.1 ค่าใช้จ่ายในการเดินทางไปราชการต่างประเทศชั่วคราว</t>
  </si>
  <si>
    <t>5.2 ค่าใช้จ่ายในการส่งเสริมและผลักดันการพัฒนาระบบราชการของสำนักงานปลัดกระทรวงเกษตรและสหกรณ์</t>
  </si>
  <si>
    <t>5.3 ค่าใช้จ่ายโครงการสนับสนุนการตรวจราชการของผู้ตรวจราชการกระทรวงเกษตรและสหกรณ์</t>
  </si>
  <si>
    <t>5.4 ค่าใช้จ่ายโครงการพัฒนาศักยภาพนักบริหารการพัฒนาการเกษตรและสหกรณ์ด้านการเกษตรต่างประเทศ</t>
  </si>
  <si>
    <t>5.5 ค่าใช้จ่ายโครงการเผยแพร่ข้อมูลข่าวสารของกระทรวงเกษตรและสหกรณ์ผ่านศูนย์บริการข้อมูลข่าวสารกระทรวงเกษตรและสหกรณ์ Call Center 1170</t>
  </si>
  <si>
    <t>5.6 ค่าใช้จ่ายโครงการโทรทัศน์เกษตร</t>
  </si>
  <si>
    <t>5.7 ค่าใช้จ่ายโครงการส่งเสริมประสิทธิภาพการประชาสัมพันธ์ระดับจังหวัด</t>
  </si>
  <si>
    <t>5.8 ค่าใช้จ่ายในการเจรจาธุรกิจและการประชุมนานาชาติ</t>
  </si>
  <si>
    <t>5.9 ค่าใช้จ่ายในการส่งยุวเกษตรกรไปฝึกงาน ณ ประเทศญี่ปุ่น</t>
  </si>
  <si>
    <t>5.10 ค่าใช้จ่ายสนับสนุนการดำเนินโครงการความร่วมมือระหว่างประเทศ</t>
  </si>
  <si>
    <t>5.11 ค่าใช้จ่ายกิจกรรมการสรรหาปราชญ์เกษตรของแผ่นดิน</t>
  </si>
  <si>
    <t>5.12 ค่าใช้จ่ายโครงการส่งเสริมแนวทางเกษตรทฤษฎีใหม่</t>
  </si>
  <si>
    <t>5.13 ค่าใช้จ่ายอำนวยการขับเคลื่อนเกษตรกรรมยั่งยืน</t>
  </si>
  <si>
    <t>กิจกรรม : การจัดการระบบเทคโนโลยีสารสนเทศและการสื่อสาร</t>
  </si>
  <si>
    <t xml:space="preserve">1) ค่าใช้สอย </t>
  </si>
  <si>
    <t>(1) ค่าดูแล บำรุงรักษาระบบเครือข่าย</t>
  </si>
  <si>
    <t>2) ค่าวัสดุ</t>
  </si>
  <si>
    <t>(1) วัสดุคอมพิวเตอร์</t>
  </si>
  <si>
    <t>1) ค่าบริการสื่อสารและโทรคมนาคม</t>
  </si>
  <si>
    <t>(1) ค่าเช่าสัญญาณอินเตอร์เน็ต (ศทส. ดูแลภาพรวม)</t>
  </si>
  <si>
    <t>(2) ค่าเช่าสัญญาณอินเตอร์เน็ต (สกธ. / กษ.จว. / สปษ.)</t>
  </si>
  <si>
    <t>(3) ค่าเช่าสัญญาณเคเบิลทีวี (กอง / สำนัก)</t>
  </si>
  <si>
    <t>1) ครุภัณฑ์คอมพิวเตอร์</t>
  </si>
  <si>
    <t>(1) เครื่องคอมพิวเตอร์ สำหรับงานสำนักงาน (จอขนาดไม่น้อยกว่า 19 นิ้ว) พร้อมชุดโปรแกรมปฏิบัติการฯ และชุดโปรแกรมจัดการสำนักงานฯ</t>
  </si>
  <si>
    <t>(2) เครื่องคอมพิวเตอร์ สำหรับงานประมวลผล แบบที่ 1 (จอขนาดไม่น้อยกว่า 19 นิ้ว) พร้อมชุดโปรแกรมปฏิบัติการฯ และชุดโปรแกรมจัดการสำนักงานฯ</t>
  </si>
  <si>
    <t>(3) เครื่องคอมพิวเตอร์โน้ตบุ๊ก สำหรับงานประมวลผล พร้อมชุดโปรแกรมปฏิบัติการฯ และชุดโปรแกรมจัดการสำนักงานฯ</t>
  </si>
  <si>
    <t>(4) เครื่องพิมพ์แบบฉีดหมึกพร้อมติดตั้งถังหมึกพิมพ์ (Ink Tank Printer)</t>
  </si>
  <si>
    <t>(5) เครื่องพิมพ์แบบฉีดหมึก (Inkjet Printer) สำหรับกระดาษ A3</t>
  </si>
  <si>
    <t>(6) เครื่องพิมพ์ชนิดเลเซอร์ หรือชนิด LED สี แบบ Network</t>
  </si>
  <si>
    <t>(7) เครื่องพิมพ์ชนิดเลเซอร์ หรือชนิด LED ขาวดำ (18 หน้า/นาที)</t>
  </si>
  <si>
    <t xml:space="preserve">(8) เครื่องพิมพ์ชนิดเลเซอร์ หรือชนิด LED ขาวดำ แบบ Network แบบที่ 1 (27 หน้า/นาที) </t>
  </si>
  <si>
    <t>(9) เครื่องพิมพ์ชนิดเลเซอร์ หรือชนิด LED ขาวดำ แบบ Network แบบที่ 2 (33 หน้า/นาที)</t>
  </si>
  <si>
    <t>(10) เครื่องพิมพ์ชนิดเลเซอร์ หรือชนิด LED ขาวดำ แบบ Network แบบที่ 3 (40 หน้า/นาที)</t>
  </si>
  <si>
    <t xml:space="preserve">(11) เครื่องพิมพ์ Multifunction แบบฉีดหมึก (Inkjet) </t>
  </si>
  <si>
    <t>(12) เครื่องพิมพ์ Multifunction ชนิดเลเซอร์ หรือชนิด LED ขาวดำ</t>
  </si>
  <si>
    <t>(13) เครื่องพิมพ์ Multifunction ชนิดเลเซอร์ หรือชนิด LED สี</t>
  </si>
  <si>
    <t>(14) สแกนเนอร์ สำหรับงานเก็บเอกสารระดับศูนย์บริการ แบบที่ 2</t>
  </si>
  <si>
    <t>(15) เครื่องสำรองไฟฟ้า ขนาด 800 VA</t>
  </si>
  <si>
    <t xml:space="preserve">(16) เครื่องสำรองไฟฟ้า ขนาด 1 kVA </t>
  </si>
  <si>
    <t>(17) อุปกรณ์กระจายสัญญาณ (L2 Switch) ขนาด 16 ช่อง</t>
  </si>
  <si>
    <t>(18) อุปกรณ์กระจายสัญญาณ (L2 Switch) ขนาด 24 ช่อง แบบที่ 1</t>
  </si>
  <si>
    <t>(19) เครื่องคอมพิวเตอร์แบบพกพา (วอชิงตัน)</t>
  </si>
  <si>
    <t>(20) คอมพิวเตอร์ตั้งโต๊ะ (โรม)</t>
  </si>
  <si>
    <t>(21) เครื่องพิมพ์เลเซอร์สี (กว่างโจว)</t>
  </si>
  <si>
    <t>(22) เครื่องคอมพิวเตอร์ (แคนเบอร์รา)</t>
  </si>
  <si>
    <t>(23) ค่าจัดหาระบบสำรองไฟฟ้าสำหรับห้องคอมพิวเตอร์แม่ข่ายกลางพร้อมติดตั้งของ สป.กษ.  (ศทส.)</t>
  </si>
  <si>
    <t>(24) ค่าใช้จ่ายในการเพิ่มประสิทธิภาพระบบตู้ชุมสายโทรศัพท์พร้อมติดตั้งของ สป.กษ. (ศทส.)</t>
  </si>
  <si>
    <t>(25) ค่าพัฒนาระบบการจัดการเรื่องราวร้องทุกข์ (สกร.)</t>
  </si>
  <si>
    <t>(26) ค่าพัฒนาระบบสารสนเทศเกษตรกรรมยั่งยืน (กนท.)</t>
  </si>
  <si>
    <t>(27) ค่าใช้จ่ายในการเพิ่มประสิทธิภาพระบบเครื่องคอมพิวเตอร์แม่ข่ายเสมือน (Server Virtualization) พร้อมระบบสำรองข้อมูลเครื่องคอมพิวเตอร์แม่ข่าย ของ สป.กษ.</t>
  </si>
  <si>
    <t>(28) ค่าใช้จ่ายในการพัฒนาการตรวจสอบภายในโดยใช้ระบบสารสนเทศ (สตน.)</t>
  </si>
  <si>
    <t>(29) ค่าใช้จ่ายในการพัฒนาระบบสารสนเทศเพื่อสนับสนุนระบบเกษตรพันธสัญญา (สลพ.)</t>
  </si>
  <si>
    <t>(30) ค่าพัฒนาและเชื่อมโยงข้อมูลกลางเกษตรดิจิทัล ระยะที่ 2 (ศทส.)</t>
  </si>
  <si>
    <t>กิจกรรม : การบูรณาการงานในส่วนภูมิภาค</t>
  </si>
  <si>
    <t>(1) ค่าอาหารทำการนอกเวลา</t>
  </si>
  <si>
    <t>(2) ค่าเบี้ยประชุมกรรมการ</t>
  </si>
  <si>
    <t>(2) ค่าใช้จ่ายของศูนย์ติดตามและแก้ไขปัญหาภัยพิบัติด้านการเกษตรจังหวัด</t>
  </si>
  <si>
    <t>(3) ค่าภาษี ค่าธรรมเนียม
(ค่าธรรมเนียมศาล/ค่าเบี้ยประกัน)</t>
  </si>
  <si>
    <t>(4) ค่ารับรองและพิธีการ</t>
  </si>
  <si>
    <t>(5) ค่าใช้จ่ายในการจัดประชุมของเกษตรและสหกรณ์จังหวัด</t>
  </si>
  <si>
    <t>(6) ค่าเบี้ยเลี้ยง ที่พัก และพาหนะ</t>
  </si>
  <si>
    <t>(6.1) ค่าเบี้ยเลี้ยง ที่พัก และพาหนะ (กอง / สำนัก)</t>
  </si>
  <si>
    <t>(7) ค่าซ่อมแซมครุภัณฑ์</t>
  </si>
  <si>
    <t>(8) ค่าซ่อมแซมสิ่งก่อสร้าง</t>
  </si>
  <si>
    <t>(9) ค่าซ่อมแซมยานพาหนะและขนส่ง</t>
  </si>
  <si>
    <t>(9.1) ค่าซ่อมแซมยานพาหนะและขนส่ง (กอง / สำนัก : สำหรับรถของหน่วยงาน)</t>
  </si>
  <si>
    <t>(10) ค่าใช้จ่ายในการจัดงาน กิจกรรม นิทรรศการ</t>
  </si>
  <si>
    <t>(10.1) กษ.จ. - งานคลินิคเกษตรเคลื่อนที่ งานออกพื้นที่ งานประจำปีของจังหวัด</t>
  </si>
  <si>
    <t>(11) ค่าจ้างเหมาบริการ</t>
  </si>
  <si>
    <t>(11.1) จ้างเหมาบุคคลปฏิบัติงาน</t>
  </si>
  <si>
    <t>(*) จ้างเหมาบุคคลปฏิบัติงาน (กอง/สำนัก : ตำแหน่งต่างๆ)</t>
  </si>
  <si>
    <t>(11.2) จ้างเหมาเอกชนจัดหาอุปกรณ์</t>
  </si>
  <si>
    <t>(*) อุปกรณ์สำนักงาน , เครื่องถ่ายเอกสาร , เครื่องคอมพิวเตอร์</t>
  </si>
  <si>
    <t>(11.3) จ้างเหมาเอกชนปฏิบัติงาน</t>
  </si>
  <si>
    <t>(1) เครื่องเจาะกระดาษและเข้าเล่ม แบบเจาะกระดาษไฟฟ้าและเข้าเล่มมือโยก</t>
  </si>
  <si>
    <t>(2) เครื่องถ่ายเอกสาร ระบบดิจิตอล (ขาว - ดำ และสี) ความเร็วไม่น้อยกว่า 40 แผ่นต่อนาที</t>
  </si>
  <si>
    <t>(3) เครื่องถ่ายเอกสาร ระบบดิจิตอล (ขาว - ดำ) ความเร็วไม่น้อยกว่า 30 แผ่นต่อนาที</t>
  </si>
  <si>
    <t>(4) เครื่องพิมพ์สำเนาระบบดิจิตอล ความละเอียด 400×400 จุดต่อตารางนิ้ว</t>
  </si>
  <si>
    <t>(5) เครื่องปรับอากาศ แบบแยกส่วน ชนิดตั้งพื้นหรือชนิดแขวน (มีระบบฟอกอากาศ) ขนาด 13,000 บีทียู</t>
  </si>
  <si>
    <t>(6) เครื่องปรับอากาศ แบบแยกส่วน ชนิดตั้งพื้นหรือชนิดแขวน (มีระบบฟอกอากาศ) ขนาด 18,000 บีทียู</t>
  </si>
  <si>
    <t>(7) เครื่องปรับอากาศ แบบแยกส่วน ชนิดตั้งพื้นหรือชนิดแขวน (มีระบบฟอกอากาศ) ขนาด 20,000 บีทียู</t>
  </si>
  <si>
    <t>(8) เครื่องปรับอากาศ แบบแยกส่วน ชนิดตั้งพื้นหรือชนิดแขวน (มีระบบฟอกอากาศ) ขนาด 24,000 บีทียู</t>
  </si>
  <si>
    <t>(9) ตู้เหล็กแบบ 2 บาน</t>
  </si>
  <si>
    <t>(10) ตู้เหล็กแบบ 4 ลิ้นชัก</t>
  </si>
  <si>
    <t>(2) เครื่องมัลติมีเดียโปรเจคเตอร์ ระดับ XGA ขนาดไม่น้อยกว่า 4,000 ANSI Lumens</t>
  </si>
  <si>
    <t>(3) จอรับภาพ ชนิดมอเตอร์ไฟฟ้า ขนาดเส้นทะแยงมุม 100 นิ้ว</t>
  </si>
  <si>
    <t>(2) รถบรรทุก (ดีเซล) ขนาด 1 ตัน ปริมาตรกระบอกสูบไม่ต่ำกว่า 2,400 ซีซี หรือกำลังเครื่องยนต์สูงสุดไม่ต่ำกว่า 110 กิโลวัตต์ ขับเคลื่อน 2 ล้อ แบบดับเบิ้ลแคบ</t>
  </si>
  <si>
    <t>(3) หลังคารถบรรทุก ขนาด 1 ตัน หลังคาไฟเบอร์กลาสหรือเหล็ก</t>
  </si>
  <si>
    <t>(4) รถบรรทุก (ดีเซล) ขนาด 1 ตัน ปริมาตรกระบอกสูบไม่ต่ำกว่า 2,400 ซีซี หรือกำลังเครื่องยนต์สูงสุดไม่ต่ำกว่า 110 กิโลวัตต์ ขับเคลื่อน 2 ล้อ แบบดับเบิ้ลแคบ พร้อมหลังคาไฟเบอร์กลาส</t>
  </si>
  <si>
    <t>4) ครุภัณฑ์ไฟฟ้าและวิทยุ</t>
  </si>
  <si>
    <t>(1) ไมโครโฟนในห้องประชุมระบบดิจิตอล พร้อมระบบบันทึกเสียง</t>
  </si>
  <si>
    <t>5) ครุภัณฑ์การเกษตร</t>
  </si>
  <si>
    <t>(1) เครื่องสูบน้ำแบบหอยโข่ง มอเตอร์ไฟฟ้า สูบน้ำได้ 1,500 ลิตรต่อนาที</t>
  </si>
  <si>
    <t>(2) ปั๊มน้ำบาดาล ซับเมอร์ส ขนาด 3 H.P. 220 V.</t>
  </si>
  <si>
    <t>6) ครุภัณฑ์สำรวจ</t>
  </si>
  <si>
    <t>(1) เครื่องหาพิกัดด้วยสัญญาณดาวเทียมแบบพกพา</t>
  </si>
  <si>
    <t>1) ปรับปรุงพื้นโดยรอบอาคารสำนักงาน ก่อสร้างถังกักเก็บน้ำ ก่อสร้างโรงจอดรถ และติดตั้งระบบไฟฟ้า สำนักงานเกษตรและสหกรณ์จังหวัดฉะเชิงเทรา</t>
  </si>
  <si>
    <t>2) ก่อสร้างถนนสำนักงานเกษตรและสหกรณ์จังหวัดภูเก็ต</t>
  </si>
  <si>
    <t>3) ปรับปรุงถนนภายในบริเวณสำนักงานเกษตรและสหกรณ์จังหวัดสงขลา</t>
  </si>
  <si>
    <t>4) ปรับปรุงและทาสีรั้วสำนักงานเกษตรและสหกรณ์จังหวัดสงขลา</t>
  </si>
  <si>
    <t>กิจกรรม : บูรณาการพัฒนาและแก้ไขปัญหาด้านการเกษตรแบบมีส่วนร่วม</t>
  </si>
  <si>
    <t>4. งบเงินอุดหนน</t>
  </si>
  <si>
    <t>4.1 ค่าใช้จ่ายในการสนับสนุนบทบาทของสภาเกษตรกรแห่งชาติ</t>
  </si>
  <si>
    <t>แผนงานยุทธศาสตร์สร้างความมั่นคงและลดความเหลื่อมล้ำทางด้านเศรษฐกิจและสังคม</t>
  </si>
  <si>
    <t>กิจกรรม : สนับสนุนโครงการอันเนื่องมาจากพระราชดำริ</t>
  </si>
  <si>
    <t>(1) ค่ารับรองและพิธีการ</t>
  </si>
  <si>
    <t>(2) ค่าเบี้ยเลี้ยง ที่พัก และพาหนะ</t>
  </si>
  <si>
    <t>(2.1) ค่าเบี้ยเลี้ยง ที่พัก และพาหนะ (กอง / สำนัก)</t>
  </si>
  <si>
    <t>(2.2) ค่าเบี้ยเลี้ยง ที่พัก และพาหนะ (สตน. : เฉพาะค่าเดินทางของ คตป.)</t>
  </si>
  <si>
    <t>(1) วัสดุสำนักงาน</t>
  </si>
  <si>
    <t>(1.1) วัสดุสำนักงาน</t>
  </si>
  <si>
    <t>(1.2) น้ำดื่มในสำนักงาน</t>
  </si>
  <si>
    <t>5.1 ค่าใช้จ่ายโครงการพัฒนาชนบทเชิงพื้นที่ประยุกต์ตามแนวพระราชดำริ</t>
  </si>
  <si>
    <t>5.2 ค่าใช้จ่ายในการดำเนินโครงการอันเนื่องมาจากพระราชดำริ</t>
  </si>
  <si>
    <t>1) ค่าใช้จ่ายในการดำเนินโครงการพัฒนาพื้นที่ลุ่มน้ำปากพนังอันเนื่องมาจากพระราชดำริ</t>
  </si>
  <si>
    <t>2) ค่าใช้จ่ายโครงการรักษ์น้ำเพื่อพระแม่ของแผ่นดิน</t>
  </si>
  <si>
    <t>3) ค่าใช้จ่ายโครงการพัฒนาตามพระราชดำริ ของสำนักราชเลขาธิการ รวม 7 โครงการ</t>
  </si>
  <si>
    <t xml:space="preserve">(1) โครงการศูนย์บริการและพัฒนาลุ่มน้ำปายตามพระราชดำริจังหวัดแม่ฮ่องสอน </t>
  </si>
  <si>
    <t xml:space="preserve">(2) โครงการศูนย์บริการและพัฒนาที่สูงปางตองตามพระราชดำริจังหวัดแม่ฮ่องสอน </t>
  </si>
  <si>
    <t xml:space="preserve">(3) ศูนย์อำนวยการโครงการพัฒนาตามพระราชดำริ อำเภอสันป่าตอง จังหวัดเชียงใหม่ </t>
  </si>
  <si>
    <t>(4) โครงการศูนย์บริการการพัฒนาปลวกแดงตามพระราชดำริจังหวัดระยอง</t>
  </si>
  <si>
    <t>(5) โครงการศูนย์พัฒนาไม้ผลตามพระราชดำริ จังหวัดจันทบุรี</t>
  </si>
  <si>
    <t xml:space="preserve">(6) โครงการพัฒนาพื้นที่ราบเชิงเขาตามพระราขดำริ จังหวัดสระแก้ว-ปราจีนบุรี </t>
  </si>
  <si>
    <t>(7) โครงการศูนย์พัฒนาปศุสัตว์ตามพระราชดำริ อำเภอด่านซ้าย จังหวัดเลย</t>
  </si>
  <si>
    <t>4) ค่าใช้จ่ายโครงการศูนย์ภูฟ้าพัฒนาตามพระราชดำริฯ จังหวัดน่าน</t>
  </si>
  <si>
    <t>5) ค่าใช้จ่ายโครงการแก้ไขปัญหาของเกษตรกรผู้ปลูกยาสูบในพื้นที่จังหวัดสุโขทัย</t>
  </si>
  <si>
    <t>6) ค่าใช้จ่ายโครงการศูนย์บริการพัฒนาสวนไม้ดอกและไม้หอมไทย</t>
  </si>
  <si>
    <t>7) ค่าใช้จ่ายโครงการอนุรักษ์พันธุกรรมพืชอันเนื่องมาจากพระราชดำริสมเด็จพระเทพรัตนราชสุดาฯ สยามบรมราชกุมารี</t>
  </si>
  <si>
    <t>8) ค่าใช้จ่ายในการประสานอำนวยการงานโครงการอันเนื่องมาจากพระราชดำริ 76 จังหวัด</t>
  </si>
  <si>
    <t>9) ค่าใช้จ่ายในการประสานงาน อำนวยการ (ส่วนกลาง)</t>
  </si>
  <si>
    <t>แผนงานบูรณาการขับเคลื่อนการแก้ไขปัญหาจังหวัดชายแดนภาคใต้</t>
  </si>
  <si>
    <t>กิจกรรม : การพัฒนาการเกษตรในพื้นที่ชายแดนภาคใต้</t>
  </si>
  <si>
    <t>5.1 ค่าใช้จ่ายโครงการพัฒนาการเกษตรในพื้นที่เฉพาะจังหวัดชายแดนภาคใต้</t>
  </si>
  <si>
    <t>แผนงานบูรณาการพัฒนาศักยภาพการผลิตภาคการเกษตร</t>
  </si>
  <si>
    <t>กิจกรรม : การดำเนินภารกิจด้านการเกษตรต่างประเทศ</t>
  </si>
  <si>
    <t>5.1 ค่าใช้จ่ายเพื่อส่งเสริมและผลักดันภารกิจด้านการเกษตรต่างประเทศ</t>
  </si>
  <si>
    <t>กิจกรรม : ส่งเสริมการเรียนรู้การทำเกษตรกรรมยั่งยืน</t>
  </si>
  <si>
    <t>4.1 ค่าใช้จ่ายโครงการพัฒนาศูนย์เครือข่ายปราชญ์ชาวบ้าน</t>
  </si>
  <si>
    <t>5.1 ค่าใช้จ่ายสนับสนุนโครงการพัฒนาศูนย์เครือข่ายปราชญ์ชาวบ้าน</t>
  </si>
  <si>
    <t>ต.ค. 64</t>
  </si>
  <si>
    <t>พ.ย. 64</t>
  </si>
  <si>
    <t>ธ.ค. 64</t>
  </si>
  <si>
    <t>ม.ค. 65</t>
  </si>
  <si>
    <t>ก.พ. 65</t>
  </si>
  <si>
    <t>มี.ค. 65</t>
  </si>
  <si>
    <t>เม.ย. 65</t>
  </si>
  <si>
    <t>พ.ค. 65</t>
  </si>
  <si>
    <t>มิ.ย. 65</t>
  </si>
  <si>
    <t>ส.ค. 65</t>
  </si>
  <si>
    <t>ก.ย. 65</t>
  </si>
  <si>
    <t>ก.ค. 65</t>
  </si>
  <si>
    <t>แบบรายงานผลการเบิกจ่ายงบประมาณประจำปี 2565</t>
  </si>
  <si>
    <t>โครงการสนับสนุนการขัลเคลื่อนงานด้านเกษตรในระดับพื้นที่</t>
  </si>
  <si>
    <t>ข้อมูลตั้งแต่วันที่  1  ธันวาคม  2564  -  31 มีนาคม 2565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</si>
</sst>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87" formatCode="_(* #,##0.00_);_(* \(#,##0.00\);_(* &quot;-&quot;??_);_(@_)"/>
    <numFmt numFmtId="188" formatCode="_-* #,##0.00_-;\-* #,##0.00_-;_-* &quot;-&quot;??_-;_-@"/>
    <numFmt numFmtId="189" formatCode="#,##0.0"/>
    <numFmt numFmtId="190" formatCode="_-* #,##0_-;\-* #,##0_-;_-* &quot;-&quot;_-;_-@"/>
  </numFmts>
  <fonts count="5" x14ac:knownFonts="1">
    <font>
      <sz val="11"/>
      <color theme="1"/>
      <name val="Arial"/>
    </font>
    <font>
      <b/>
      <sz val="12"/>
      <color theme="1"/>
      <name val="Cordia New"/>
      <family val="2"/>
    </font>
    <font>
      <sz val="12"/>
      <color theme="1"/>
      <name val="Cordia New"/>
      <family val="2"/>
    </font>
    <font>
      <sz val="12"/>
      <name val="Cordia New"/>
      <family val="2"/>
    </font>
    <font>
      <i/>
      <sz val="12"/>
      <color theme="1"/>
      <name val="Cordia New"/>
      <family val="2"/>
    </font>
  </fonts>
  <fills count="13">
    <fill>
      <patternFill patternType="none"/>
    </fill>
    <fill>
      <patternFill patternType="gray125"/>
    </fill>
    <fill>
      <patternFill patternType="solid">
        <fgColor rgb="FFFFC000"/>
        <bgColor rgb="FFFFC000"/>
      </patternFill>
    </fill>
    <fill>
      <patternFill patternType="solid">
        <fgColor theme="6"/>
        <bgColor theme="6"/>
      </patternFill>
    </fill>
    <fill>
      <patternFill patternType="solid">
        <fgColor rgb="FFBDD6EE"/>
        <bgColor rgb="FFBDD6EE"/>
      </patternFill>
    </fill>
    <fill>
      <patternFill patternType="solid">
        <fgColor rgb="FFA8D08D"/>
        <bgColor rgb="FFA8D08D"/>
      </patternFill>
    </fill>
    <fill>
      <patternFill patternType="solid">
        <fgColor rgb="FFD8D8D8"/>
        <bgColor rgb="FFD8D8D8"/>
      </patternFill>
    </fill>
    <fill>
      <patternFill patternType="solid">
        <fgColor rgb="FFE2EFD9"/>
        <bgColor rgb="FFE2EFD9"/>
      </patternFill>
    </fill>
    <fill>
      <patternFill patternType="solid">
        <fgColor rgb="FFD6DCE4"/>
        <bgColor rgb="FFD6DCE4"/>
      </patternFill>
    </fill>
    <fill>
      <patternFill patternType="solid">
        <fgColor rgb="FFE7E6E6"/>
        <bgColor rgb="FFE7E6E6"/>
      </patternFill>
    </fill>
    <fill>
      <patternFill patternType="solid">
        <fgColor rgb="FFBFBFBF"/>
        <bgColor rgb="FFBFBFBF"/>
      </patternFill>
    </fill>
    <fill>
      <patternFill patternType="solid">
        <fgColor rgb="FFFFFF99"/>
        <bgColor rgb="FFFFFF99"/>
      </patternFill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/>
      <top style="thin">
        <color rgb="FF000000"/>
      </top>
      <bottom style="double">
        <color rgb="FF000000"/>
      </bottom>
      <diagonal/>
    </border>
    <border>
      <left/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</borders>
  <cellStyleXfs count="1">
    <xf numFmtId="0" fontId="0" fillId="0" borderId="0"/>
  </cellStyleXfs>
  <cellXfs count="210">
    <xf numFmtId="0" fontId="0" fillId="0" borderId="0" xfId="0" applyFont="1" applyAlignment="1"/>
    <xf numFmtId="0" fontId="2" fillId="0" borderId="0" xfId="0" applyFont="1" applyAlignment="1"/>
    <xf numFmtId="3" fontId="2" fillId="0" borderId="0" xfId="0" applyNumberFormat="1" applyFont="1" applyAlignment="1">
      <alignment vertical="top"/>
    </xf>
    <xf numFmtId="3" fontId="2" fillId="0" borderId="0" xfId="0" applyNumberFormat="1" applyFont="1" applyAlignment="1">
      <alignment horizontal="right" vertical="top"/>
    </xf>
    <xf numFmtId="3" fontId="2" fillId="0" borderId="0" xfId="0" applyNumberFormat="1" applyFont="1" applyAlignment="1">
      <alignment horizontal="right" vertical="top" wrapText="1"/>
    </xf>
    <xf numFmtId="187" fontId="2" fillId="0" borderId="0" xfId="0" applyNumberFormat="1" applyFont="1" applyAlignment="1">
      <alignment horizontal="right" vertical="top" wrapText="1"/>
    </xf>
    <xf numFmtId="3" fontId="1" fillId="0" borderId="1" xfId="0" applyNumberFormat="1" applyFont="1" applyBorder="1" applyAlignment="1">
      <alignment horizontal="center" vertical="top" wrapText="1"/>
    </xf>
    <xf numFmtId="3" fontId="1" fillId="0" borderId="1" xfId="0" applyNumberFormat="1" applyFont="1" applyBorder="1" applyAlignment="1">
      <alignment horizontal="center" vertical="top"/>
    </xf>
    <xf numFmtId="3" fontId="1" fillId="0" borderId="0" xfId="0" applyNumberFormat="1" applyFont="1" applyAlignment="1">
      <alignment horizontal="center" vertical="top"/>
    </xf>
    <xf numFmtId="3" fontId="1" fillId="0" borderId="7" xfId="0" applyNumberFormat="1" applyFont="1" applyBorder="1" applyAlignment="1">
      <alignment horizontal="center" vertical="top" wrapText="1"/>
    </xf>
    <xf numFmtId="49" fontId="1" fillId="0" borderId="8" xfId="0" applyNumberFormat="1" applyFont="1" applyBorder="1" applyAlignment="1">
      <alignment horizontal="center" vertical="center" wrapText="1"/>
    </xf>
    <xf numFmtId="3" fontId="1" fillId="2" borderId="11" xfId="0" applyNumberFormat="1" applyFont="1" applyFill="1" applyBorder="1" applyAlignment="1">
      <alignment vertical="top" wrapText="1"/>
    </xf>
    <xf numFmtId="188" fontId="1" fillId="2" borderId="11" xfId="0" applyNumberFormat="1" applyFont="1" applyFill="1" applyBorder="1" applyAlignment="1">
      <alignment horizontal="right" vertical="top"/>
    </xf>
    <xf numFmtId="188" fontId="1" fillId="2" borderId="11" xfId="0" applyNumberFormat="1" applyFont="1" applyFill="1" applyBorder="1" applyAlignment="1">
      <alignment horizontal="right" vertical="top" wrapText="1"/>
    </xf>
    <xf numFmtId="4" fontId="1" fillId="2" borderId="11" xfId="0" applyNumberFormat="1" applyFont="1" applyFill="1" applyBorder="1" applyAlignment="1">
      <alignment horizontal="right" vertical="top"/>
    </xf>
    <xf numFmtId="3" fontId="1" fillId="2" borderId="12" xfId="0" applyNumberFormat="1" applyFont="1" applyFill="1" applyBorder="1" applyAlignment="1">
      <alignment vertical="top"/>
    </xf>
    <xf numFmtId="3" fontId="1" fillId="2" borderId="13" xfId="0" applyNumberFormat="1" applyFont="1" applyFill="1" applyBorder="1" applyAlignment="1">
      <alignment vertical="top"/>
    </xf>
    <xf numFmtId="3" fontId="1" fillId="2" borderId="14" xfId="0" applyNumberFormat="1" applyFont="1" applyFill="1" applyBorder="1" applyAlignment="1">
      <alignment vertical="top"/>
    </xf>
    <xf numFmtId="3" fontId="1" fillId="3" borderId="15" xfId="0" applyNumberFormat="1" applyFont="1" applyFill="1" applyBorder="1" applyAlignment="1">
      <alignment vertical="top" wrapText="1"/>
    </xf>
    <xf numFmtId="188" fontId="1" fillId="3" borderId="15" xfId="0" applyNumberFormat="1" applyFont="1" applyFill="1" applyBorder="1" applyAlignment="1">
      <alignment horizontal="right" vertical="top"/>
    </xf>
    <xf numFmtId="188" fontId="1" fillId="3" borderId="15" xfId="0" applyNumberFormat="1" applyFont="1" applyFill="1" applyBorder="1" applyAlignment="1">
      <alignment horizontal="right" vertical="top" wrapText="1"/>
    </xf>
    <xf numFmtId="4" fontId="1" fillId="3" borderId="15" xfId="0" applyNumberFormat="1" applyFont="1" applyFill="1" applyBorder="1" applyAlignment="1">
      <alignment horizontal="right" vertical="top"/>
    </xf>
    <xf numFmtId="3" fontId="1" fillId="3" borderId="16" xfId="0" applyNumberFormat="1" applyFont="1" applyFill="1" applyBorder="1" applyAlignment="1">
      <alignment vertical="top"/>
    </xf>
    <xf numFmtId="3" fontId="1" fillId="3" borderId="17" xfId="0" applyNumberFormat="1" applyFont="1" applyFill="1" applyBorder="1" applyAlignment="1">
      <alignment vertical="top"/>
    </xf>
    <xf numFmtId="3" fontId="1" fillId="3" borderId="14" xfId="0" applyNumberFormat="1" applyFont="1" applyFill="1" applyBorder="1" applyAlignment="1">
      <alignment vertical="top"/>
    </xf>
    <xf numFmtId="3" fontId="1" fillId="4" borderId="8" xfId="0" applyNumberFormat="1" applyFont="1" applyFill="1" applyBorder="1" applyAlignment="1">
      <alignment vertical="top" wrapText="1"/>
    </xf>
    <xf numFmtId="188" fontId="1" fillId="4" borderId="8" xfId="0" applyNumberFormat="1" applyFont="1" applyFill="1" applyBorder="1" applyAlignment="1">
      <alignment horizontal="right" vertical="top"/>
    </xf>
    <xf numFmtId="188" fontId="1" fillId="4" borderId="8" xfId="0" applyNumberFormat="1" applyFont="1" applyFill="1" applyBorder="1" applyAlignment="1">
      <alignment horizontal="right" vertical="top" wrapText="1"/>
    </xf>
    <xf numFmtId="4" fontId="1" fillId="4" borderId="8" xfId="0" applyNumberFormat="1" applyFont="1" applyFill="1" applyBorder="1" applyAlignment="1">
      <alignment horizontal="right" vertical="top"/>
    </xf>
    <xf numFmtId="3" fontId="1" fillId="4" borderId="18" xfId="0" applyNumberFormat="1" applyFont="1" applyFill="1" applyBorder="1" applyAlignment="1">
      <alignment vertical="top"/>
    </xf>
    <xf numFmtId="3" fontId="1" fillId="4" borderId="19" xfId="0" applyNumberFormat="1" applyFont="1" applyFill="1" applyBorder="1" applyAlignment="1">
      <alignment vertical="top"/>
    </xf>
    <xf numFmtId="3" fontId="1" fillId="4" borderId="14" xfId="0" applyNumberFormat="1" applyFont="1" applyFill="1" applyBorder="1" applyAlignment="1">
      <alignment vertical="top"/>
    </xf>
    <xf numFmtId="3" fontId="1" fillId="5" borderId="8" xfId="0" applyNumberFormat="1" applyFont="1" applyFill="1" applyBorder="1" applyAlignment="1">
      <alignment vertical="top"/>
    </xf>
    <xf numFmtId="188" fontId="1" fillId="5" borderId="8" xfId="0" applyNumberFormat="1" applyFont="1" applyFill="1" applyBorder="1" applyAlignment="1">
      <alignment horizontal="right" vertical="top"/>
    </xf>
    <xf numFmtId="188" fontId="1" fillId="5" borderId="8" xfId="0" applyNumberFormat="1" applyFont="1" applyFill="1" applyBorder="1" applyAlignment="1">
      <alignment horizontal="right" vertical="top" wrapText="1"/>
    </xf>
    <xf numFmtId="4" fontId="1" fillId="5" borderId="8" xfId="0" applyNumberFormat="1" applyFont="1" applyFill="1" applyBorder="1" applyAlignment="1">
      <alignment horizontal="right" vertical="top"/>
    </xf>
    <xf numFmtId="3" fontId="1" fillId="5" borderId="18" xfId="0" applyNumberFormat="1" applyFont="1" applyFill="1" applyBorder="1" applyAlignment="1">
      <alignment vertical="top"/>
    </xf>
    <xf numFmtId="3" fontId="1" fillId="5" borderId="19" xfId="0" applyNumberFormat="1" applyFont="1" applyFill="1" applyBorder="1" applyAlignment="1">
      <alignment vertical="top"/>
    </xf>
    <xf numFmtId="3" fontId="1" fillId="5" borderId="14" xfId="0" applyNumberFormat="1" applyFont="1" applyFill="1" applyBorder="1" applyAlignment="1">
      <alignment vertical="top"/>
    </xf>
    <xf numFmtId="3" fontId="2" fillId="6" borderId="20" xfId="0" applyNumberFormat="1" applyFont="1" applyFill="1" applyBorder="1" applyAlignment="1">
      <alignment horizontal="left" vertical="top"/>
    </xf>
    <xf numFmtId="188" fontId="2" fillId="6" borderId="20" xfId="0" applyNumberFormat="1" applyFont="1" applyFill="1" applyBorder="1" applyAlignment="1">
      <alignment horizontal="right" vertical="top"/>
    </xf>
    <xf numFmtId="188" fontId="2" fillId="6" borderId="20" xfId="0" applyNumberFormat="1" applyFont="1" applyFill="1" applyBorder="1" applyAlignment="1">
      <alignment horizontal="right" vertical="top" wrapText="1"/>
    </xf>
    <xf numFmtId="4" fontId="2" fillId="6" borderId="20" xfId="0" applyNumberFormat="1" applyFont="1" applyFill="1" applyBorder="1" applyAlignment="1">
      <alignment horizontal="right" vertical="top"/>
    </xf>
    <xf numFmtId="3" fontId="2" fillId="6" borderId="21" xfId="0" applyNumberFormat="1" applyFont="1" applyFill="1" applyBorder="1" applyAlignment="1">
      <alignment vertical="top"/>
    </xf>
    <xf numFmtId="3" fontId="2" fillId="6" borderId="22" xfId="0" applyNumberFormat="1" applyFont="1" applyFill="1" applyBorder="1" applyAlignment="1">
      <alignment vertical="top"/>
    </xf>
    <xf numFmtId="3" fontId="2" fillId="0" borderId="23" xfId="0" applyNumberFormat="1" applyFont="1" applyBorder="1" applyAlignment="1">
      <alignment horizontal="left" vertical="top"/>
    </xf>
    <xf numFmtId="188" fontId="2" fillId="0" borderId="23" xfId="0" applyNumberFormat="1" applyFont="1" applyBorder="1" applyAlignment="1">
      <alignment horizontal="right" vertical="top"/>
    </xf>
    <xf numFmtId="188" fontId="2" fillId="0" borderId="23" xfId="0" applyNumberFormat="1" applyFont="1" applyBorder="1" applyAlignment="1">
      <alignment horizontal="right" vertical="top" wrapText="1"/>
    </xf>
    <xf numFmtId="4" fontId="2" fillId="0" borderId="23" xfId="0" applyNumberFormat="1" applyFont="1" applyBorder="1" applyAlignment="1">
      <alignment horizontal="right" vertical="top"/>
    </xf>
    <xf numFmtId="3" fontId="2" fillId="0" borderId="23" xfId="0" applyNumberFormat="1" applyFont="1" applyBorder="1" applyAlignment="1">
      <alignment horizontal="left" vertical="top" wrapText="1"/>
    </xf>
    <xf numFmtId="3" fontId="2" fillId="6" borderId="23" xfId="0" applyNumberFormat="1" applyFont="1" applyFill="1" applyBorder="1" applyAlignment="1">
      <alignment horizontal="left" vertical="top"/>
    </xf>
    <xf numFmtId="188" fontId="2" fillId="6" borderId="23" xfId="0" applyNumberFormat="1" applyFont="1" applyFill="1" applyBorder="1" applyAlignment="1">
      <alignment horizontal="right" vertical="top"/>
    </xf>
    <xf numFmtId="188" fontId="2" fillId="6" borderId="23" xfId="0" applyNumberFormat="1" applyFont="1" applyFill="1" applyBorder="1" applyAlignment="1">
      <alignment horizontal="right" vertical="top" wrapText="1"/>
    </xf>
    <xf numFmtId="4" fontId="2" fillId="6" borderId="23" xfId="0" applyNumberFormat="1" applyFont="1" applyFill="1" applyBorder="1" applyAlignment="1">
      <alignment horizontal="right" vertical="top"/>
    </xf>
    <xf numFmtId="3" fontId="2" fillId="6" borderId="26" xfId="0" applyNumberFormat="1" applyFont="1" applyFill="1" applyBorder="1" applyAlignment="1">
      <alignment vertical="top"/>
    </xf>
    <xf numFmtId="3" fontId="2" fillId="6" borderId="27" xfId="0" applyNumberFormat="1" applyFont="1" applyFill="1" applyBorder="1" applyAlignment="1">
      <alignment vertical="top"/>
    </xf>
    <xf numFmtId="3" fontId="2" fillId="0" borderId="24" xfId="0" applyNumberFormat="1" applyFont="1" applyBorder="1" applyAlignment="1">
      <alignment horizontal="center" vertical="top"/>
    </xf>
    <xf numFmtId="3" fontId="2" fillId="0" borderId="25" xfId="0" applyNumberFormat="1" applyFont="1" applyBorder="1" applyAlignment="1">
      <alignment horizontal="center" vertical="top"/>
    </xf>
    <xf numFmtId="188" fontId="2" fillId="6" borderId="23" xfId="0" applyNumberFormat="1" applyFont="1" applyFill="1" applyBorder="1" applyAlignment="1">
      <alignment vertical="top"/>
    </xf>
    <xf numFmtId="188" fontId="2" fillId="6" borderId="23" xfId="0" applyNumberFormat="1" applyFont="1" applyFill="1" applyBorder="1" applyAlignment="1">
      <alignment vertical="top" wrapText="1"/>
    </xf>
    <xf numFmtId="3" fontId="2" fillId="0" borderId="28" xfId="0" applyNumberFormat="1" applyFont="1" applyBorder="1" applyAlignment="1">
      <alignment horizontal="left" vertical="top"/>
    </xf>
    <xf numFmtId="188" fontId="2" fillId="0" borderId="28" xfId="0" applyNumberFormat="1" applyFont="1" applyBorder="1" applyAlignment="1">
      <alignment horizontal="right" vertical="top"/>
    </xf>
    <xf numFmtId="188" fontId="2" fillId="0" borderId="28" xfId="0" applyNumberFormat="1" applyFont="1" applyBorder="1" applyAlignment="1">
      <alignment horizontal="right" vertical="top" wrapText="1"/>
    </xf>
    <xf numFmtId="3" fontId="2" fillId="6" borderId="29" xfId="0" applyNumberFormat="1" applyFont="1" applyFill="1" applyBorder="1" applyAlignment="1">
      <alignment vertical="top"/>
    </xf>
    <xf numFmtId="3" fontId="2" fillId="6" borderId="14" xfId="0" applyNumberFormat="1" applyFont="1" applyFill="1" applyBorder="1" applyAlignment="1">
      <alignment vertical="top"/>
    </xf>
    <xf numFmtId="3" fontId="2" fillId="6" borderId="30" xfId="0" applyNumberFormat="1" applyFont="1" applyFill="1" applyBorder="1" applyAlignment="1">
      <alignment vertical="top"/>
    </xf>
    <xf numFmtId="4" fontId="2" fillId="0" borderId="31" xfId="0" applyNumberFormat="1" applyFont="1" applyBorder="1" applyAlignment="1">
      <alignment horizontal="right" vertical="top"/>
    </xf>
    <xf numFmtId="188" fontId="2" fillId="0" borderId="31" xfId="0" applyNumberFormat="1" applyFont="1" applyBorder="1" applyAlignment="1">
      <alignment horizontal="right" vertical="top"/>
    </xf>
    <xf numFmtId="4" fontId="1" fillId="5" borderId="15" xfId="0" applyNumberFormat="1" applyFont="1" applyFill="1" applyBorder="1" applyAlignment="1">
      <alignment horizontal="right" vertical="top"/>
    </xf>
    <xf numFmtId="188" fontId="1" fillId="5" borderId="15" xfId="0" applyNumberFormat="1" applyFont="1" applyFill="1" applyBorder="1" applyAlignment="1">
      <alignment horizontal="right" vertical="top"/>
    </xf>
    <xf numFmtId="3" fontId="1" fillId="5" borderId="16" xfId="0" applyNumberFormat="1" applyFont="1" applyFill="1" applyBorder="1" applyAlignment="1">
      <alignment vertical="top"/>
    </xf>
    <xf numFmtId="3" fontId="1" fillId="5" borderId="17" xfId="0" applyNumberFormat="1" applyFont="1" applyFill="1" applyBorder="1" applyAlignment="1">
      <alignment vertical="top"/>
    </xf>
    <xf numFmtId="3" fontId="2" fillId="7" borderId="20" xfId="0" applyNumberFormat="1" applyFont="1" applyFill="1" applyBorder="1" applyAlignment="1">
      <alignment horizontal="left" vertical="top"/>
    </xf>
    <xf numFmtId="188" fontId="2" fillId="7" borderId="20" xfId="0" applyNumberFormat="1" applyFont="1" applyFill="1" applyBorder="1" applyAlignment="1">
      <alignment horizontal="right" vertical="top"/>
    </xf>
    <xf numFmtId="188" fontId="2" fillId="7" borderId="20" xfId="0" applyNumberFormat="1" applyFont="1" applyFill="1" applyBorder="1" applyAlignment="1">
      <alignment horizontal="right" vertical="top" wrapText="1"/>
    </xf>
    <xf numFmtId="4" fontId="2" fillId="7" borderId="20" xfId="0" applyNumberFormat="1" applyFont="1" applyFill="1" applyBorder="1" applyAlignment="1">
      <alignment horizontal="right" vertical="top"/>
    </xf>
    <xf numFmtId="3" fontId="2" fillId="7" borderId="21" xfId="0" applyNumberFormat="1" applyFont="1" applyFill="1" applyBorder="1" applyAlignment="1">
      <alignment vertical="top"/>
    </xf>
    <xf numFmtId="3" fontId="2" fillId="7" borderId="22" xfId="0" applyNumberFormat="1" applyFont="1" applyFill="1" applyBorder="1" applyAlignment="1">
      <alignment vertical="top"/>
    </xf>
    <xf numFmtId="3" fontId="2" fillId="8" borderId="34" xfId="0" applyNumberFormat="1" applyFont="1" applyFill="1" applyBorder="1" applyAlignment="1">
      <alignment horizontal="left" vertical="top"/>
    </xf>
    <xf numFmtId="188" fontId="2" fillId="8" borderId="34" xfId="0" applyNumberFormat="1" applyFont="1" applyFill="1" applyBorder="1" applyAlignment="1">
      <alignment horizontal="right" vertical="top"/>
    </xf>
    <xf numFmtId="188" fontId="2" fillId="8" borderId="34" xfId="0" applyNumberFormat="1" applyFont="1" applyFill="1" applyBorder="1" applyAlignment="1">
      <alignment horizontal="right" vertical="top" wrapText="1"/>
    </xf>
    <xf numFmtId="4" fontId="2" fillId="8" borderId="34" xfId="0" applyNumberFormat="1" applyFont="1" applyFill="1" applyBorder="1" applyAlignment="1">
      <alignment horizontal="right" vertical="top"/>
    </xf>
    <xf numFmtId="3" fontId="2" fillId="8" borderId="26" xfId="0" applyNumberFormat="1" applyFont="1" applyFill="1" applyBorder="1" applyAlignment="1">
      <alignment vertical="top"/>
    </xf>
    <xf numFmtId="3" fontId="2" fillId="8" borderId="27" xfId="0" applyNumberFormat="1" applyFont="1" applyFill="1" applyBorder="1" applyAlignment="1">
      <alignment vertical="top"/>
    </xf>
    <xf numFmtId="4" fontId="2" fillId="0" borderId="35" xfId="0" applyNumberFormat="1" applyFont="1" applyBorder="1" applyAlignment="1">
      <alignment horizontal="right" vertical="top"/>
    </xf>
    <xf numFmtId="3" fontId="2" fillId="9" borderId="23" xfId="0" applyNumberFormat="1" applyFont="1" applyFill="1" applyBorder="1" applyAlignment="1">
      <alignment horizontal="left" vertical="top" wrapText="1"/>
    </xf>
    <xf numFmtId="188" fontId="2" fillId="9" borderId="23" xfId="0" applyNumberFormat="1" applyFont="1" applyFill="1" applyBorder="1" applyAlignment="1">
      <alignment horizontal="right" vertical="top"/>
    </xf>
    <xf numFmtId="188" fontId="2" fillId="9" borderId="23" xfId="0" applyNumberFormat="1" applyFont="1" applyFill="1" applyBorder="1" applyAlignment="1">
      <alignment horizontal="right" vertical="top" wrapText="1"/>
    </xf>
    <xf numFmtId="4" fontId="2" fillId="9" borderId="34" xfId="0" applyNumberFormat="1" applyFont="1" applyFill="1" applyBorder="1" applyAlignment="1">
      <alignment horizontal="right" vertical="top"/>
    </xf>
    <xf numFmtId="3" fontId="4" fillId="0" borderId="23" xfId="0" applyNumberFormat="1" applyFont="1" applyBorder="1" applyAlignment="1">
      <alignment horizontal="left" vertical="top"/>
    </xf>
    <xf numFmtId="188" fontId="4" fillId="0" borderId="23" xfId="0" applyNumberFormat="1" applyFont="1" applyBorder="1" applyAlignment="1">
      <alignment horizontal="right" vertical="top"/>
    </xf>
    <xf numFmtId="188" fontId="4" fillId="0" borderId="23" xfId="0" applyNumberFormat="1" applyFont="1" applyBorder="1" applyAlignment="1">
      <alignment horizontal="right" vertical="top" wrapText="1"/>
    </xf>
    <xf numFmtId="4" fontId="4" fillId="0" borderId="35" xfId="0" applyNumberFormat="1" applyFont="1" applyBorder="1" applyAlignment="1">
      <alignment horizontal="right" vertical="top"/>
    </xf>
    <xf numFmtId="3" fontId="2" fillId="0" borderId="28" xfId="0" applyNumberFormat="1" applyFont="1" applyBorder="1" applyAlignment="1">
      <alignment horizontal="left" vertical="top" wrapText="1"/>
    </xf>
    <xf numFmtId="189" fontId="2" fillId="8" borderId="36" xfId="0" applyNumberFormat="1" applyFont="1" applyFill="1" applyBorder="1" applyAlignment="1">
      <alignment horizontal="left" vertical="top"/>
    </xf>
    <xf numFmtId="188" fontId="2" fillId="8" borderId="36" xfId="0" applyNumberFormat="1" applyFont="1" applyFill="1" applyBorder="1" applyAlignment="1">
      <alignment horizontal="right" vertical="top"/>
    </xf>
    <xf numFmtId="188" fontId="2" fillId="8" borderId="36" xfId="0" applyNumberFormat="1" applyFont="1" applyFill="1" applyBorder="1" applyAlignment="1">
      <alignment horizontal="right" vertical="top" wrapText="1"/>
    </xf>
    <xf numFmtId="4" fontId="2" fillId="8" borderId="36" xfId="0" applyNumberFormat="1" applyFont="1" applyFill="1" applyBorder="1" applyAlignment="1">
      <alignment horizontal="right" vertical="top"/>
    </xf>
    <xf numFmtId="3" fontId="2" fillId="8" borderId="29" xfId="0" applyNumberFormat="1" applyFont="1" applyFill="1" applyBorder="1" applyAlignment="1">
      <alignment vertical="top"/>
    </xf>
    <xf numFmtId="3" fontId="2" fillId="8" borderId="30" xfId="0" applyNumberFormat="1" applyFont="1" applyFill="1" applyBorder="1" applyAlignment="1">
      <alignment vertical="top"/>
    </xf>
    <xf numFmtId="3" fontId="1" fillId="3" borderId="8" xfId="0" applyNumberFormat="1" applyFont="1" applyFill="1" applyBorder="1" applyAlignment="1">
      <alignment vertical="top" wrapText="1"/>
    </xf>
    <xf numFmtId="188" fontId="1" fillId="3" borderId="8" xfId="0" applyNumberFormat="1" applyFont="1" applyFill="1" applyBorder="1" applyAlignment="1">
      <alignment horizontal="right" vertical="top"/>
    </xf>
    <xf numFmtId="188" fontId="1" fillId="3" borderId="8" xfId="0" applyNumberFormat="1" applyFont="1" applyFill="1" applyBorder="1" applyAlignment="1">
      <alignment horizontal="right" vertical="top" wrapText="1"/>
    </xf>
    <xf numFmtId="4" fontId="1" fillId="3" borderId="8" xfId="0" applyNumberFormat="1" applyFont="1" applyFill="1" applyBorder="1" applyAlignment="1">
      <alignment horizontal="right" vertical="top"/>
    </xf>
    <xf numFmtId="3" fontId="1" fillId="3" borderId="18" xfId="0" applyNumberFormat="1" applyFont="1" applyFill="1" applyBorder="1" applyAlignment="1">
      <alignment vertical="top"/>
    </xf>
    <xf numFmtId="3" fontId="1" fillId="3" borderId="19" xfId="0" applyNumberFormat="1" applyFont="1" applyFill="1" applyBorder="1" applyAlignment="1">
      <alignment vertical="top"/>
    </xf>
    <xf numFmtId="4" fontId="2" fillId="8" borderId="23" xfId="0" applyNumberFormat="1" applyFont="1" applyFill="1" applyBorder="1" applyAlignment="1">
      <alignment horizontal="right" vertical="top"/>
    </xf>
    <xf numFmtId="3" fontId="4" fillId="0" borderId="23" xfId="0" applyNumberFormat="1" applyFont="1" applyBorder="1" applyAlignment="1">
      <alignment horizontal="left" vertical="top" wrapText="1"/>
    </xf>
    <xf numFmtId="4" fontId="4" fillId="0" borderId="23" xfId="0" applyNumberFormat="1" applyFont="1" applyBorder="1" applyAlignment="1">
      <alignment horizontal="right" vertical="top"/>
    </xf>
    <xf numFmtId="3" fontId="2" fillId="8" borderId="23" xfId="0" applyNumberFormat="1" applyFont="1" applyFill="1" applyBorder="1" applyAlignment="1">
      <alignment horizontal="left" vertical="top"/>
    </xf>
    <xf numFmtId="188" fontId="2" fillId="8" borderId="23" xfId="0" applyNumberFormat="1" applyFont="1" applyFill="1" applyBorder="1" applyAlignment="1">
      <alignment horizontal="right" vertical="top"/>
    </xf>
    <xf numFmtId="188" fontId="2" fillId="8" borderId="23" xfId="0" applyNumberFormat="1" applyFont="1" applyFill="1" applyBorder="1" applyAlignment="1">
      <alignment horizontal="right" vertical="top" wrapText="1"/>
    </xf>
    <xf numFmtId="3" fontId="2" fillId="7" borderId="23" xfId="0" applyNumberFormat="1" applyFont="1" applyFill="1" applyBorder="1" applyAlignment="1">
      <alignment horizontal="left" vertical="top"/>
    </xf>
    <xf numFmtId="188" fontId="2" fillId="7" borderId="23" xfId="0" applyNumberFormat="1" applyFont="1" applyFill="1" applyBorder="1" applyAlignment="1">
      <alignment horizontal="right" vertical="top"/>
    </xf>
    <xf numFmtId="188" fontId="2" fillId="7" borderId="23" xfId="0" applyNumberFormat="1" applyFont="1" applyFill="1" applyBorder="1" applyAlignment="1">
      <alignment horizontal="right" vertical="top" wrapText="1"/>
    </xf>
    <xf numFmtId="4" fontId="2" fillId="7" borderId="23" xfId="0" applyNumberFormat="1" applyFont="1" applyFill="1" applyBorder="1" applyAlignment="1">
      <alignment horizontal="right" vertical="top"/>
    </xf>
    <xf numFmtId="3" fontId="2" fillId="7" borderId="26" xfId="0" applyNumberFormat="1" applyFont="1" applyFill="1" applyBorder="1" applyAlignment="1">
      <alignment vertical="top"/>
    </xf>
    <xf numFmtId="3" fontId="2" fillId="7" borderId="27" xfId="0" applyNumberFormat="1" applyFont="1" applyFill="1" applyBorder="1" applyAlignment="1">
      <alignment vertical="top"/>
    </xf>
    <xf numFmtId="3" fontId="2" fillId="10" borderId="14" xfId="0" applyNumberFormat="1" applyFont="1" applyFill="1" applyBorder="1" applyAlignment="1">
      <alignment vertical="top"/>
    </xf>
    <xf numFmtId="188" fontId="2" fillId="0" borderId="31" xfId="0" applyNumberFormat="1" applyFont="1" applyBorder="1" applyAlignment="1">
      <alignment horizontal="right" vertical="top" wrapText="1"/>
    </xf>
    <xf numFmtId="4" fontId="2" fillId="0" borderId="7" xfId="0" applyNumberFormat="1" applyFont="1" applyBorder="1" applyAlignment="1">
      <alignment horizontal="right" vertical="top"/>
    </xf>
    <xf numFmtId="3" fontId="2" fillId="11" borderId="34" xfId="0" applyNumberFormat="1" applyFont="1" applyFill="1" applyBorder="1" applyAlignment="1">
      <alignment horizontal="left" vertical="top"/>
    </xf>
    <xf numFmtId="188" fontId="2" fillId="11" borderId="34" xfId="0" applyNumberFormat="1" applyFont="1" applyFill="1" applyBorder="1" applyAlignment="1">
      <alignment horizontal="right" vertical="top"/>
    </xf>
    <xf numFmtId="188" fontId="2" fillId="11" borderId="34" xfId="0" applyNumberFormat="1" applyFont="1" applyFill="1" applyBorder="1" applyAlignment="1">
      <alignment horizontal="right" vertical="top" wrapText="1"/>
    </xf>
    <xf numFmtId="4" fontId="2" fillId="11" borderId="20" xfId="0" applyNumberFormat="1" applyFont="1" applyFill="1" applyBorder="1" applyAlignment="1">
      <alignment horizontal="right" vertical="top"/>
    </xf>
    <xf numFmtId="3" fontId="2" fillId="11" borderId="21" xfId="0" applyNumberFormat="1" applyFont="1" applyFill="1" applyBorder="1" applyAlignment="1">
      <alignment vertical="top"/>
    </xf>
    <xf numFmtId="3" fontId="2" fillId="11" borderId="22" xfId="0" applyNumberFormat="1" applyFont="1" applyFill="1" applyBorder="1" applyAlignment="1">
      <alignment vertical="top"/>
    </xf>
    <xf numFmtId="3" fontId="2" fillId="0" borderId="0" xfId="0" applyNumberFormat="1" applyFont="1" applyAlignment="1">
      <alignment horizontal="left" vertical="top"/>
    </xf>
    <xf numFmtId="3" fontId="2" fillId="10" borderId="14" xfId="0" applyNumberFormat="1" applyFont="1" applyFill="1" applyBorder="1" applyAlignment="1">
      <alignment horizontal="left" vertical="top"/>
    </xf>
    <xf numFmtId="4" fontId="2" fillId="0" borderId="39" xfId="0" applyNumberFormat="1" applyFont="1" applyBorder="1" applyAlignment="1">
      <alignment horizontal="right" vertical="top"/>
    </xf>
    <xf numFmtId="3" fontId="2" fillId="11" borderId="23" xfId="0" applyNumberFormat="1" applyFont="1" applyFill="1" applyBorder="1" applyAlignment="1">
      <alignment horizontal="left" vertical="top"/>
    </xf>
    <xf numFmtId="188" fontId="2" fillId="11" borderId="23" xfId="0" applyNumberFormat="1" applyFont="1" applyFill="1" applyBorder="1" applyAlignment="1">
      <alignment horizontal="right" vertical="top"/>
    </xf>
    <xf numFmtId="188" fontId="2" fillId="11" borderId="23" xfId="0" applyNumberFormat="1" applyFont="1" applyFill="1" applyBorder="1" applyAlignment="1">
      <alignment horizontal="right" vertical="top" wrapText="1"/>
    </xf>
    <xf numFmtId="4" fontId="2" fillId="11" borderId="23" xfId="0" applyNumberFormat="1" applyFont="1" applyFill="1" applyBorder="1" applyAlignment="1">
      <alignment horizontal="right" vertical="top"/>
    </xf>
    <xf numFmtId="3" fontId="2" fillId="11" borderId="26" xfId="0" applyNumberFormat="1" applyFont="1" applyFill="1" applyBorder="1" applyAlignment="1">
      <alignment vertical="top"/>
    </xf>
    <xf numFmtId="3" fontId="2" fillId="11" borderId="27" xfId="0" applyNumberFormat="1" applyFont="1" applyFill="1" applyBorder="1" applyAlignment="1">
      <alignment vertical="top"/>
    </xf>
    <xf numFmtId="3" fontId="2" fillId="6" borderId="34" xfId="0" applyNumberFormat="1" applyFont="1" applyFill="1" applyBorder="1" applyAlignment="1">
      <alignment horizontal="left" vertical="top"/>
    </xf>
    <xf numFmtId="188" fontId="2" fillId="6" borderId="34" xfId="0" applyNumberFormat="1" applyFont="1" applyFill="1" applyBorder="1" applyAlignment="1">
      <alignment horizontal="right" vertical="top"/>
    </xf>
    <xf numFmtId="188" fontId="2" fillId="6" borderId="34" xfId="0" applyNumberFormat="1" applyFont="1" applyFill="1" applyBorder="1" applyAlignment="1">
      <alignment horizontal="right" vertical="top" wrapText="1"/>
    </xf>
    <xf numFmtId="3" fontId="2" fillId="11" borderId="14" xfId="0" applyNumberFormat="1" applyFont="1" applyFill="1" applyBorder="1" applyAlignment="1">
      <alignment vertical="top"/>
    </xf>
    <xf numFmtId="3" fontId="2" fillId="0" borderId="35" xfId="0" applyNumberFormat="1" applyFont="1" applyBorder="1" applyAlignment="1">
      <alignment horizontal="left" vertical="top" wrapText="1"/>
    </xf>
    <xf numFmtId="188" fontId="2" fillId="0" borderId="35" xfId="0" applyNumberFormat="1" applyFont="1" applyBorder="1" applyAlignment="1">
      <alignment horizontal="right" vertical="top"/>
    </xf>
    <xf numFmtId="188" fontId="2" fillId="0" borderId="35" xfId="0" applyNumberFormat="1" applyFont="1" applyBorder="1" applyAlignment="1">
      <alignment horizontal="right" vertical="top" wrapText="1"/>
    </xf>
    <xf numFmtId="4" fontId="2" fillId="0" borderId="20" xfId="0" applyNumberFormat="1" applyFont="1" applyBorder="1" applyAlignment="1">
      <alignment horizontal="right" vertical="top"/>
    </xf>
    <xf numFmtId="3" fontId="2" fillId="8" borderId="34" xfId="0" applyNumberFormat="1" applyFont="1" applyFill="1" applyBorder="1" applyAlignment="1">
      <alignment horizontal="left" vertical="top" wrapText="1"/>
    </xf>
    <xf numFmtId="3" fontId="2" fillId="7" borderId="23" xfId="0" applyNumberFormat="1" applyFont="1" applyFill="1" applyBorder="1" applyAlignment="1">
      <alignment horizontal="left" vertical="top" wrapText="1"/>
    </xf>
    <xf numFmtId="4" fontId="2" fillId="7" borderId="34" xfId="0" applyNumberFormat="1" applyFont="1" applyFill="1" applyBorder="1" applyAlignment="1">
      <alignment horizontal="right" vertical="top"/>
    </xf>
    <xf numFmtId="4" fontId="2" fillId="9" borderId="23" xfId="0" applyNumberFormat="1" applyFont="1" applyFill="1" applyBorder="1" applyAlignment="1">
      <alignment horizontal="right" vertical="top"/>
    </xf>
    <xf numFmtId="3" fontId="2" fillId="9" borderId="23" xfId="0" applyNumberFormat="1" applyFont="1" applyFill="1" applyBorder="1" applyAlignment="1">
      <alignment horizontal="left" vertical="top"/>
    </xf>
    <xf numFmtId="3" fontId="4" fillId="9" borderId="23" xfId="0" applyNumberFormat="1" applyFont="1" applyFill="1" applyBorder="1" applyAlignment="1">
      <alignment horizontal="left" vertical="top"/>
    </xf>
    <xf numFmtId="188" fontId="4" fillId="9" borderId="23" xfId="0" applyNumberFormat="1" applyFont="1" applyFill="1" applyBorder="1" applyAlignment="1">
      <alignment horizontal="right" vertical="top"/>
    </xf>
    <xf numFmtId="188" fontId="4" fillId="9" borderId="23" xfId="0" applyNumberFormat="1" applyFont="1" applyFill="1" applyBorder="1" applyAlignment="1">
      <alignment horizontal="right" vertical="top" wrapText="1"/>
    </xf>
    <xf numFmtId="4" fontId="4" fillId="9" borderId="23" xfId="0" applyNumberFormat="1" applyFont="1" applyFill="1" applyBorder="1" applyAlignment="1">
      <alignment horizontal="right" vertical="top"/>
    </xf>
    <xf numFmtId="3" fontId="2" fillId="9" borderId="14" xfId="0" applyNumberFormat="1" applyFont="1" applyFill="1" applyBorder="1" applyAlignment="1">
      <alignment vertical="top"/>
    </xf>
    <xf numFmtId="3" fontId="2" fillId="9" borderId="26" xfId="0" applyNumberFormat="1" applyFont="1" applyFill="1" applyBorder="1" applyAlignment="1">
      <alignment vertical="top"/>
    </xf>
    <xf numFmtId="3" fontId="2" fillId="9" borderId="27" xfId="0" applyNumberFormat="1" applyFont="1" applyFill="1" applyBorder="1" applyAlignment="1">
      <alignment vertical="top"/>
    </xf>
    <xf numFmtId="190" fontId="2" fillId="0" borderId="23" xfId="0" applyNumberFormat="1" applyFont="1" applyBorder="1" applyAlignment="1">
      <alignment horizontal="right" vertical="top" shrinkToFit="1"/>
    </xf>
    <xf numFmtId="3" fontId="2" fillId="0" borderId="8" xfId="0" applyNumberFormat="1" applyFont="1" applyBorder="1" applyAlignment="1">
      <alignment horizontal="left" vertical="top" wrapText="1"/>
    </xf>
    <xf numFmtId="188" fontId="2" fillId="0" borderId="8" xfId="0" applyNumberFormat="1" applyFont="1" applyBorder="1" applyAlignment="1">
      <alignment horizontal="right" vertical="top"/>
    </xf>
    <xf numFmtId="188" fontId="2" fillId="0" borderId="8" xfId="0" applyNumberFormat="1" applyFont="1" applyBorder="1" applyAlignment="1">
      <alignment horizontal="right" vertical="top" wrapText="1"/>
    </xf>
    <xf numFmtId="4" fontId="2" fillId="0" borderId="8" xfId="0" applyNumberFormat="1" applyFont="1" applyBorder="1" applyAlignment="1">
      <alignment horizontal="right" vertical="top"/>
    </xf>
    <xf numFmtId="3" fontId="2" fillId="0" borderId="37" xfId="0" applyNumberFormat="1" applyFont="1" applyBorder="1" applyAlignment="1">
      <alignment vertical="top"/>
    </xf>
    <xf numFmtId="3" fontId="2" fillId="0" borderId="38" xfId="0" applyNumberFormat="1" applyFont="1" applyBorder="1" applyAlignment="1">
      <alignment vertical="top"/>
    </xf>
    <xf numFmtId="188" fontId="2" fillId="0" borderId="23" xfId="0" applyNumberFormat="1" applyFont="1" applyBorder="1" applyAlignment="1">
      <alignment vertical="top"/>
    </xf>
    <xf numFmtId="3" fontId="2" fillId="0" borderId="24" xfId="0" applyNumberFormat="1" applyFont="1" applyBorder="1" applyAlignment="1">
      <alignment vertical="top"/>
    </xf>
    <xf numFmtId="3" fontId="2" fillId="0" borderId="25" xfId="0" applyNumberFormat="1" applyFont="1" applyBorder="1" applyAlignment="1">
      <alignment vertical="top"/>
    </xf>
    <xf numFmtId="188" fontId="2" fillId="0" borderId="23" xfId="0" applyNumberFormat="1" applyFont="1" applyBorder="1" applyAlignment="1">
      <alignment horizontal="center" vertical="top"/>
    </xf>
    <xf numFmtId="3" fontId="2" fillId="0" borderId="0" xfId="0" applyNumberFormat="1" applyFont="1" applyAlignment="1">
      <alignment horizontal="center" vertical="top"/>
    </xf>
    <xf numFmtId="188" fontId="2" fillId="0" borderId="7" xfId="0" applyNumberFormat="1" applyFont="1" applyBorder="1" applyAlignment="1">
      <alignment vertical="top"/>
    </xf>
    <xf numFmtId="3" fontId="2" fillId="0" borderId="9" xfId="0" applyNumberFormat="1" applyFont="1" applyBorder="1" applyAlignment="1">
      <alignment vertical="top"/>
    </xf>
    <xf numFmtId="3" fontId="2" fillId="0" borderId="10" xfId="0" applyNumberFormat="1" applyFont="1" applyBorder="1" applyAlignment="1">
      <alignment vertical="top"/>
    </xf>
    <xf numFmtId="3" fontId="2" fillId="0" borderId="39" xfId="0" applyNumberFormat="1" applyFont="1" applyBorder="1" applyAlignment="1">
      <alignment horizontal="left" vertical="top" wrapText="1"/>
    </xf>
    <xf numFmtId="188" fontId="2" fillId="0" borderId="39" xfId="0" applyNumberFormat="1" applyFont="1" applyBorder="1" applyAlignment="1">
      <alignment horizontal="right" vertical="top"/>
    </xf>
    <xf numFmtId="188" fontId="2" fillId="0" borderId="39" xfId="0" applyNumberFormat="1" applyFont="1" applyBorder="1" applyAlignment="1">
      <alignment horizontal="right" vertical="top" wrapText="1"/>
    </xf>
    <xf numFmtId="0" fontId="2" fillId="0" borderId="0" xfId="0" applyFont="1" applyAlignment="1">
      <alignment wrapText="1"/>
    </xf>
    <xf numFmtId="3" fontId="2" fillId="12" borderId="23" xfId="0" applyNumberFormat="1" applyFont="1" applyFill="1" applyBorder="1" applyAlignment="1">
      <alignment horizontal="left" vertical="top" wrapText="1"/>
    </xf>
    <xf numFmtId="188" fontId="2" fillId="12" borderId="23" xfId="0" applyNumberFormat="1" applyFont="1" applyFill="1" applyBorder="1" applyAlignment="1">
      <alignment horizontal="right" vertical="top"/>
    </xf>
    <xf numFmtId="188" fontId="2" fillId="12" borderId="23" xfId="0" applyNumberFormat="1" applyFont="1" applyFill="1" applyBorder="1" applyAlignment="1">
      <alignment horizontal="right" vertical="top" wrapText="1"/>
    </xf>
    <xf numFmtId="4" fontId="2" fillId="12" borderId="23" xfId="0" applyNumberFormat="1" applyFont="1" applyFill="1" applyBorder="1" applyAlignment="1">
      <alignment horizontal="right" vertical="top"/>
    </xf>
    <xf numFmtId="0" fontId="2" fillId="12" borderId="0" xfId="0" applyFont="1" applyFill="1" applyAlignment="1"/>
    <xf numFmtId="3" fontId="2" fillId="12" borderId="23" xfId="0" applyNumberFormat="1" applyFont="1" applyFill="1" applyBorder="1" applyAlignment="1">
      <alignment horizontal="left" vertical="top"/>
    </xf>
    <xf numFmtId="3" fontId="2" fillId="0" borderId="24" xfId="0" applyNumberFormat="1" applyFont="1" applyBorder="1" applyAlignment="1">
      <alignment horizontal="center" vertical="top"/>
    </xf>
    <xf numFmtId="0" fontId="3" fillId="0" borderId="25" xfId="0" applyFont="1" applyBorder="1"/>
    <xf numFmtId="3" fontId="2" fillId="0" borderId="32" xfId="0" applyNumberFormat="1" applyFont="1" applyBorder="1" applyAlignment="1">
      <alignment horizontal="center" vertical="top"/>
    </xf>
    <xf numFmtId="0" fontId="3" fillId="0" borderId="33" xfId="0" applyFont="1" applyBorder="1"/>
    <xf numFmtId="3" fontId="2" fillId="9" borderId="24" xfId="0" applyNumberFormat="1" applyFont="1" applyFill="1" applyBorder="1" applyAlignment="1">
      <alignment horizontal="center" vertical="top"/>
    </xf>
    <xf numFmtId="3" fontId="2" fillId="0" borderId="24" xfId="0" applyNumberFormat="1" applyFont="1" applyBorder="1" applyAlignment="1">
      <alignment vertical="top"/>
    </xf>
    <xf numFmtId="3" fontId="2" fillId="0" borderId="2" xfId="0" applyNumberFormat="1" applyFont="1" applyBorder="1" applyAlignment="1">
      <alignment horizontal="center" vertical="top"/>
    </xf>
    <xf numFmtId="0" fontId="3" fillId="0" borderId="4" xfId="0" applyFont="1" applyBorder="1"/>
    <xf numFmtId="3" fontId="2" fillId="0" borderId="18" xfId="0" applyNumberFormat="1" applyFont="1" applyBorder="1" applyAlignment="1">
      <alignment horizontal="center" vertical="top"/>
    </xf>
    <xf numFmtId="3" fontId="2" fillId="0" borderId="19" xfId="0" applyNumberFormat="1" applyFont="1" applyBorder="1" applyAlignment="1">
      <alignment horizontal="center" vertical="top"/>
    </xf>
    <xf numFmtId="3" fontId="2" fillId="0" borderId="40" xfId="0" applyNumberFormat="1" applyFont="1" applyBorder="1" applyAlignment="1">
      <alignment horizontal="center" vertical="top"/>
    </xf>
    <xf numFmtId="0" fontId="3" fillId="0" borderId="41" xfId="0" applyFont="1" applyBorder="1"/>
    <xf numFmtId="3" fontId="2" fillId="12" borderId="24" xfId="0" applyNumberFormat="1" applyFont="1" applyFill="1" applyBorder="1" applyAlignment="1">
      <alignment horizontal="center" vertical="top"/>
    </xf>
    <xf numFmtId="0" fontId="3" fillId="12" borderId="25" xfId="0" applyFont="1" applyFill="1" applyBorder="1"/>
    <xf numFmtId="3" fontId="2" fillId="0" borderId="37" xfId="0" applyNumberFormat="1" applyFont="1" applyBorder="1" applyAlignment="1">
      <alignment horizontal="center" vertical="top"/>
    </xf>
    <xf numFmtId="0" fontId="3" fillId="0" borderId="38" xfId="0" applyFont="1" applyBorder="1"/>
    <xf numFmtId="3" fontId="2" fillId="8" borderId="24" xfId="0" applyNumberFormat="1" applyFont="1" applyFill="1" applyBorder="1" applyAlignment="1">
      <alignment horizontal="center" vertical="top"/>
    </xf>
    <xf numFmtId="3" fontId="1" fillId="0" borderId="0" xfId="0" applyNumberFormat="1" applyFont="1" applyAlignment="1">
      <alignment horizontal="center" vertical="top"/>
    </xf>
    <xf numFmtId="0" fontId="2" fillId="0" borderId="0" xfId="0" applyFont="1" applyAlignment="1"/>
    <xf numFmtId="3" fontId="1" fillId="0" borderId="2" xfId="0" applyNumberFormat="1" applyFont="1" applyBorder="1" applyAlignment="1">
      <alignment horizontal="center" vertical="top"/>
    </xf>
    <xf numFmtId="0" fontId="3" fillId="0" borderId="3" xfId="0" applyFont="1" applyBorder="1"/>
    <xf numFmtId="3" fontId="1" fillId="0" borderId="2" xfId="0" applyNumberFormat="1" applyFont="1" applyBorder="1" applyAlignment="1">
      <alignment horizontal="center" vertical="top" wrapText="1"/>
    </xf>
    <xf numFmtId="3" fontId="1" fillId="0" borderId="1" xfId="0" applyNumberFormat="1" applyFont="1" applyBorder="1" applyAlignment="1">
      <alignment horizontal="center" vertical="center" wrapText="1"/>
    </xf>
    <xf numFmtId="0" fontId="3" fillId="0" borderId="7" xfId="0" applyFont="1" applyBorder="1"/>
    <xf numFmtId="3" fontId="1" fillId="0" borderId="1" xfId="0" applyNumberFormat="1" applyFont="1" applyBorder="1" applyAlignment="1">
      <alignment horizontal="center" vertical="center"/>
    </xf>
    <xf numFmtId="3" fontId="1" fillId="0" borderId="5" xfId="0" applyNumberFormat="1" applyFont="1" applyBorder="1" applyAlignment="1">
      <alignment horizontal="center" vertical="center" wrapText="1"/>
    </xf>
    <xf numFmtId="0" fontId="3" fillId="0" borderId="6" xfId="0" applyFont="1" applyBorder="1"/>
    <xf numFmtId="0" fontId="3" fillId="0" borderId="9" xfId="0" applyFont="1" applyBorder="1"/>
    <xf numFmtId="0" fontId="3" fillId="0" borderId="10" xfId="0" applyFont="1" applyBorder="1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833C0B"/>
  </sheetPr>
  <dimension ref="A1:Y1000"/>
  <sheetViews>
    <sheetView tabSelected="1" zoomScale="90" zoomScaleNormal="90" workbookViewId="0">
      <pane xSplit="5" ySplit="9" topLeftCell="F10" activePane="bottomRight" state="frozen"/>
      <selection pane="topRight" activeCell="F1" sqref="F1"/>
      <selection pane="bottomLeft" activeCell="A10" sqref="A10"/>
      <selection pane="bottomRight" activeCell="K9" sqref="K9"/>
    </sheetView>
  </sheetViews>
  <sheetFormatPr defaultColWidth="12.625" defaultRowHeight="15" customHeight="1" outlineLevelCol="1" x14ac:dyDescent="0.45"/>
  <cols>
    <col min="1" max="1" width="46.25" style="1" customWidth="1"/>
    <col min="2" max="2" width="10.875" style="1" customWidth="1"/>
    <col min="3" max="3" width="10.625" style="1" customWidth="1" outlineLevel="1"/>
    <col min="4" max="4" width="11.25" style="1" customWidth="1" outlineLevel="1"/>
    <col min="5" max="5" width="8.75" style="1" customWidth="1" outlineLevel="1"/>
    <col min="6" max="6" width="11.5" style="1" customWidth="1"/>
    <col min="7" max="7" width="9" style="1" customWidth="1"/>
    <col min="8" max="8" width="8.625" style="1" customWidth="1"/>
    <col min="9" max="9" width="9.125" style="1" customWidth="1"/>
    <col min="10" max="10" width="8.875" style="1" customWidth="1"/>
    <col min="11" max="11" width="8.75" style="1" customWidth="1"/>
    <col min="12" max="12" width="8.5" style="1" customWidth="1"/>
    <col min="13" max="13" width="9" style="1" customWidth="1"/>
    <col min="14" max="14" width="9.375" style="1" customWidth="1"/>
    <col min="15" max="15" width="8.25" style="1" customWidth="1"/>
    <col min="16" max="16" width="8.5" style="1" customWidth="1"/>
    <col min="17" max="17" width="8.75" style="1" customWidth="1"/>
    <col min="18" max="18" width="9.25" style="1" customWidth="1"/>
    <col min="19" max="19" width="10.375" style="1" customWidth="1"/>
    <col min="20" max="20" width="7.25" style="1" customWidth="1"/>
    <col min="21" max="21" width="10.75" style="1" customWidth="1"/>
    <col min="22" max="22" width="3.5" style="1" customWidth="1"/>
    <col min="23" max="23" width="4.5" style="1" customWidth="1"/>
    <col min="24" max="25" width="35.75" style="1" customWidth="1"/>
    <col min="26" max="16384" width="12.625" style="1"/>
  </cols>
  <sheetData>
    <row r="1" spans="1:25" ht="18.75" x14ac:dyDescent="0.45">
      <c r="A1" s="198" t="s">
        <v>327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  <c r="N1" s="199"/>
      <c r="O1" s="199"/>
      <c r="P1" s="199"/>
      <c r="Q1" s="199"/>
      <c r="R1" s="199"/>
      <c r="S1" s="199"/>
      <c r="T1" s="199"/>
      <c r="U1" s="199"/>
      <c r="V1" s="199"/>
      <c r="W1" s="199"/>
    </row>
    <row r="2" spans="1:25" ht="18.75" x14ac:dyDescent="0.45">
      <c r="A2" s="198" t="s">
        <v>0</v>
      </c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  <c r="P2" s="199"/>
      <c r="Q2" s="199"/>
      <c r="R2" s="199"/>
      <c r="S2" s="199"/>
      <c r="T2" s="199"/>
      <c r="U2" s="199"/>
      <c r="V2" s="199"/>
      <c r="W2" s="199"/>
    </row>
    <row r="3" spans="1:25" ht="18.75" x14ac:dyDescent="0.45">
      <c r="A3" s="198" t="s">
        <v>329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199"/>
      <c r="P3" s="199"/>
      <c r="Q3" s="199"/>
      <c r="R3" s="199"/>
      <c r="S3" s="199"/>
      <c r="T3" s="199"/>
      <c r="U3" s="199"/>
      <c r="V3" s="199"/>
      <c r="W3" s="199"/>
    </row>
    <row r="4" spans="1:25" ht="18.75" x14ac:dyDescent="0.45">
      <c r="A4" s="2"/>
      <c r="B4" s="3"/>
      <c r="C4" s="3"/>
      <c r="D4" s="3"/>
      <c r="E4" s="3"/>
      <c r="F4" s="3"/>
      <c r="G4" s="4"/>
      <c r="H4" s="4"/>
      <c r="I4" s="4"/>
      <c r="J4" s="5"/>
      <c r="K4" s="5"/>
      <c r="L4" s="5"/>
      <c r="M4" s="5"/>
      <c r="N4" s="5"/>
      <c r="O4" s="5"/>
      <c r="P4" s="5"/>
      <c r="Q4" s="5"/>
      <c r="R4" s="5"/>
      <c r="S4" s="3"/>
      <c r="T4" s="3"/>
      <c r="U4" s="2"/>
      <c r="V4" s="2"/>
      <c r="W4" s="3" t="s">
        <v>1</v>
      </c>
    </row>
    <row r="5" spans="1:25" ht="18.75" x14ac:dyDescent="0.45">
      <c r="A5" s="6" t="s">
        <v>2</v>
      </c>
      <c r="B5" s="7" t="s">
        <v>3</v>
      </c>
      <c r="C5" s="200" t="s">
        <v>4</v>
      </c>
      <c r="D5" s="201"/>
      <c r="E5" s="188"/>
      <c r="F5" s="7" t="s">
        <v>5</v>
      </c>
      <c r="G5" s="202" t="s">
        <v>6</v>
      </c>
      <c r="H5" s="201"/>
      <c r="I5" s="201"/>
      <c r="J5" s="202" t="s">
        <v>7</v>
      </c>
      <c r="K5" s="201"/>
      <c r="L5" s="201"/>
      <c r="M5" s="202" t="s">
        <v>8</v>
      </c>
      <c r="N5" s="201"/>
      <c r="O5" s="201"/>
      <c r="P5" s="202" t="s">
        <v>9</v>
      </c>
      <c r="Q5" s="201"/>
      <c r="R5" s="201"/>
      <c r="S5" s="203" t="s">
        <v>10</v>
      </c>
      <c r="T5" s="203" t="s">
        <v>11</v>
      </c>
      <c r="U5" s="205" t="s">
        <v>12</v>
      </c>
      <c r="V5" s="206" t="s">
        <v>13</v>
      </c>
      <c r="W5" s="207"/>
      <c r="X5" s="8"/>
      <c r="Y5" s="8"/>
    </row>
    <row r="6" spans="1:25" ht="54" x14ac:dyDescent="0.45">
      <c r="A6" s="9"/>
      <c r="B6" s="9" t="s">
        <v>14</v>
      </c>
      <c r="C6" s="9" t="s">
        <v>15</v>
      </c>
      <c r="D6" s="9" t="s">
        <v>16</v>
      </c>
      <c r="E6" s="9" t="s">
        <v>17</v>
      </c>
      <c r="F6" s="9" t="s">
        <v>18</v>
      </c>
      <c r="G6" s="10" t="s">
        <v>315</v>
      </c>
      <c r="H6" s="10" t="s">
        <v>316</v>
      </c>
      <c r="I6" s="10" t="s">
        <v>317</v>
      </c>
      <c r="J6" s="10" t="s">
        <v>318</v>
      </c>
      <c r="K6" s="10" t="s">
        <v>319</v>
      </c>
      <c r="L6" s="10" t="s">
        <v>320</v>
      </c>
      <c r="M6" s="10" t="s">
        <v>321</v>
      </c>
      <c r="N6" s="10" t="s">
        <v>322</v>
      </c>
      <c r="O6" s="10" t="s">
        <v>323</v>
      </c>
      <c r="P6" s="10" t="s">
        <v>326</v>
      </c>
      <c r="Q6" s="10" t="s">
        <v>324</v>
      </c>
      <c r="R6" s="10" t="s">
        <v>325</v>
      </c>
      <c r="S6" s="204"/>
      <c r="T6" s="204"/>
      <c r="U6" s="204"/>
      <c r="V6" s="208"/>
      <c r="W6" s="209"/>
      <c r="X6" s="8"/>
      <c r="Y6" s="8"/>
    </row>
    <row r="7" spans="1:25" ht="18.75" x14ac:dyDescent="0.45">
      <c r="A7" s="11" t="s">
        <v>19</v>
      </c>
      <c r="B7" s="12">
        <f t="shared" ref="B7:S7" si="0">SUM(B8,B46,B313,B347,B351)</f>
        <v>6413420</v>
      </c>
      <c r="C7" s="12">
        <f t="shared" si="0"/>
        <v>0</v>
      </c>
      <c r="D7" s="12">
        <f t="shared" si="0"/>
        <v>0</v>
      </c>
      <c r="E7" s="12">
        <f t="shared" si="0"/>
        <v>0</v>
      </c>
      <c r="F7" s="12">
        <f t="shared" si="0"/>
        <v>6413420</v>
      </c>
      <c r="G7" s="13">
        <f t="shared" si="0"/>
        <v>496010.43</v>
      </c>
      <c r="H7" s="13">
        <f t="shared" si="0"/>
        <v>581089.13</v>
      </c>
      <c r="I7" s="13">
        <f t="shared" si="0"/>
        <v>574702.06000000006</v>
      </c>
      <c r="J7" s="13">
        <f t="shared" si="0"/>
        <v>575173.6</v>
      </c>
      <c r="K7" s="13">
        <f t="shared" si="0"/>
        <v>585311.68000000005</v>
      </c>
      <c r="L7" s="13">
        <f t="shared" si="0"/>
        <v>548690.61</v>
      </c>
      <c r="M7" s="13">
        <f t="shared" si="0"/>
        <v>0</v>
      </c>
      <c r="N7" s="13">
        <f t="shared" si="0"/>
        <v>0</v>
      </c>
      <c r="O7" s="13">
        <f t="shared" si="0"/>
        <v>0</v>
      </c>
      <c r="P7" s="13">
        <f t="shared" si="0"/>
        <v>0</v>
      </c>
      <c r="Q7" s="13">
        <f t="shared" si="0"/>
        <v>0</v>
      </c>
      <c r="R7" s="13">
        <f t="shared" si="0"/>
        <v>0</v>
      </c>
      <c r="S7" s="12">
        <f t="shared" si="0"/>
        <v>3360977.51</v>
      </c>
      <c r="T7" s="14">
        <f t="shared" ref="T7:T344" si="1">S7/F7*100</f>
        <v>52.405386049876654</v>
      </c>
      <c r="U7" s="12">
        <f>SUM(U8,U46,U313,U347,U351)</f>
        <v>3052442.49</v>
      </c>
      <c r="V7" s="15"/>
      <c r="W7" s="16"/>
      <c r="X7" s="17"/>
      <c r="Y7" s="17"/>
    </row>
    <row r="8" spans="1:25" ht="18.75" x14ac:dyDescent="0.45">
      <c r="A8" s="18" t="s">
        <v>20</v>
      </c>
      <c r="B8" s="19">
        <f t="shared" ref="B8:S8" si="2">SUM(B9)</f>
        <v>5843900</v>
      </c>
      <c r="C8" s="19">
        <f t="shared" si="2"/>
        <v>0</v>
      </c>
      <c r="D8" s="19">
        <f t="shared" si="2"/>
        <v>0</v>
      </c>
      <c r="E8" s="19">
        <f t="shared" si="2"/>
        <v>0</v>
      </c>
      <c r="F8" s="19">
        <f t="shared" si="2"/>
        <v>5843900</v>
      </c>
      <c r="G8" s="20">
        <f t="shared" si="2"/>
        <v>481370</v>
      </c>
      <c r="H8" s="20">
        <f t="shared" si="2"/>
        <v>481870</v>
      </c>
      <c r="I8" s="20">
        <f t="shared" si="2"/>
        <v>459170</v>
      </c>
      <c r="J8" s="20">
        <f t="shared" si="2"/>
        <v>502680</v>
      </c>
      <c r="K8" s="20">
        <f t="shared" si="2"/>
        <v>529910</v>
      </c>
      <c r="L8" s="20">
        <f t="shared" si="2"/>
        <v>469510</v>
      </c>
      <c r="M8" s="20">
        <f t="shared" si="2"/>
        <v>0</v>
      </c>
      <c r="N8" s="20">
        <f t="shared" si="2"/>
        <v>0</v>
      </c>
      <c r="O8" s="20">
        <f t="shared" si="2"/>
        <v>0</v>
      </c>
      <c r="P8" s="20">
        <f t="shared" si="2"/>
        <v>0</v>
      </c>
      <c r="Q8" s="20">
        <f t="shared" si="2"/>
        <v>0</v>
      </c>
      <c r="R8" s="20">
        <f t="shared" si="2"/>
        <v>0</v>
      </c>
      <c r="S8" s="19">
        <f t="shared" si="2"/>
        <v>2924510</v>
      </c>
      <c r="T8" s="21">
        <f t="shared" si="1"/>
        <v>50.043806362189635</v>
      </c>
      <c r="U8" s="19">
        <f>SUM(U9)</f>
        <v>2919390</v>
      </c>
      <c r="V8" s="22"/>
      <c r="W8" s="23"/>
      <c r="X8" s="24"/>
      <c r="Y8" s="24"/>
    </row>
    <row r="9" spans="1:25" ht="18.75" x14ac:dyDescent="0.45">
      <c r="A9" s="25" t="s">
        <v>21</v>
      </c>
      <c r="B9" s="26">
        <f t="shared" ref="B9:S9" si="3">SUM(B10,B30)</f>
        <v>5843900</v>
      </c>
      <c r="C9" s="26">
        <f t="shared" si="3"/>
        <v>0</v>
      </c>
      <c r="D9" s="26">
        <f t="shared" si="3"/>
        <v>0</v>
      </c>
      <c r="E9" s="26">
        <f t="shared" si="3"/>
        <v>0</v>
      </c>
      <c r="F9" s="26">
        <f t="shared" si="3"/>
        <v>5843900</v>
      </c>
      <c r="G9" s="27">
        <f t="shared" si="3"/>
        <v>481370</v>
      </c>
      <c r="H9" s="27">
        <f t="shared" si="3"/>
        <v>481870</v>
      </c>
      <c r="I9" s="27">
        <f t="shared" si="3"/>
        <v>459170</v>
      </c>
      <c r="J9" s="27">
        <f t="shared" si="3"/>
        <v>502680</v>
      </c>
      <c r="K9" s="27">
        <f t="shared" si="3"/>
        <v>529910</v>
      </c>
      <c r="L9" s="27">
        <f t="shared" si="3"/>
        <v>469510</v>
      </c>
      <c r="M9" s="27">
        <f t="shared" si="3"/>
        <v>0</v>
      </c>
      <c r="N9" s="27">
        <f t="shared" si="3"/>
        <v>0</v>
      </c>
      <c r="O9" s="27">
        <f t="shared" si="3"/>
        <v>0</v>
      </c>
      <c r="P9" s="27">
        <f t="shared" si="3"/>
        <v>0</v>
      </c>
      <c r="Q9" s="27">
        <f t="shared" si="3"/>
        <v>0</v>
      </c>
      <c r="R9" s="27">
        <f t="shared" si="3"/>
        <v>0</v>
      </c>
      <c r="S9" s="26">
        <f t="shared" si="3"/>
        <v>2924510</v>
      </c>
      <c r="T9" s="28">
        <f t="shared" si="1"/>
        <v>50.043806362189635</v>
      </c>
      <c r="U9" s="26">
        <f>SUM(U10,U30)</f>
        <v>2919390</v>
      </c>
      <c r="V9" s="29"/>
      <c r="W9" s="30"/>
      <c r="X9" s="31"/>
      <c r="Y9" s="31"/>
    </row>
    <row r="10" spans="1:25" ht="18.75" x14ac:dyDescent="0.45">
      <c r="A10" s="32" t="s">
        <v>22</v>
      </c>
      <c r="B10" s="33">
        <f t="shared" ref="B10:S10" si="4">SUM(B11,B20,B26,B28)</f>
        <v>5711800</v>
      </c>
      <c r="C10" s="33">
        <f t="shared" si="4"/>
        <v>0</v>
      </c>
      <c r="D10" s="33">
        <f t="shared" si="4"/>
        <v>0</v>
      </c>
      <c r="E10" s="33">
        <f t="shared" si="4"/>
        <v>0</v>
      </c>
      <c r="F10" s="33">
        <f t="shared" si="4"/>
        <v>5711800</v>
      </c>
      <c r="G10" s="34">
        <f t="shared" si="4"/>
        <v>456170</v>
      </c>
      <c r="H10" s="34">
        <f t="shared" si="4"/>
        <v>456170</v>
      </c>
      <c r="I10" s="34">
        <f t="shared" si="4"/>
        <v>456170</v>
      </c>
      <c r="J10" s="34">
        <f t="shared" si="4"/>
        <v>497490</v>
      </c>
      <c r="K10" s="34">
        <f t="shared" si="4"/>
        <v>466510</v>
      </c>
      <c r="L10" s="34">
        <f t="shared" si="4"/>
        <v>466510</v>
      </c>
      <c r="M10" s="34">
        <f t="shared" si="4"/>
        <v>0</v>
      </c>
      <c r="N10" s="34">
        <f t="shared" si="4"/>
        <v>0</v>
      </c>
      <c r="O10" s="34">
        <f t="shared" si="4"/>
        <v>0</v>
      </c>
      <c r="P10" s="34">
        <f t="shared" si="4"/>
        <v>0</v>
      </c>
      <c r="Q10" s="34">
        <f t="shared" si="4"/>
        <v>0</v>
      </c>
      <c r="R10" s="34">
        <f t="shared" si="4"/>
        <v>0</v>
      </c>
      <c r="S10" s="33">
        <f t="shared" si="4"/>
        <v>2799020</v>
      </c>
      <c r="T10" s="35">
        <f t="shared" si="1"/>
        <v>49.004166812563469</v>
      </c>
      <c r="U10" s="33">
        <f>SUM(U11,U20,U26,U28)</f>
        <v>2912780</v>
      </c>
      <c r="V10" s="36"/>
      <c r="W10" s="37"/>
      <c r="X10" s="38"/>
      <c r="Y10" s="38"/>
    </row>
    <row r="11" spans="1:25" ht="18.75" x14ac:dyDescent="0.45">
      <c r="A11" s="39" t="s">
        <v>23</v>
      </c>
      <c r="B11" s="40">
        <f t="shared" ref="B11:S11" si="5">SUM(B12:B19)</f>
        <v>4751300</v>
      </c>
      <c r="C11" s="40">
        <f t="shared" si="5"/>
        <v>0</v>
      </c>
      <c r="D11" s="40">
        <f t="shared" si="5"/>
        <v>0</v>
      </c>
      <c r="E11" s="40">
        <f t="shared" si="5"/>
        <v>0</v>
      </c>
      <c r="F11" s="40">
        <f t="shared" si="5"/>
        <v>4751300</v>
      </c>
      <c r="G11" s="41">
        <f t="shared" si="5"/>
        <v>337680</v>
      </c>
      <c r="H11" s="41">
        <f t="shared" si="5"/>
        <v>337680</v>
      </c>
      <c r="I11" s="41">
        <f t="shared" si="5"/>
        <v>337680</v>
      </c>
      <c r="J11" s="41">
        <f t="shared" si="5"/>
        <v>374680</v>
      </c>
      <c r="K11" s="41">
        <f t="shared" si="5"/>
        <v>346940</v>
      </c>
      <c r="L11" s="41">
        <f t="shared" si="5"/>
        <v>346940</v>
      </c>
      <c r="M11" s="41">
        <f t="shared" si="5"/>
        <v>0</v>
      </c>
      <c r="N11" s="41">
        <f t="shared" si="5"/>
        <v>0</v>
      </c>
      <c r="O11" s="41">
        <f t="shared" si="5"/>
        <v>0</v>
      </c>
      <c r="P11" s="41">
        <f t="shared" si="5"/>
        <v>0</v>
      </c>
      <c r="Q11" s="41">
        <f t="shared" si="5"/>
        <v>0</v>
      </c>
      <c r="R11" s="41">
        <f t="shared" si="5"/>
        <v>0</v>
      </c>
      <c r="S11" s="40">
        <f t="shared" si="5"/>
        <v>2081600</v>
      </c>
      <c r="T11" s="42">
        <f t="shared" si="1"/>
        <v>43.811167469955592</v>
      </c>
      <c r="U11" s="40">
        <f>SUM(U12:U19)</f>
        <v>2669700</v>
      </c>
      <c r="V11" s="43"/>
      <c r="W11" s="44"/>
    </row>
    <row r="12" spans="1:25" ht="18.75" x14ac:dyDescent="0.45">
      <c r="A12" s="45" t="s">
        <v>24</v>
      </c>
      <c r="B12" s="46">
        <v>4469300</v>
      </c>
      <c r="C12" s="46"/>
      <c r="D12" s="46"/>
      <c r="E12" s="46"/>
      <c r="F12" s="46">
        <f>SUM(B12:E12)</f>
        <v>4469300</v>
      </c>
      <c r="G12" s="47">
        <v>314180</v>
      </c>
      <c r="H12" s="47">
        <v>314180</v>
      </c>
      <c r="I12" s="47">
        <v>314180</v>
      </c>
      <c r="J12" s="47">
        <v>351180</v>
      </c>
      <c r="K12" s="47">
        <v>323440</v>
      </c>
      <c r="L12" s="47">
        <v>323440</v>
      </c>
      <c r="M12" s="47"/>
      <c r="N12" s="47"/>
      <c r="O12" s="47"/>
      <c r="P12" s="47"/>
      <c r="Q12" s="47"/>
      <c r="R12" s="47"/>
      <c r="S12" s="46">
        <f t="shared" ref="S12:S19" si="6">SUM(G12:R12)</f>
        <v>1940600</v>
      </c>
      <c r="T12" s="48">
        <f t="shared" si="1"/>
        <v>43.420669903564317</v>
      </c>
      <c r="U12" s="46">
        <f t="shared" ref="U12:U19" si="7">F12-S12</f>
        <v>2528700</v>
      </c>
      <c r="V12" s="181"/>
      <c r="W12" s="182"/>
    </row>
    <row r="13" spans="1:25" ht="18.75" x14ac:dyDescent="0.45">
      <c r="A13" s="45" t="s">
        <v>25</v>
      </c>
      <c r="B13" s="46">
        <v>120000</v>
      </c>
      <c r="C13" s="46"/>
      <c r="D13" s="46"/>
      <c r="E13" s="46"/>
      <c r="F13" s="46">
        <f t="shared" ref="F13:F16" si="8">SUM(B13:E13)</f>
        <v>120000</v>
      </c>
      <c r="G13" s="47">
        <v>10000</v>
      </c>
      <c r="H13" s="47">
        <v>10000</v>
      </c>
      <c r="I13" s="47">
        <v>10000</v>
      </c>
      <c r="J13" s="47">
        <v>10000</v>
      </c>
      <c r="K13" s="47">
        <v>10000</v>
      </c>
      <c r="L13" s="47">
        <v>10000</v>
      </c>
      <c r="M13" s="47"/>
      <c r="N13" s="47"/>
      <c r="O13" s="47"/>
      <c r="P13" s="47"/>
      <c r="Q13" s="47"/>
      <c r="R13" s="47"/>
      <c r="S13" s="46">
        <f t="shared" si="6"/>
        <v>60000</v>
      </c>
      <c r="T13" s="48">
        <f t="shared" si="1"/>
        <v>50</v>
      </c>
      <c r="U13" s="46">
        <f t="shared" si="7"/>
        <v>60000</v>
      </c>
      <c r="V13" s="181"/>
      <c r="W13" s="182"/>
    </row>
    <row r="14" spans="1:25" ht="37.5" hidden="1" x14ac:dyDescent="0.45">
      <c r="A14" s="49" t="s">
        <v>26</v>
      </c>
      <c r="B14" s="46"/>
      <c r="C14" s="46"/>
      <c r="D14" s="46"/>
      <c r="E14" s="46"/>
      <c r="F14" s="46">
        <f t="shared" si="8"/>
        <v>0</v>
      </c>
      <c r="G14" s="47"/>
      <c r="H14" s="47"/>
      <c r="I14" s="47"/>
      <c r="J14" s="47"/>
      <c r="K14" s="47"/>
      <c r="L14" s="47"/>
      <c r="M14" s="47"/>
      <c r="N14" s="47"/>
      <c r="O14" s="47"/>
      <c r="P14" s="47"/>
      <c r="Q14" s="47"/>
      <c r="R14" s="47"/>
      <c r="S14" s="46">
        <f t="shared" si="6"/>
        <v>0</v>
      </c>
      <c r="T14" s="48" t="e">
        <f t="shared" si="1"/>
        <v>#DIV/0!</v>
      </c>
      <c r="U14" s="46">
        <f t="shared" si="7"/>
        <v>0</v>
      </c>
      <c r="V14" s="181"/>
      <c r="W14" s="182"/>
    </row>
    <row r="15" spans="1:25" ht="18.75" x14ac:dyDescent="0.45">
      <c r="A15" s="45" t="s">
        <v>27</v>
      </c>
      <c r="B15" s="46"/>
      <c r="C15" s="46"/>
      <c r="D15" s="46"/>
      <c r="E15" s="46"/>
      <c r="F15" s="46">
        <f t="shared" si="8"/>
        <v>0</v>
      </c>
      <c r="G15" s="47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46">
        <f t="shared" si="6"/>
        <v>0</v>
      </c>
      <c r="T15" s="48" t="e">
        <f t="shared" si="1"/>
        <v>#DIV/0!</v>
      </c>
      <c r="U15" s="46">
        <f t="shared" si="7"/>
        <v>0</v>
      </c>
      <c r="V15" s="181"/>
      <c r="W15" s="182"/>
    </row>
    <row r="16" spans="1:25" ht="18.75" x14ac:dyDescent="0.45">
      <c r="A16" s="45" t="s">
        <v>28</v>
      </c>
      <c r="B16" s="46">
        <v>162000</v>
      </c>
      <c r="C16" s="46"/>
      <c r="D16" s="46"/>
      <c r="E16" s="46"/>
      <c r="F16" s="46">
        <f t="shared" si="8"/>
        <v>162000</v>
      </c>
      <c r="G16" s="47">
        <v>13500</v>
      </c>
      <c r="H16" s="47">
        <v>13500</v>
      </c>
      <c r="I16" s="47">
        <v>13500</v>
      </c>
      <c r="J16" s="47">
        <v>13500</v>
      </c>
      <c r="K16" s="47">
        <v>13500</v>
      </c>
      <c r="L16" s="47">
        <v>13500</v>
      </c>
      <c r="M16" s="47"/>
      <c r="N16" s="47"/>
      <c r="O16" s="47"/>
      <c r="P16" s="47"/>
      <c r="Q16" s="47"/>
      <c r="R16" s="47"/>
      <c r="S16" s="46">
        <f t="shared" si="6"/>
        <v>81000</v>
      </c>
      <c r="T16" s="48">
        <f t="shared" si="1"/>
        <v>50</v>
      </c>
      <c r="U16" s="46">
        <f t="shared" si="7"/>
        <v>81000</v>
      </c>
      <c r="V16" s="181"/>
      <c r="W16" s="182"/>
    </row>
    <row r="17" spans="1:25" ht="18.75" hidden="1" x14ac:dyDescent="0.45">
      <c r="A17" s="45" t="s">
        <v>29</v>
      </c>
      <c r="B17" s="46"/>
      <c r="C17" s="46"/>
      <c r="D17" s="46"/>
      <c r="E17" s="46"/>
      <c r="F17" s="46">
        <f t="shared" ref="F17:F19" si="9">SUM(B17:E17)</f>
        <v>0</v>
      </c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6">
        <f t="shared" si="6"/>
        <v>0</v>
      </c>
      <c r="T17" s="48" t="e">
        <f t="shared" si="1"/>
        <v>#DIV/0!</v>
      </c>
      <c r="U17" s="46">
        <f t="shared" si="7"/>
        <v>0</v>
      </c>
      <c r="V17" s="181"/>
      <c r="W17" s="182"/>
    </row>
    <row r="18" spans="1:25" ht="18.75" hidden="1" x14ac:dyDescent="0.45">
      <c r="A18" s="49" t="s">
        <v>30</v>
      </c>
      <c r="B18" s="46"/>
      <c r="C18" s="46"/>
      <c r="D18" s="46"/>
      <c r="E18" s="46"/>
      <c r="F18" s="46">
        <f t="shared" si="9"/>
        <v>0</v>
      </c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6">
        <f t="shared" si="6"/>
        <v>0</v>
      </c>
      <c r="T18" s="48" t="e">
        <f t="shared" si="1"/>
        <v>#DIV/0!</v>
      </c>
      <c r="U18" s="46">
        <f t="shared" si="7"/>
        <v>0</v>
      </c>
      <c r="V18" s="181"/>
      <c r="W18" s="182"/>
    </row>
    <row r="19" spans="1:25" ht="18.75" hidden="1" x14ac:dyDescent="0.45">
      <c r="A19" s="49" t="s">
        <v>31</v>
      </c>
      <c r="B19" s="46"/>
      <c r="C19" s="46"/>
      <c r="D19" s="46"/>
      <c r="E19" s="46"/>
      <c r="F19" s="46">
        <f t="shared" si="9"/>
        <v>0</v>
      </c>
      <c r="G19" s="47"/>
      <c r="H19" s="47"/>
      <c r="I19" s="47"/>
      <c r="J19" s="47"/>
      <c r="K19" s="47"/>
      <c r="L19" s="47"/>
      <c r="M19" s="47"/>
      <c r="N19" s="47"/>
      <c r="O19" s="47"/>
      <c r="P19" s="47"/>
      <c r="Q19" s="47"/>
      <c r="R19" s="47"/>
      <c r="S19" s="46">
        <f t="shared" si="6"/>
        <v>0</v>
      </c>
      <c r="T19" s="48" t="e">
        <f t="shared" si="1"/>
        <v>#DIV/0!</v>
      </c>
      <c r="U19" s="46">
        <f t="shared" si="7"/>
        <v>0</v>
      </c>
      <c r="V19" s="181"/>
      <c r="W19" s="182"/>
    </row>
    <row r="20" spans="1:25" ht="18.75" x14ac:dyDescent="0.45">
      <c r="A20" s="50" t="s">
        <v>32</v>
      </c>
      <c r="B20" s="51">
        <f t="shared" ref="B20:S20" si="10">SUM(B21:B25)</f>
        <v>329800</v>
      </c>
      <c r="C20" s="51">
        <f t="shared" si="10"/>
        <v>0</v>
      </c>
      <c r="D20" s="51">
        <f t="shared" si="10"/>
        <v>0</v>
      </c>
      <c r="E20" s="51">
        <f t="shared" si="10"/>
        <v>0</v>
      </c>
      <c r="F20" s="51">
        <f t="shared" si="10"/>
        <v>329800</v>
      </c>
      <c r="G20" s="52">
        <f t="shared" si="10"/>
        <v>28030</v>
      </c>
      <c r="H20" s="52">
        <f t="shared" si="10"/>
        <v>28030</v>
      </c>
      <c r="I20" s="52">
        <f t="shared" si="10"/>
        <v>28030</v>
      </c>
      <c r="J20" s="52">
        <f t="shared" si="10"/>
        <v>32350</v>
      </c>
      <c r="K20" s="52">
        <f t="shared" si="10"/>
        <v>29110</v>
      </c>
      <c r="L20" s="52">
        <f t="shared" si="10"/>
        <v>29110</v>
      </c>
      <c r="M20" s="52">
        <f t="shared" si="10"/>
        <v>0</v>
      </c>
      <c r="N20" s="52">
        <f t="shared" si="10"/>
        <v>0</v>
      </c>
      <c r="O20" s="52">
        <f t="shared" si="10"/>
        <v>0</v>
      </c>
      <c r="P20" s="52">
        <f t="shared" si="10"/>
        <v>0</v>
      </c>
      <c r="Q20" s="52">
        <f t="shared" si="10"/>
        <v>0</v>
      </c>
      <c r="R20" s="52">
        <f t="shared" si="10"/>
        <v>0</v>
      </c>
      <c r="S20" s="51">
        <f t="shared" si="10"/>
        <v>174660</v>
      </c>
      <c r="T20" s="53">
        <f t="shared" si="1"/>
        <v>52.959369314736207</v>
      </c>
      <c r="U20" s="51">
        <f>SUM(U21:U25)</f>
        <v>155140</v>
      </c>
      <c r="V20" s="54"/>
      <c r="W20" s="55"/>
    </row>
    <row r="21" spans="1:25" ht="15.75" customHeight="1" x14ac:dyDescent="0.45">
      <c r="A21" s="45" t="s">
        <v>33</v>
      </c>
      <c r="B21" s="46">
        <v>329800</v>
      </c>
      <c r="C21" s="46">
        <v>0</v>
      </c>
      <c r="D21" s="46"/>
      <c r="E21" s="46"/>
      <c r="F21" s="46">
        <f>SUM(B21:E21)</f>
        <v>329800</v>
      </c>
      <c r="G21" s="47">
        <v>28030</v>
      </c>
      <c r="H21" s="47">
        <v>28030</v>
      </c>
      <c r="I21" s="47">
        <v>28030</v>
      </c>
      <c r="J21" s="47">
        <v>32350</v>
      </c>
      <c r="K21" s="47">
        <v>29110</v>
      </c>
      <c r="L21" s="47">
        <v>29110</v>
      </c>
      <c r="M21" s="47"/>
      <c r="N21" s="47"/>
      <c r="O21" s="47"/>
      <c r="P21" s="47"/>
      <c r="Q21" s="47"/>
      <c r="R21" s="47"/>
      <c r="S21" s="46">
        <f t="shared" ref="S21:S23" si="11">SUM(G21:R21)</f>
        <v>174660</v>
      </c>
      <c r="T21" s="48">
        <f t="shared" si="1"/>
        <v>52.959369314736207</v>
      </c>
      <c r="U21" s="46">
        <f t="shared" ref="U21:U25" si="12">F21-S21</f>
        <v>155140</v>
      </c>
      <c r="V21" s="181"/>
      <c r="W21" s="182"/>
    </row>
    <row r="22" spans="1:25" ht="15.75" hidden="1" customHeight="1" x14ac:dyDescent="0.45">
      <c r="A22" s="45" t="s">
        <v>34</v>
      </c>
      <c r="B22" s="46"/>
      <c r="C22" s="46"/>
      <c r="D22" s="46"/>
      <c r="E22" s="46"/>
      <c r="F22" s="46">
        <f t="shared" ref="F22:F23" si="13">SUM(B22:E22)</f>
        <v>0</v>
      </c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46">
        <f t="shared" si="11"/>
        <v>0</v>
      </c>
      <c r="T22" s="48" t="e">
        <f t="shared" si="1"/>
        <v>#DIV/0!</v>
      </c>
      <c r="U22" s="46">
        <f t="shared" si="12"/>
        <v>0</v>
      </c>
      <c r="V22" s="181"/>
      <c r="W22" s="182"/>
    </row>
    <row r="23" spans="1:25" ht="15.75" hidden="1" customHeight="1" x14ac:dyDescent="0.45">
      <c r="A23" s="45" t="s">
        <v>35</v>
      </c>
      <c r="B23" s="46"/>
      <c r="C23" s="46"/>
      <c r="D23" s="46"/>
      <c r="E23" s="46"/>
      <c r="F23" s="46">
        <f t="shared" si="13"/>
        <v>0</v>
      </c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46">
        <f t="shared" si="11"/>
        <v>0</v>
      </c>
      <c r="T23" s="48" t="e">
        <f t="shared" si="1"/>
        <v>#DIV/0!</v>
      </c>
      <c r="U23" s="46">
        <f t="shared" si="12"/>
        <v>0</v>
      </c>
      <c r="V23" s="181"/>
      <c r="W23" s="182"/>
    </row>
    <row r="24" spans="1:25" ht="15.75" hidden="1" customHeight="1" x14ac:dyDescent="0.45">
      <c r="A24" s="45" t="s">
        <v>36</v>
      </c>
      <c r="B24" s="46"/>
      <c r="C24" s="46"/>
      <c r="D24" s="46"/>
      <c r="E24" s="46"/>
      <c r="F24" s="46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6"/>
      <c r="T24" s="48" t="e">
        <f t="shared" si="1"/>
        <v>#DIV/0!</v>
      </c>
      <c r="U24" s="46">
        <f t="shared" si="12"/>
        <v>0</v>
      </c>
      <c r="V24" s="56"/>
      <c r="W24" s="57"/>
    </row>
    <row r="25" spans="1:25" ht="15.75" hidden="1" customHeight="1" x14ac:dyDescent="0.45">
      <c r="A25" s="49" t="s">
        <v>37</v>
      </c>
      <c r="B25" s="46"/>
      <c r="C25" s="46"/>
      <c r="D25" s="46"/>
      <c r="E25" s="46"/>
      <c r="F25" s="46">
        <f>SUM(B25:E25)</f>
        <v>0</v>
      </c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6">
        <f>SUM(G25:R25)</f>
        <v>0</v>
      </c>
      <c r="T25" s="48" t="e">
        <f t="shared" si="1"/>
        <v>#DIV/0!</v>
      </c>
      <c r="U25" s="46">
        <f t="shared" si="12"/>
        <v>0</v>
      </c>
      <c r="V25" s="181"/>
      <c r="W25" s="182"/>
    </row>
    <row r="26" spans="1:25" ht="15.75" hidden="1" customHeight="1" x14ac:dyDescent="0.45">
      <c r="A26" s="50" t="s">
        <v>38</v>
      </c>
      <c r="B26" s="58">
        <f t="shared" ref="B26:S26" si="14">SUM(B27)</f>
        <v>0</v>
      </c>
      <c r="C26" s="58"/>
      <c r="D26" s="58">
        <f t="shared" si="14"/>
        <v>0</v>
      </c>
      <c r="E26" s="58">
        <f t="shared" si="14"/>
        <v>0</v>
      </c>
      <c r="F26" s="58">
        <f t="shared" si="14"/>
        <v>0</v>
      </c>
      <c r="G26" s="59">
        <f t="shared" si="14"/>
        <v>0</v>
      </c>
      <c r="H26" s="59">
        <f t="shared" si="14"/>
        <v>0</v>
      </c>
      <c r="I26" s="59">
        <f t="shared" si="14"/>
        <v>0</v>
      </c>
      <c r="J26" s="59">
        <f t="shared" si="14"/>
        <v>0</v>
      </c>
      <c r="K26" s="59">
        <f t="shared" si="14"/>
        <v>0</v>
      </c>
      <c r="L26" s="59">
        <f t="shared" si="14"/>
        <v>0</v>
      </c>
      <c r="M26" s="59">
        <f t="shared" si="14"/>
        <v>0</v>
      </c>
      <c r="N26" s="59">
        <f t="shared" si="14"/>
        <v>0</v>
      </c>
      <c r="O26" s="59">
        <f t="shared" si="14"/>
        <v>0</v>
      </c>
      <c r="P26" s="59">
        <f t="shared" si="14"/>
        <v>0</v>
      </c>
      <c r="Q26" s="59">
        <f t="shared" si="14"/>
        <v>0</v>
      </c>
      <c r="R26" s="59">
        <f t="shared" si="14"/>
        <v>0</v>
      </c>
      <c r="S26" s="58">
        <f t="shared" si="14"/>
        <v>0</v>
      </c>
      <c r="T26" s="58" t="e">
        <f t="shared" si="1"/>
        <v>#DIV/0!</v>
      </c>
      <c r="U26" s="58">
        <f>SUM(U27)</f>
        <v>0</v>
      </c>
      <c r="V26" s="54"/>
      <c r="W26" s="55"/>
    </row>
    <row r="27" spans="1:25" ht="15.75" hidden="1" customHeight="1" x14ac:dyDescent="0.45">
      <c r="A27" s="60" t="s">
        <v>39</v>
      </c>
      <c r="B27" s="61"/>
      <c r="C27" s="61"/>
      <c r="D27" s="61"/>
      <c r="E27" s="61"/>
      <c r="F27" s="61">
        <f>SUM(B27:E27)</f>
        <v>0</v>
      </c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1">
        <f>SUM(G27:R27)</f>
        <v>0</v>
      </c>
      <c r="T27" s="48" t="e">
        <f t="shared" si="1"/>
        <v>#DIV/0!</v>
      </c>
      <c r="U27" s="46">
        <f>F27-S27</f>
        <v>0</v>
      </c>
      <c r="V27" s="181"/>
      <c r="W27" s="182"/>
    </row>
    <row r="28" spans="1:25" ht="15.75" customHeight="1" x14ac:dyDescent="0.45">
      <c r="A28" s="50" t="s">
        <v>40</v>
      </c>
      <c r="B28" s="58">
        <f t="shared" ref="B28:S28" si="15">SUM(B29)</f>
        <v>630700</v>
      </c>
      <c r="C28" s="58">
        <f t="shared" si="15"/>
        <v>0</v>
      </c>
      <c r="D28" s="58">
        <f t="shared" si="15"/>
        <v>0</v>
      </c>
      <c r="E28" s="58">
        <f t="shared" si="15"/>
        <v>0</v>
      </c>
      <c r="F28" s="58">
        <f t="shared" si="15"/>
        <v>630700</v>
      </c>
      <c r="G28" s="59">
        <f t="shared" si="15"/>
        <v>90460</v>
      </c>
      <c r="H28" s="59">
        <f t="shared" si="15"/>
        <v>90460</v>
      </c>
      <c r="I28" s="59">
        <f t="shared" si="15"/>
        <v>90460</v>
      </c>
      <c r="J28" s="59">
        <f t="shared" si="15"/>
        <v>90460</v>
      </c>
      <c r="K28" s="59">
        <f t="shared" si="15"/>
        <v>90460</v>
      </c>
      <c r="L28" s="59">
        <f t="shared" si="15"/>
        <v>90460</v>
      </c>
      <c r="M28" s="59">
        <f t="shared" si="15"/>
        <v>0</v>
      </c>
      <c r="N28" s="59">
        <f t="shared" si="15"/>
        <v>0</v>
      </c>
      <c r="O28" s="59">
        <f t="shared" si="15"/>
        <v>0</v>
      </c>
      <c r="P28" s="59">
        <f t="shared" si="15"/>
        <v>0</v>
      </c>
      <c r="Q28" s="59">
        <f t="shared" si="15"/>
        <v>0</v>
      </c>
      <c r="R28" s="59">
        <f t="shared" si="15"/>
        <v>0</v>
      </c>
      <c r="S28" s="58">
        <f t="shared" si="15"/>
        <v>542760</v>
      </c>
      <c r="T28" s="58">
        <f t="shared" si="1"/>
        <v>86.056762327572528</v>
      </c>
      <c r="U28" s="58">
        <f>SUM(U29)</f>
        <v>87940</v>
      </c>
      <c r="V28" s="63"/>
      <c r="W28" s="65"/>
    </row>
    <row r="29" spans="1:25" ht="15.75" customHeight="1" x14ac:dyDescent="0.45">
      <c r="A29" s="60" t="s">
        <v>41</v>
      </c>
      <c r="B29" s="61">
        <v>630700</v>
      </c>
      <c r="C29" s="61">
        <v>0</v>
      </c>
      <c r="D29" s="61"/>
      <c r="E29" s="61"/>
      <c r="F29" s="61">
        <f>SUM(B29:E29)</f>
        <v>630700</v>
      </c>
      <c r="G29" s="62">
        <v>90460</v>
      </c>
      <c r="H29" s="62">
        <v>90460</v>
      </c>
      <c r="I29" s="62">
        <v>90460</v>
      </c>
      <c r="J29" s="62">
        <v>90460</v>
      </c>
      <c r="K29" s="62">
        <v>90460</v>
      </c>
      <c r="L29" s="62">
        <v>90460</v>
      </c>
      <c r="M29" s="62"/>
      <c r="N29" s="62"/>
      <c r="O29" s="62"/>
      <c r="P29" s="62"/>
      <c r="Q29" s="62"/>
      <c r="R29" s="62"/>
      <c r="S29" s="61">
        <f>SUM(G29:R29)</f>
        <v>542760</v>
      </c>
      <c r="T29" s="66">
        <f t="shared" si="1"/>
        <v>86.056762327572528</v>
      </c>
      <c r="U29" s="67">
        <f>F29-S29</f>
        <v>87940</v>
      </c>
      <c r="V29" s="183"/>
      <c r="W29" s="184"/>
    </row>
    <row r="30" spans="1:25" ht="15.75" customHeight="1" x14ac:dyDescent="0.45">
      <c r="A30" s="32" t="s">
        <v>42</v>
      </c>
      <c r="B30" s="33">
        <f t="shared" ref="B30:S30" si="16">SUM(B31)</f>
        <v>132100</v>
      </c>
      <c r="C30" s="33">
        <f t="shared" si="16"/>
        <v>0</v>
      </c>
      <c r="D30" s="33">
        <f t="shared" si="16"/>
        <v>0</v>
      </c>
      <c r="E30" s="33">
        <f t="shared" si="16"/>
        <v>0</v>
      </c>
      <c r="F30" s="33">
        <f t="shared" si="16"/>
        <v>132100</v>
      </c>
      <c r="G30" s="34">
        <f t="shared" si="16"/>
        <v>25200</v>
      </c>
      <c r="H30" s="34">
        <f t="shared" si="16"/>
        <v>25700</v>
      </c>
      <c r="I30" s="34">
        <f t="shared" si="16"/>
        <v>3000</v>
      </c>
      <c r="J30" s="34">
        <f t="shared" si="16"/>
        <v>5190</v>
      </c>
      <c r="K30" s="34">
        <f t="shared" si="16"/>
        <v>63400</v>
      </c>
      <c r="L30" s="34">
        <f t="shared" si="16"/>
        <v>3000</v>
      </c>
      <c r="M30" s="34">
        <f t="shared" si="16"/>
        <v>0</v>
      </c>
      <c r="N30" s="34">
        <f t="shared" si="16"/>
        <v>0</v>
      </c>
      <c r="O30" s="34">
        <f t="shared" si="16"/>
        <v>0</v>
      </c>
      <c r="P30" s="34">
        <f t="shared" si="16"/>
        <v>0</v>
      </c>
      <c r="Q30" s="34">
        <f t="shared" si="16"/>
        <v>0</v>
      </c>
      <c r="R30" s="34">
        <f t="shared" si="16"/>
        <v>0</v>
      </c>
      <c r="S30" s="33">
        <f t="shared" si="16"/>
        <v>125490</v>
      </c>
      <c r="T30" s="68">
        <f t="shared" si="1"/>
        <v>94.996214988644965</v>
      </c>
      <c r="U30" s="69">
        <f>SUM(U31)</f>
        <v>6610</v>
      </c>
      <c r="V30" s="70"/>
      <c r="W30" s="71"/>
      <c r="X30" s="38"/>
      <c r="Y30" s="38"/>
    </row>
    <row r="31" spans="1:25" ht="15.75" customHeight="1" x14ac:dyDescent="0.45">
      <c r="A31" s="72" t="s">
        <v>43</v>
      </c>
      <c r="B31" s="73">
        <f t="shared" ref="B31:S31" si="17">SUM(B32,B44)</f>
        <v>132100</v>
      </c>
      <c r="C31" s="73">
        <f t="shared" si="17"/>
        <v>0</v>
      </c>
      <c r="D31" s="73">
        <f t="shared" si="17"/>
        <v>0</v>
      </c>
      <c r="E31" s="73">
        <f t="shared" si="17"/>
        <v>0</v>
      </c>
      <c r="F31" s="73">
        <f t="shared" si="17"/>
        <v>132100</v>
      </c>
      <c r="G31" s="74">
        <f t="shared" si="17"/>
        <v>25200</v>
      </c>
      <c r="H31" s="74">
        <f t="shared" si="17"/>
        <v>25700</v>
      </c>
      <c r="I31" s="74">
        <f t="shared" si="17"/>
        <v>3000</v>
      </c>
      <c r="J31" s="74">
        <f t="shared" si="17"/>
        <v>5190</v>
      </c>
      <c r="K31" s="74">
        <f t="shared" si="17"/>
        <v>63400</v>
      </c>
      <c r="L31" s="74">
        <f t="shared" si="17"/>
        <v>3000</v>
      </c>
      <c r="M31" s="74">
        <f t="shared" si="17"/>
        <v>0</v>
      </c>
      <c r="N31" s="74">
        <f t="shared" si="17"/>
        <v>0</v>
      </c>
      <c r="O31" s="74">
        <f t="shared" si="17"/>
        <v>0</v>
      </c>
      <c r="P31" s="74">
        <f t="shared" si="17"/>
        <v>0</v>
      </c>
      <c r="Q31" s="74">
        <f t="shared" si="17"/>
        <v>0</v>
      </c>
      <c r="R31" s="74">
        <f t="shared" si="17"/>
        <v>0</v>
      </c>
      <c r="S31" s="73">
        <f t="shared" si="17"/>
        <v>125490</v>
      </c>
      <c r="T31" s="75">
        <f t="shared" si="1"/>
        <v>94.996214988644965</v>
      </c>
      <c r="U31" s="73">
        <f>SUM(U32,U44)</f>
        <v>6610</v>
      </c>
      <c r="V31" s="76"/>
      <c r="W31" s="77"/>
    </row>
    <row r="32" spans="1:25" ht="15.75" customHeight="1" x14ac:dyDescent="0.45">
      <c r="A32" s="78" t="s">
        <v>44</v>
      </c>
      <c r="B32" s="79">
        <f t="shared" ref="B32:S32" si="18">SUM(B33:B35,B38:B40,B43)</f>
        <v>108300</v>
      </c>
      <c r="C32" s="79">
        <f t="shared" si="18"/>
        <v>0</v>
      </c>
      <c r="D32" s="79">
        <f t="shared" si="18"/>
        <v>0</v>
      </c>
      <c r="E32" s="79">
        <f t="shared" si="18"/>
        <v>0</v>
      </c>
      <c r="F32" s="79">
        <f t="shared" si="18"/>
        <v>108300</v>
      </c>
      <c r="G32" s="80">
        <f t="shared" si="18"/>
        <v>23700</v>
      </c>
      <c r="H32" s="80">
        <f t="shared" si="18"/>
        <v>24200</v>
      </c>
      <c r="I32" s="80">
        <f t="shared" si="18"/>
        <v>0</v>
      </c>
      <c r="J32" s="80">
        <f t="shared" si="18"/>
        <v>0</v>
      </c>
      <c r="K32" s="80">
        <f t="shared" si="18"/>
        <v>60400</v>
      </c>
      <c r="L32" s="80">
        <f t="shared" si="18"/>
        <v>0</v>
      </c>
      <c r="M32" s="80">
        <f t="shared" si="18"/>
        <v>0</v>
      </c>
      <c r="N32" s="80">
        <f t="shared" si="18"/>
        <v>0</v>
      </c>
      <c r="O32" s="80">
        <f t="shared" si="18"/>
        <v>0</v>
      </c>
      <c r="P32" s="80">
        <f t="shared" si="18"/>
        <v>0</v>
      </c>
      <c r="Q32" s="80">
        <f t="shared" si="18"/>
        <v>0</v>
      </c>
      <c r="R32" s="80">
        <f t="shared" si="18"/>
        <v>0</v>
      </c>
      <c r="S32" s="79">
        <f t="shared" si="18"/>
        <v>108300</v>
      </c>
      <c r="T32" s="81">
        <f t="shared" si="1"/>
        <v>100</v>
      </c>
      <c r="U32" s="79">
        <f>SUM(U33:U35,U38:U40,U43)</f>
        <v>0</v>
      </c>
      <c r="V32" s="82"/>
      <c r="W32" s="83"/>
    </row>
    <row r="33" spans="1:25" ht="15.75" customHeight="1" x14ac:dyDescent="0.45">
      <c r="A33" s="45" t="s">
        <v>45</v>
      </c>
      <c r="B33" s="46">
        <v>108300</v>
      </c>
      <c r="C33" s="46">
        <v>0</v>
      </c>
      <c r="D33" s="46"/>
      <c r="E33" s="46"/>
      <c r="F33" s="46">
        <f>SUM(B33:E33)</f>
        <v>108300</v>
      </c>
      <c r="G33" s="47">
        <v>23700</v>
      </c>
      <c r="H33" s="47">
        <v>24200</v>
      </c>
      <c r="I33" s="47"/>
      <c r="J33" s="47"/>
      <c r="K33" s="47">
        <f>48400+12000</f>
        <v>60400</v>
      </c>
      <c r="L33" s="47"/>
      <c r="M33" s="47"/>
      <c r="N33" s="47"/>
      <c r="O33" s="47"/>
      <c r="P33" s="47"/>
      <c r="Q33" s="47"/>
      <c r="R33" s="47"/>
      <c r="S33" s="46">
        <f t="shared" ref="S33:S34" si="19">SUM(G33:R33)</f>
        <v>108300</v>
      </c>
      <c r="T33" s="84">
        <f t="shared" si="1"/>
        <v>100</v>
      </c>
      <c r="U33" s="46">
        <f t="shared" ref="U33:U34" si="20">F33-S33</f>
        <v>0</v>
      </c>
      <c r="V33" s="181"/>
      <c r="W33" s="182"/>
    </row>
    <row r="34" spans="1:25" ht="15.75" hidden="1" customHeight="1" x14ac:dyDescent="0.45">
      <c r="A34" s="49" t="s">
        <v>46</v>
      </c>
      <c r="B34" s="46"/>
      <c r="C34" s="46"/>
      <c r="D34" s="46"/>
      <c r="E34" s="46"/>
      <c r="F34" s="46">
        <f t="shared" ref="F34" si="21">SUM(B34:E34)</f>
        <v>0</v>
      </c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6">
        <f t="shared" si="19"/>
        <v>0</v>
      </c>
      <c r="T34" s="84" t="e">
        <f t="shared" si="1"/>
        <v>#DIV/0!</v>
      </c>
      <c r="U34" s="46">
        <f t="shared" si="20"/>
        <v>0</v>
      </c>
      <c r="V34" s="181"/>
      <c r="W34" s="182"/>
    </row>
    <row r="35" spans="1:25" ht="15.75" hidden="1" customHeight="1" x14ac:dyDescent="0.45">
      <c r="A35" s="85" t="s">
        <v>47</v>
      </c>
      <c r="B35" s="86">
        <f t="shared" ref="B35:S35" si="22">SUM(B36:B37)</f>
        <v>0</v>
      </c>
      <c r="C35" s="86">
        <f t="shared" si="22"/>
        <v>0</v>
      </c>
      <c r="D35" s="86">
        <f t="shared" si="22"/>
        <v>0</v>
      </c>
      <c r="E35" s="86">
        <f t="shared" si="22"/>
        <v>0</v>
      </c>
      <c r="F35" s="86">
        <f t="shared" si="22"/>
        <v>0</v>
      </c>
      <c r="G35" s="87">
        <f t="shared" si="22"/>
        <v>0</v>
      </c>
      <c r="H35" s="87">
        <f t="shared" si="22"/>
        <v>0</v>
      </c>
      <c r="I35" s="87">
        <f t="shared" si="22"/>
        <v>0</v>
      </c>
      <c r="J35" s="87">
        <f t="shared" si="22"/>
        <v>0</v>
      </c>
      <c r="K35" s="87">
        <f t="shared" si="22"/>
        <v>0</v>
      </c>
      <c r="L35" s="87">
        <f t="shared" si="22"/>
        <v>0</v>
      </c>
      <c r="M35" s="87">
        <f t="shared" si="22"/>
        <v>0</v>
      </c>
      <c r="N35" s="87">
        <f t="shared" si="22"/>
        <v>0</v>
      </c>
      <c r="O35" s="87">
        <f t="shared" si="22"/>
        <v>0</v>
      </c>
      <c r="P35" s="87">
        <f t="shared" si="22"/>
        <v>0</v>
      </c>
      <c r="Q35" s="87">
        <f t="shared" si="22"/>
        <v>0</v>
      </c>
      <c r="R35" s="87">
        <f t="shared" si="22"/>
        <v>0</v>
      </c>
      <c r="S35" s="86">
        <f t="shared" si="22"/>
        <v>0</v>
      </c>
      <c r="T35" s="88" t="e">
        <f t="shared" si="1"/>
        <v>#DIV/0!</v>
      </c>
      <c r="U35" s="86">
        <f>SUM(U36:U37)</f>
        <v>0</v>
      </c>
      <c r="V35" s="185"/>
      <c r="W35" s="182"/>
    </row>
    <row r="36" spans="1:25" ht="15.75" hidden="1" customHeight="1" x14ac:dyDescent="0.45">
      <c r="A36" s="89" t="s">
        <v>48</v>
      </c>
      <c r="B36" s="90"/>
      <c r="C36" s="90"/>
      <c r="D36" s="90"/>
      <c r="E36" s="90"/>
      <c r="F36" s="90">
        <f t="shared" ref="F36:F39" si="23">SUM(B36:E36)</f>
        <v>0</v>
      </c>
      <c r="G36" s="91"/>
      <c r="H36" s="91"/>
      <c r="I36" s="91"/>
      <c r="J36" s="91"/>
      <c r="K36" s="91"/>
      <c r="L36" s="91"/>
      <c r="M36" s="91"/>
      <c r="N36" s="91"/>
      <c r="O36" s="91"/>
      <c r="P36" s="91"/>
      <c r="Q36" s="91"/>
      <c r="R36" s="91"/>
      <c r="S36" s="90">
        <f t="shared" ref="S36:S39" si="24">SUM(G36:R36)</f>
        <v>0</v>
      </c>
      <c r="T36" s="92" t="e">
        <f t="shared" si="1"/>
        <v>#DIV/0!</v>
      </c>
      <c r="U36" s="90">
        <f t="shared" ref="U36:U39" si="25">F36-S36</f>
        <v>0</v>
      </c>
      <c r="V36" s="181"/>
      <c r="W36" s="182"/>
    </row>
    <row r="37" spans="1:25" ht="15.75" hidden="1" customHeight="1" x14ac:dyDescent="0.45">
      <c r="A37" s="89" t="s">
        <v>49</v>
      </c>
      <c r="B37" s="90"/>
      <c r="C37" s="90"/>
      <c r="D37" s="90"/>
      <c r="E37" s="90"/>
      <c r="F37" s="90">
        <f t="shared" si="23"/>
        <v>0</v>
      </c>
      <c r="G37" s="91"/>
      <c r="H37" s="91"/>
      <c r="I37" s="91"/>
      <c r="J37" s="91"/>
      <c r="K37" s="91"/>
      <c r="L37" s="91"/>
      <c r="M37" s="91"/>
      <c r="N37" s="91"/>
      <c r="O37" s="91"/>
      <c r="P37" s="91"/>
      <c r="Q37" s="91"/>
      <c r="R37" s="91"/>
      <c r="S37" s="90">
        <f t="shared" si="24"/>
        <v>0</v>
      </c>
      <c r="T37" s="92" t="e">
        <f t="shared" si="1"/>
        <v>#DIV/0!</v>
      </c>
      <c r="U37" s="90">
        <f t="shared" si="25"/>
        <v>0</v>
      </c>
      <c r="V37" s="181"/>
      <c r="W37" s="182"/>
    </row>
    <row r="38" spans="1:25" ht="15.75" hidden="1" customHeight="1" x14ac:dyDescent="0.45">
      <c r="A38" s="49" t="s">
        <v>50</v>
      </c>
      <c r="B38" s="46"/>
      <c r="C38" s="46"/>
      <c r="D38" s="46"/>
      <c r="E38" s="46"/>
      <c r="F38" s="46">
        <f t="shared" si="23"/>
        <v>0</v>
      </c>
      <c r="G38" s="47"/>
      <c r="H38" s="47"/>
      <c r="I38" s="47"/>
      <c r="J38" s="47"/>
      <c r="K38" s="47"/>
      <c r="L38" s="47"/>
      <c r="M38" s="47"/>
      <c r="N38" s="47"/>
      <c r="O38" s="47"/>
      <c r="P38" s="47"/>
      <c r="Q38" s="47"/>
      <c r="R38" s="47"/>
      <c r="S38" s="46">
        <f t="shared" si="24"/>
        <v>0</v>
      </c>
      <c r="T38" s="84" t="e">
        <f t="shared" si="1"/>
        <v>#DIV/0!</v>
      </c>
      <c r="U38" s="46">
        <f t="shared" si="25"/>
        <v>0</v>
      </c>
      <c r="V38" s="181"/>
      <c r="W38" s="182"/>
    </row>
    <row r="39" spans="1:25" ht="15.75" hidden="1" customHeight="1" x14ac:dyDescent="0.45">
      <c r="A39" s="49" t="s">
        <v>51</v>
      </c>
      <c r="B39" s="46"/>
      <c r="C39" s="46"/>
      <c r="D39" s="46"/>
      <c r="E39" s="46"/>
      <c r="F39" s="46">
        <f t="shared" si="23"/>
        <v>0</v>
      </c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47"/>
      <c r="R39" s="47"/>
      <c r="S39" s="46">
        <f t="shared" si="24"/>
        <v>0</v>
      </c>
      <c r="T39" s="84" t="e">
        <f t="shared" si="1"/>
        <v>#DIV/0!</v>
      </c>
      <c r="U39" s="46">
        <f t="shared" si="25"/>
        <v>0</v>
      </c>
      <c r="V39" s="181"/>
      <c r="W39" s="182"/>
    </row>
    <row r="40" spans="1:25" ht="15.75" hidden="1" customHeight="1" x14ac:dyDescent="0.45">
      <c r="A40" s="85" t="s">
        <v>52</v>
      </c>
      <c r="B40" s="86">
        <f t="shared" ref="B40:S40" si="26">SUM(B41:B42)</f>
        <v>0</v>
      </c>
      <c r="C40" s="86">
        <f t="shared" si="26"/>
        <v>0</v>
      </c>
      <c r="D40" s="86">
        <f t="shared" si="26"/>
        <v>0</v>
      </c>
      <c r="E40" s="86">
        <f t="shared" si="26"/>
        <v>0</v>
      </c>
      <c r="F40" s="86">
        <f t="shared" si="26"/>
        <v>0</v>
      </c>
      <c r="G40" s="87">
        <f t="shared" si="26"/>
        <v>0</v>
      </c>
      <c r="H40" s="87">
        <f t="shared" si="26"/>
        <v>0</v>
      </c>
      <c r="I40" s="87">
        <f t="shared" si="26"/>
        <v>0</v>
      </c>
      <c r="J40" s="87">
        <f t="shared" si="26"/>
        <v>0</v>
      </c>
      <c r="K40" s="87">
        <f t="shared" si="26"/>
        <v>0</v>
      </c>
      <c r="L40" s="87">
        <f t="shared" si="26"/>
        <v>0</v>
      </c>
      <c r="M40" s="87">
        <f t="shared" si="26"/>
        <v>0</v>
      </c>
      <c r="N40" s="87">
        <f t="shared" si="26"/>
        <v>0</v>
      </c>
      <c r="O40" s="87">
        <f t="shared" si="26"/>
        <v>0</v>
      </c>
      <c r="P40" s="87">
        <f t="shared" si="26"/>
        <v>0</v>
      </c>
      <c r="Q40" s="87">
        <f t="shared" si="26"/>
        <v>0</v>
      </c>
      <c r="R40" s="87">
        <f t="shared" si="26"/>
        <v>0</v>
      </c>
      <c r="S40" s="86">
        <f t="shared" si="26"/>
        <v>0</v>
      </c>
      <c r="T40" s="88" t="e">
        <f t="shared" si="1"/>
        <v>#DIV/0!</v>
      </c>
      <c r="U40" s="86">
        <f>SUM(U41:U42)</f>
        <v>0</v>
      </c>
      <c r="V40" s="185"/>
      <c r="W40" s="182"/>
    </row>
    <row r="41" spans="1:25" ht="15.75" hidden="1" customHeight="1" x14ac:dyDescent="0.45">
      <c r="A41" s="89" t="s">
        <v>53</v>
      </c>
      <c r="B41" s="90"/>
      <c r="C41" s="90"/>
      <c r="D41" s="90"/>
      <c r="E41" s="90"/>
      <c r="F41" s="90">
        <f t="shared" ref="F41:F43" si="27">SUM(B41:E41)</f>
        <v>0</v>
      </c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0">
        <f t="shared" ref="S41:S43" si="28">SUM(G41:R41)</f>
        <v>0</v>
      </c>
      <c r="T41" s="92" t="e">
        <f t="shared" si="1"/>
        <v>#DIV/0!</v>
      </c>
      <c r="U41" s="90">
        <f t="shared" ref="U41:U43" si="29">F41-S41</f>
        <v>0</v>
      </c>
      <c r="V41" s="181"/>
      <c r="W41" s="182"/>
    </row>
    <row r="42" spans="1:25" ht="15.75" hidden="1" customHeight="1" x14ac:dyDescent="0.45">
      <c r="A42" s="89" t="s">
        <v>54</v>
      </c>
      <c r="B42" s="90"/>
      <c r="C42" s="90"/>
      <c r="D42" s="90"/>
      <c r="E42" s="90"/>
      <c r="F42" s="90">
        <f t="shared" si="27"/>
        <v>0</v>
      </c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0">
        <f t="shared" si="28"/>
        <v>0</v>
      </c>
      <c r="T42" s="92" t="e">
        <f t="shared" si="1"/>
        <v>#DIV/0!</v>
      </c>
      <c r="U42" s="90">
        <f t="shared" si="29"/>
        <v>0</v>
      </c>
      <c r="V42" s="181"/>
      <c r="W42" s="182"/>
    </row>
    <row r="43" spans="1:25" ht="15.75" hidden="1" customHeight="1" x14ac:dyDescent="0.45">
      <c r="A43" s="93" t="s">
        <v>55</v>
      </c>
      <c r="B43" s="61"/>
      <c r="C43" s="61"/>
      <c r="D43" s="61"/>
      <c r="E43" s="61"/>
      <c r="F43" s="46">
        <f t="shared" si="27"/>
        <v>0</v>
      </c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1">
        <f t="shared" si="28"/>
        <v>0</v>
      </c>
      <c r="T43" s="84" t="e">
        <f t="shared" si="1"/>
        <v>#DIV/0!</v>
      </c>
      <c r="U43" s="61">
        <f t="shared" si="29"/>
        <v>0</v>
      </c>
      <c r="V43" s="181"/>
      <c r="W43" s="182"/>
    </row>
    <row r="44" spans="1:25" ht="15.75" customHeight="1" x14ac:dyDescent="0.45">
      <c r="A44" s="94" t="s">
        <v>56</v>
      </c>
      <c r="B44" s="95">
        <f t="shared" ref="B44:S44" si="30">SUM(B45)</f>
        <v>23800</v>
      </c>
      <c r="C44" s="95">
        <f t="shared" si="30"/>
        <v>0</v>
      </c>
      <c r="D44" s="95">
        <f t="shared" si="30"/>
        <v>0</v>
      </c>
      <c r="E44" s="95">
        <f t="shared" si="30"/>
        <v>0</v>
      </c>
      <c r="F44" s="95">
        <f t="shared" si="30"/>
        <v>23800</v>
      </c>
      <c r="G44" s="96">
        <f t="shared" si="30"/>
        <v>1500</v>
      </c>
      <c r="H44" s="96">
        <f t="shared" si="30"/>
        <v>1500</v>
      </c>
      <c r="I44" s="96">
        <f t="shared" si="30"/>
        <v>3000</v>
      </c>
      <c r="J44" s="96">
        <f t="shared" si="30"/>
        <v>5190</v>
      </c>
      <c r="K44" s="96">
        <f t="shared" si="30"/>
        <v>3000</v>
      </c>
      <c r="L44" s="96">
        <f t="shared" si="30"/>
        <v>3000</v>
      </c>
      <c r="M44" s="96">
        <f t="shared" si="30"/>
        <v>0</v>
      </c>
      <c r="N44" s="96">
        <f t="shared" si="30"/>
        <v>0</v>
      </c>
      <c r="O44" s="96">
        <f t="shared" si="30"/>
        <v>0</v>
      </c>
      <c r="P44" s="96">
        <f t="shared" si="30"/>
        <v>0</v>
      </c>
      <c r="Q44" s="96">
        <f t="shared" si="30"/>
        <v>0</v>
      </c>
      <c r="R44" s="96">
        <f t="shared" si="30"/>
        <v>0</v>
      </c>
      <c r="S44" s="95">
        <f t="shared" si="30"/>
        <v>17190</v>
      </c>
      <c r="T44" s="97">
        <f t="shared" si="1"/>
        <v>72.226890756302524</v>
      </c>
      <c r="U44" s="95">
        <f>SUM(U45)</f>
        <v>6610</v>
      </c>
      <c r="V44" s="98"/>
      <c r="W44" s="99"/>
    </row>
    <row r="45" spans="1:25" ht="15.75" customHeight="1" x14ac:dyDescent="0.45">
      <c r="A45" s="49" t="s">
        <v>57</v>
      </c>
      <c r="B45" s="46">
        <v>23800</v>
      </c>
      <c r="C45" s="46">
        <v>0</v>
      </c>
      <c r="D45" s="46"/>
      <c r="E45" s="46"/>
      <c r="F45" s="46">
        <f>SUM(B45:E45)</f>
        <v>23800</v>
      </c>
      <c r="G45" s="47">
        <v>1500</v>
      </c>
      <c r="H45" s="47">
        <v>1500</v>
      </c>
      <c r="I45" s="47">
        <v>3000</v>
      </c>
      <c r="J45" s="47">
        <f>3000+2190</f>
        <v>5190</v>
      </c>
      <c r="K45" s="47">
        <v>3000</v>
      </c>
      <c r="L45" s="47">
        <v>3000</v>
      </c>
      <c r="M45" s="47"/>
      <c r="N45" s="47"/>
      <c r="O45" s="47"/>
      <c r="P45" s="47"/>
      <c r="Q45" s="47"/>
      <c r="R45" s="47"/>
      <c r="S45" s="46">
        <f>SUM(G45:R45)</f>
        <v>17190</v>
      </c>
      <c r="T45" s="48">
        <f t="shared" si="1"/>
        <v>72.226890756302524</v>
      </c>
      <c r="U45" s="46">
        <f>F45-S45</f>
        <v>6610</v>
      </c>
      <c r="V45" s="183"/>
      <c r="W45" s="184"/>
    </row>
    <row r="46" spans="1:25" ht="38.25" customHeight="1" x14ac:dyDescent="0.45">
      <c r="A46" s="100" t="s">
        <v>58</v>
      </c>
      <c r="B46" s="101">
        <f t="shared" ref="B46:S46" si="31">SUM(B47,B181,B226,B310)</f>
        <v>569520</v>
      </c>
      <c r="C46" s="101">
        <f t="shared" si="31"/>
        <v>0</v>
      </c>
      <c r="D46" s="101">
        <f t="shared" si="31"/>
        <v>0</v>
      </c>
      <c r="E46" s="101">
        <f t="shared" si="31"/>
        <v>0</v>
      </c>
      <c r="F46" s="101">
        <f t="shared" si="31"/>
        <v>569520</v>
      </c>
      <c r="G46" s="102">
        <f t="shared" si="31"/>
        <v>14640.43</v>
      </c>
      <c r="H46" s="102">
        <f t="shared" si="31"/>
        <v>99219.13</v>
      </c>
      <c r="I46" s="102">
        <f t="shared" si="31"/>
        <v>115532.06</v>
      </c>
      <c r="J46" s="102">
        <f t="shared" si="31"/>
        <v>72493.600000000006</v>
      </c>
      <c r="K46" s="102">
        <f t="shared" si="31"/>
        <v>55401.68</v>
      </c>
      <c r="L46" s="102">
        <f t="shared" si="31"/>
        <v>79180.610000000015</v>
      </c>
      <c r="M46" s="102">
        <f t="shared" si="31"/>
        <v>0</v>
      </c>
      <c r="N46" s="102">
        <f t="shared" si="31"/>
        <v>0</v>
      </c>
      <c r="O46" s="102">
        <f t="shared" si="31"/>
        <v>0</v>
      </c>
      <c r="P46" s="102">
        <f t="shared" si="31"/>
        <v>0</v>
      </c>
      <c r="Q46" s="102">
        <f t="shared" si="31"/>
        <v>0</v>
      </c>
      <c r="R46" s="102">
        <f t="shared" si="31"/>
        <v>0</v>
      </c>
      <c r="S46" s="101">
        <f t="shared" si="31"/>
        <v>436467.51</v>
      </c>
      <c r="T46" s="103">
        <f t="shared" si="1"/>
        <v>76.637784450063222</v>
      </c>
      <c r="U46" s="101">
        <f>SUM(U47,U181,U226,U310)</f>
        <v>133052.49</v>
      </c>
      <c r="V46" s="104"/>
      <c r="W46" s="105"/>
      <c r="X46" s="24"/>
      <c r="Y46" s="24"/>
    </row>
    <row r="47" spans="1:25" ht="15.75" hidden="1" customHeight="1" x14ac:dyDescent="0.45">
      <c r="A47" s="25" t="s">
        <v>59</v>
      </c>
      <c r="B47" s="26">
        <f t="shared" ref="B47:S47" si="32">SUM(B48,B142,B156,B167)</f>
        <v>0</v>
      </c>
      <c r="C47" s="26">
        <f t="shared" si="32"/>
        <v>0</v>
      </c>
      <c r="D47" s="26">
        <f t="shared" si="32"/>
        <v>0</v>
      </c>
      <c r="E47" s="26">
        <f t="shared" si="32"/>
        <v>0</v>
      </c>
      <c r="F47" s="26">
        <f t="shared" si="32"/>
        <v>0</v>
      </c>
      <c r="G47" s="27">
        <f t="shared" si="32"/>
        <v>0</v>
      </c>
      <c r="H47" s="27">
        <f t="shared" si="32"/>
        <v>0</v>
      </c>
      <c r="I47" s="27">
        <f t="shared" si="32"/>
        <v>0</v>
      </c>
      <c r="J47" s="27">
        <f t="shared" si="32"/>
        <v>0</v>
      </c>
      <c r="K47" s="27">
        <f t="shared" si="32"/>
        <v>0</v>
      </c>
      <c r="L47" s="27">
        <f t="shared" si="32"/>
        <v>0</v>
      </c>
      <c r="M47" s="27">
        <f t="shared" si="32"/>
        <v>0</v>
      </c>
      <c r="N47" s="27">
        <f t="shared" si="32"/>
        <v>0</v>
      </c>
      <c r="O47" s="27">
        <f t="shared" si="32"/>
        <v>0</v>
      </c>
      <c r="P47" s="27">
        <f t="shared" si="32"/>
        <v>0</v>
      </c>
      <c r="Q47" s="27">
        <f t="shared" si="32"/>
        <v>0</v>
      </c>
      <c r="R47" s="27">
        <f t="shared" si="32"/>
        <v>0</v>
      </c>
      <c r="S47" s="26">
        <f t="shared" si="32"/>
        <v>0</v>
      </c>
      <c r="T47" s="28" t="e">
        <f t="shared" si="1"/>
        <v>#DIV/0!</v>
      </c>
      <c r="U47" s="26">
        <f>SUM(U48,U142,U156,U167)</f>
        <v>0</v>
      </c>
      <c r="V47" s="29"/>
      <c r="W47" s="30"/>
      <c r="X47" s="31"/>
      <c r="Y47" s="31"/>
    </row>
    <row r="48" spans="1:25" ht="15.75" hidden="1" customHeight="1" x14ac:dyDescent="0.45">
      <c r="A48" s="32" t="s">
        <v>42</v>
      </c>
      <c r="B48" s="33">
        <f t="shared" ref="B48:S48" si="33">SUM(B49,B134)</f>
        <v>0</v>
      </c>
      <c r="C48" s="33">
        <f t="shared" si="33"/>
        <v>0</v>
      </c>
      <c r="D48" s="33">
        <f t="shared" si="33"/>
        <v>0</v>
      </c>
      <c r="E48" s="33">
        <f t="shared" si="33"/>
        <v>0</v>
      </c>
      <c r="F48" s="33">
        <f t="shared" si="33"/>
        <v>0</v>
      </c>
      <c r="G48" s="34">
        <f t="shared" si="33"/>
        <v>0</v>
      </c>
      <c r="H48" s="34">
        <f t="shared" si="33"/>
        <v>0</v>
      </c>
      <c r="I48" s="34">
        <f t="shared" si="33"/>
        <v>0</v>
      </c>
      <c r="J48" s="34">
        <f t="shared" si="33"/>
        <v>0</v>
      </c>
      <c r="K48" s="34">
        <f t="shared" si="33"/>
        <v>0</v>
      </c>
      <c r="L48" s="34">
        <f t="shared" si="33"/>
        <v>0</v>
      </c>
      <c r="M48" s="34">
        <f t="shared" si="33"/>
        <v>0</v>
      </c>
      <c r="N48" s="34">
        <f t="shared" si="33"/>
        <v>0</v>
      </c>
      <c r="O48" s="34">
        <f t="shared" si="33"/>
        <v>0</v>
      </c>
      <c r="P48" s="34">
        <f t="shared" si="33"/>
        <v>0</v>
      </c>
      <c r="Q48" s="34">
        <f t="shared" si="33"/>
        <v>0</v>
      </c>
      <c r="R48" s="34">
        <f t="shared" si="33"/>
        <v>0</v>
      </c>
      <c r="S48" s="33">
        <f t="shared" si="33"/>
        <v>0</v>
      </c>
      <c r="T48" s="35" t="e">
        <f t="shared" si="1"/>
        <v>#DIV/0!</v>
      </c>
      <c r="U48" s="33">
        <f>SUM(U49,U134)</f>
        <v>0</v>
      </c>
      <c r="V48" s="36"/>
      <c r="W48" s="37"/>
      <c r="X48" s="38"/>
      <c r="Y48" s="38"/>
    </row>
    <row r="49" spans="1:23" ht="15.75" hidden="1" customHeight="1" x14ac:dyDescent="0.45">
      <c r="A49" s="72" t="s">
        <v>43</v>
      </c>
      <c r="B49" s="73">
        <f t="shared" ref="B49:S49" si="34">SUM(B50,B68,B117)</f>
        <v>0</v>
      </c>
      <c r="C49" s="73">
        <f t="shared" si="34"/>
        <v>0</v>
      </c>
      <c r="D49" s="73">
        <f t="shared" si="34"/>
        <v>0</v>
      </c>
      <c r="E49" s="73">
        <f t="shared" si="34"/>
        <v>0</v>
      </c>
      <c r="F49" s="73">
        <f t="shared" si="34"/>
        <v>0</v>
      </c>
      <c r="G49" s="74">
        <f t="shared" si="34"/>
        <v>0</v>
      </c>
      <c r="H49" s="74">
        <f t="shared" si="34"/>
        <v>0</v>
      </c>
      <c r="I49" s="74">
        <f t="shared" si="34"/>
        <v>0</v>
      </c>
      <c r="J49" s="74">
        <f t="shared" si="34"/>
        <v>0</v>
      </c>
      <c r="K49" s="74">
        <f t="shared" si="34"/>
        <v>0</v>
      </c>
      <c r="L49" s="74">
        <f t="shared" si="34"/>
        <v>0</v>
      </c>
      <c r="M49" s="74">
        <f t="shared" si="34"/>
        <v>0</v>
      </c>
      <c r="N49" s="74">
        <f t="shared" si="34"/>
        <v>0</v>
      </c>
      <c r="O49" s="74">
        <f t="shared" si="34"/>
        <v>0</v>
      </c>
      <c r="P49" s="74">
        <f t="shared" si="34"/>
        <v>0</v>
      </c>
      <c r="Q49" s="74">
        <f t="shared" si="34"/>
        <v>0</v>
      </c>
      <c r="R49" s="74">
        <f t="shared" si="34"/>
        <v>0</v>
      </c>
      <c r="S49" s="73">
        <f t="shared" si="34"/>
        <v>0</v>
      </c>
      <c r="T49" s="75" t="e">
        <f t="shared" si="1"/>
        <v>#DIV/0!</v>
      </c>
      <c r="U49" s="73">
        <f>SUM(U50,U68,U117)</f>
        <v>0</v>
      </c>
      <c r="V49" s="76"/>
      <c r="W49" s="77"/>
    </row>
    <row r="50" spans="1:23" ht="15.75" hidden="1" customHeight="1" x14ac:dyDescent="0.45">
      <c r="A50" s="78" t="s">
        <v>44</v>
      </c>
      <c r="B50" s="79">
        <f t="shared" ref="B50:S50" si="35">SUM(B51:B55)</f>
        <v>0</v>
      </c>
      <c r="C50" s="79">
        <f t="shared" si="35"/>
        <v>0</v>
      </c>
      <c r="D50" s="79">
        <f t="shared" si="35"/>
        <v>0</v>
      </c>
      <c r="E50" s="79">
        <f t="shared" si="35"/>
        <v>0</v>
      </c>
      <c r="F50" s="79">
        <f t="shared" si="35"/>
        <v>0</v>
      </c>
      <c r="G50" s="80">
        <f t="shared" si="35"/>
        <v>0</v>
      </c>
      <c r="H50" s="80">
        <f t="shared" si="35"/>
        <v>0</v>
      </c>
      <c r="I50" s="80">
        <f t="shared" si="35"/>
        <v>0</v>
      </c>
      <c r="J50" s="80">
        <f t="shared" si="35"/>
        <v>0</v>
      </c>
      <c r="K50" s="80">
        <f t="shared" si="35"/>
        <v>0</v>
      </c>
      <c r="L50" s="80">
        <f t="shared" si="35"/>
        <v>0</v>
      </c>
      <c r="M50" s="80">
        <f t="shared" si="35"/>
        <v>0</v>
      </c>
      <c r="N50" s="80">
        <f t="shared" si="35"/>
        <v>0</v>
      </c>
      <c r="O50" s="80">
        <f t="shared" si="35"/>
        <v>0</v>
      </c>
      <c r="P50" s="80">
        <f t="shared" si="35"/>
        <v>0</v>
      </c>
      <c r="Q50" s="80">
        <f t="shared" si="35"/>
        <v>0</v>
      </c>
      <c r="R50" s="80">
        <f t="shared" si="35"/>
        <v>0</v>
      </c>
      <c r="S50" s="79">
        <f t="shared" si="35"/>
        <v>0</v>
      </c>
      <c r="T50" s="106" t="e">
        <f t="shared" si="1"/>
        <v>#DIV/0!</v>
      </c>
      <c r="U50" s="79">
        <f>SUM(U51:U55)</f>
        <v>0</v>
      </c>
      <c r="V50" s="82"/>
      <c r="W50" s="83"/>
    </row>
    <row r="51" spans="1:23" ht="15.75" hidden="1" customHeight="1" x14ac:dyDescent="0.45">
      <c r="A51" s="45" t="s">
        <v>60</v>
      </c>
      <c r="B51" s="46"/>
      <c r="C51" s="46"/>
      <c r="D51" s="46"/>
      <c r="E51" s="46"/>
      <c r="F51" s="46">
        <f t="shared" ref="F51:F54" si="36">SUM(B51:E51)</f>
        <v>0</v>
      </c>
      <c r="G51" s="47"/>
      <c r="H51" s="47"/>
      <c r="I51" s="47"/>
      <c r="J51" s="47"/>
      <c r="K51" s="47"/>
      <c r="L51" s="47"/>
      <c r="M51" s="47"/>
      <c r="N51" s="47"/>
      <c r="O51" s="47"/>
      <c r="P51" s="47"/>
      <c r="Q51" s="47"/>
      <c r="R51" s="47"/>
      <c r="S51" s="46">
        <f t="shared" ref="S51:S54" si="37">SUM(G51:R51)</f>
        <v>0</v>
      </c>
      <c r="T51" s="48" t="e">
        <f t="shared" si="1"/>
        <v>#DIV/0!</v>
      </c>
      <c r="U51" s="46">
        <f t="shared" ref="U51:U54" si="38">F51-S51</f>
        <v>0</v>
      </c>
      <c r="V51" s="195"/>
      <c r="W51" s="196"/>
    </row>
    <row r="52" spans="1:23" ht="15.75" hidden="1" customHeight="1" x14ac:dyDescent="0.45">
      <c r="A52" s="49" t="s">
        <v>61</v>
      </c>
      <c r="B52" s="46"/>
      <c r="C52" s="46"/>
      <c r="D52" s="46"/>
      <c r="E52" s="46"/>
      <c r="F52" s="46">
        <f t="shared" si="36"/>
        <v>0</v>
      </c>
      <c r="G52" s="47"/>
      <c r="H52" s="47"/>
      <c r="I52" s="47"/>
      <c r="J52" s="47"/>
      <c r="K52" s="47"/>
      <c r="L52" s="47"/>
      <c r="M52" s="47"/>
      <c r="N52" s="47"/>
      <c r="O52" s="47"/>
      <c r="P52" s="47"/>
      <c r="Q52" s="47"/>
      <c r="R52" s="47"/>
      <c r="S52" s="46">
        <f t="shared" si="37"/>
        <v>0</v>
      </c>
      <c r="T52" s="48" t="e">
        <f t="shared" si="1"/>
        <v>#DIV/0!</v>
      </c>
      <c r="U52" s="46">
        <f t="shared" si="38"/>
        <v>0</v>
      </c>
      <c r="V52" s="181"/>
      <c r="W52" s="182"/>
    </row>
    <row r="53" spans="1:23" ht="15.75" hidden="1" customHeight="1" x14ac:dyDescent="0.45">
      <c r="A53" s="49" t="s">
        <v>62</v>
      </c>
      <c r="B53" s="46"/>
      <c r="C53" s="46"/>
      <c r="D53" s="46"/>
      <c r="E53" s="46"/>
      <c r="F53" s="46">
        <f t="shared" si="36"/>
        <v>0</v>
      </c>
      <c r="G53" s="47"/>
      <c r="H53" s="47"/>
      <c r="I53" s="47"/>
      <c r="J53" s="47"/>
      <c r="K53" s="47"/>
      <c r="L53" s="47"/>
      <c r="M53" s="47"/>
      <c r="N53" s="47"/>
      <c r="O53" s="47"/>
      <c r="P53" s="47"/>
      <c r="Q53" s="47"/>
      <c r="R53" s="47"/>
      <c r="S53" s="46">
        <f t="shared" si="37"/>
        <v>0</v>
      </c>
      <c r="T53" s="48" t="e">
        <f t="shared" si="1"/>
        <v>#DIV/0!</v>
      </c>
      <c r="U53" s="46">
        <f t="shared" si="38"/>
        <v>0</v>
      </c>
      <c r="V53" s="181"/>
      <c r="W53" s="182"/>
    </row>
    <row r="54" spans="1:23" ht="15.75" hidden="1" customHeight="1" x14ac:dyDescent="0.45">
      <c r="A54" s="49" t="s">
        <v>63</v>
      </c>
      <c r="B54" s="46"/>
      <c r="C54" s="46"/>
      <c r="D54" s="46"/>
      <c r="E54" s="46"/>
      <c r="F54" s="46">
        <f t="shared" si="36"/>
        <v>0</v>
      </c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6">
        <f t="shared" si="37"/>
        <v>0</v>
      </c>
      <c r="T54" s="48" t="e">
        <f t="shared" si="1"/>
        <v>#DIV/0!</v>
      </c>
      <c r="U54" s="46">
        <f t="shared" si="38"/>
        <v>0</v>
      </c>
      <c r="V54" s="195"/>
      <c r="W54" s="196"/>
    </row>
    <row r="55" spans="1:23" ht="15.75" hidden="1" customHeight="1" x14ac:dyDescent="0.45">
      <c r="A55" s="49" t="s">
        <v>64</v>
      </c>
      <c r="B55" s="46">
        <f t="shared" ref="B55:S55" si="39">SUM(B56:B67)</f>
        <v>0</v>
      </c>
      <c r="C55" s="46">
        <f t="shared" si="39"/>
        <v>0</v>
      </c>
      <c r="D55" s="46">
        <f t="shared" si="39"/>
        <v>0</v>
      </c>
      <c r="E55" s="46">
        <f t="shared" si="39"/>
        <v>0</v>
      </c>
      <c r="F55" s="46">
        <f t="shared" si="39"/>
        <v>0</v>
      </c>
      <c r="G55" s="47">
        <f t="shared" si="39"/>
        <v>0</v>
      </c>
      <c r="H55" s="47">
        <f t="shared" si="39"/>
        <v>0</v>
      </c>
      <c r="I55" s="47">
        <f t="shared" si="39"/>
        <v>0</v>
      </c>
      <c r="J55" s="47">
        <f t="shared" si="39"/>
        <v>0</v>
      </c>
      <c r="K55" s="47">
        <f t="shared" si="39"/>
        <v>0</v>
      </c>
      <c r="L55" s="47">
        <f t="shared" si="39"/>
        <v>0</v>
      </c>
      <c r="M55" s="47">
        <f t="shared" si="39"/>
        <v>0</v>
      </c>
      <c r="N55" s="47">
        <f t="shared" si="39"/>
        <v>0</v>
      </c>
      <c r="O55" s="47">
        <f t="shared" si="39"/>
        <v>0</v>
      </c>
      <c r="P55" s="47">
        <f t="shared" si="39"/>
        <v>0</v>
      </c>
      <c r="Q55" s="47">
        <f t="shared" si="39"/>
        <v>0</v>
      </c>
      <c r="R55" s="47">
        <f t="shared" si="39"/>
        <v>0</v>
      </c>
      <c r="S55" s="46">
        <f t="shared" si="39"/>
        <v>0</v>
      </c>
      <c r="T55" s="48" t="e">
        <f t="shared" si="1"/>
        <v>#DIV/0!</v>
      </c>
      <c r="U55" s="46">
        <f>SUM(U56:U67)</f>
        <v>0</v>
      </c>
      <c r="V55" s="181"/>
      <c r="W55" s="182"/>
    </row>
    <row r="56" spans="1:23" ht="15.75" hidden="1" customHeight="1" x14ac:dyDescent="0.45">
      <c r="A56" s="107" t="s">
        <v>65</v>
      </c>
      <c r="B56" s="90"/>
      <c r="C56" s="90"/>
      <c r="D56" s="90"/>
      <c r="E56" s="90"/>
      <c r="F56" s="90">
        <f t="shared" ref="F56:F67" si="40">SUM(B56:E56)</f>
        <v>0</v>
      </c>
      <c r="G56" s="91"/>
      <c r="H56" s="91"/>
      <c r="I56" s="91"/>
      <c r="J56" s="91"/>
      <c r="K56" s="91"/>
      <c r="L56" s="91"/>
      <c r="M56" s="91"/>
      <c r="N56" s="91"/>
      <c r="O56" s="91"/>
      <c r="P56" s="91"/>
      <c r="Q56" s="91"/>
      <c r="R56" s="91"/>
      <c r="S56" s="90">
        <f t="shared" ref="S56:S67" si="41">SUM(G56:R56)</f>
        <v>0</v>
      </c>
      <c r="T56" s="108" t="e">
        <f t="shared" si="1"/>
        <v>#DIV/0!</v>
      </c>
      <c r="U56" s="90">
        <f t="shared" ref="U56:U67" si="42">F56-S56</f>
        <v>0</v>
      </c>
      <c r="V56" s="181"/>
      <c r="W56" s="182"/>
    </row>
    <row r="57" spans="1:23" ht="15.75" hidden="1" customHeight="1" x14ac:dyDescent="0.45">
      <c r="A57" s="107" t="s">
        <v>66</v>
      </c>
      <c r="B57" s="90"/>
      <c r="C57" s="90"/>
      <c r="D57" s="90"/>
      <c r="E57" s="90"/>
      <c r="F57" s="90">
        <f t="shared" si="40"/>
        <v>0</v>
      </c>
      <c r="G57" s="91"/>
      <c r="H57" s="91"/>
      <c r="I57" s="91"/>
      <c r="J57" s="91"/>
      <c r="K57" s="91"/>
      <c r="L57" s="91"/>
      <c r="M57" s="91"/>
      <c r="N57" s="91"/>
      <c r="O57" s="91"/>
      <c r="P57" s="91"/>
      <c r="Q57" s="91"/>
      <c r="R57" s="91"/>
      <c r="S57" s="90">
        <f t="shared" si="41"/>
        <v>0</v>
      </c>
      <c r="T57" s="108" t="e">
        <f t="shared" si="1"/>
        <v>#DIV/0!</v>
      </c>
      <c r="U57" s="90">
        <f t="shared" si="42"/>
        <v>0</v>
      </c>
      <c r="V57" s="195"/>
      <c r="W57" s="196"/>
    </row>
    <row r="58" spans="1:23" ht="15.75" hidden="1" customHeight="1" x14ac:dyDescent="0.45">
      <c r="A58" s="107" t="s">
        <v>67</v>
      </c>
      <c r="B58" s="90"/>
      <c r="C58" s="90"/>
      <c r="D58" s="90"/>
      <c r="E58" s="90"/>
      <c r="F58" s="90">
        <f t="shared" si="40"/>
        <v>0</v>
      </c>
      <c r="G58" s="91"/>
      <c r="H58" s="91"/>
      <c r="I58" s="91"/>
      <c r="J58" s="91"/>
      <c r="K58" s="91"/>
      <c r="L58" s="91"/>
      <c r="M58" s="91"/>
      <c r="N58" s="91"/>
      <c r="O58" s="91"/>
      <c r="P58" s="91"/>
      <c r="Q58" s="91"/>
      <c r="R58" s="91"/>
      <c r="S58" s="90">
        <f t="shared" si="41"/>
        <v>0</v>
      </c>
      <c r="T58" s="108" t="e">
        <f t="shared" si="1"/>
        <v>#DIV/0!</v>
      </c>
      <c r="U58" s="90">
        <f t="shared" si="42"/>
        <v>0</v>
      </c>
      <c r="V58" s="181"/>
      <c r="W58" s="182"/>
    </row>
    <row r="59" spans="1:23" ht="15.75" hidden="1" customHeight="1" x14ac:dyDescent="0.45">
      <c r="A59" s="107" t="s">
        <v>68</v>
      </c>
      <c r="B59" s="90"/>
      <c r="C59" s="90"/>
      <c r="D59" s="90"/>
      <c r="E59" s="90"/>
      <c r="F59" s="90">
        <f t="shared" si="40"/>
        <v>0</v>
      </c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0">
        <f t="shared" si="41"/>
        <v>0</v>
      </c>
      <c r="T59" s="108" t="e">
        <f t="shared" si="1"/>
        <v>#DIV/0!</v>
      </c>
      <c r="U59" s="90">
        <f t="shared" si="42"/>
        <v>0</v>
      </c>
      <c r="V59" s="181"/>
      <c r="W59" s="182"/>
    </row>
    <row r="60" spans="1:23" ht="15.75" hidden="1" customHeight="1" x14ac:dyDescent="0.45">
      <c r="A60" s="107" t="s">
        <v>69</v>
      </c>
      <c r="B60" s="90"/>
      <c r="C60" s="90"/>
      <c r="D60" s="90"/>
      <c r="E60" s="90"/>
      <c r="F60" s="90">
        <f t="shared" si="40"/>
        <v>0</v>
      </c>
      <c r="G60" s="91"/>
      <c r="H60" s="91"/>
      <c r="I60" s="91"/>
      <c r="J60" s="91"/>
      <c r="K60" s="91"/>
      <c r="L60" s="91"/>
      <c r="M60" s="91"/>
      <c r="N60" s="91"/>
      <c r="O60" s="91"/>
      <c r="P60" s="91"/>
      <c r="Q60" s="91"/>
      <c r="R60" s="91"/>
      <c r="S60" s="90">
        <f t="shared" si="41"/>
        <v>0</v>
      </c>
      <c r="T60" s="108" t="e">
        <f t="shared" si="1"/>
        <v>#DIV/0!</v>
      </c>
      <c r="U60" s="90">
        <f t="shared" si="42"/>
        <v>0</v>
      </c>
      <c r="V60" s="195"/>
      <c r="W60" s="196"/>
    </row>
    <row r="61" spans="1:23" ht="15.75" hidden="1" customHeight="1" x14ac:dyDescent="0.45">
      <c r="A61" s="107" t="s">
        <v>70</v>
      </c>
      <c r="B61" s="90"/>
      <c r="C61" s="90"/>
      <c r="D61" s="90"/>
      <c r="E61" s="90"/>
      <c r="F61" s="90">
        <f t="shared" si="40"/>
        <v>0</v>
      </c>
      <c r="G61" s="91"/>
      <c r="H61" s="91"/>
      <c r="I61" s="91"/>
      <c r="J61" s="91"/>
      <c r="K61" s="91"/>
      <c r="L61" s="91"/>
      <c r="M61" s="91"/>
      <c r="N61" s="91"/>
      <c r="O61" s="91"/>
      <c r="P61" s="91"/>
      <c r="Q61" s="91"/>
      <c r="R61" s="91"/>
      <c r="S61" s="90">
        <f t="shared" si="41"/>
        <v>0</v>
      </c>
      <c r="T61" s="108" t="e">
        <f t="shared" si="1"/>
        <v>#DIV/0!</v>
      </c>
      <c r="U61" s="90">
        <f t="shared" si="42"/>
        <v>0</v>
      </c>
      <c r="V61" s="181"/>
      <c r="W61" s="182"/>
    </row>
    <row r="62" spans="1:23" ht="15.75" hidden="1" customHeight="1" x14ac:dyDescent="0.45">
      <c r="A62" s="107" t="s">
        <v>71</v>
      </c>
      <c r="B62" s="90"/>
      <c r="C62" s="90"/>
      <c r="D62" s="90"/>
      <c r="E62" s="90"/>
      <c r="F62" s="90">
        <f t="shared" si="40"/>
        <v>0</v>
      </c>
      <c r="G62" s="91"/>
      <c r="H62" s="91"/>
      <c r="I62" s="91"/>
      <c r="J62" s="91"/>
      <c r="K62" s="91"/>
      <c r="L62" s="91"/>
      <c r="M62" s="91"/>
      <c r="N62" s="91"/>
      <c r="O62" s="91"/>
      <c r="P62" s="91"/>
      <c r="Q62" s="91"/>
      <c r="R62" s="91"/>
      <c r="S62" s="90">
        <f t="shared" si="41"/>
        <v>0</v>
      </c>
      <c r="T62" s="108" t="e">
        <f t="shared" si="1"/>
        <v>#DIV/0!</v>
      </c>
      <c r="U62" s="90">
        <f t="shared" si="42"/>
        <v>0</v>
      </c>
      <c r="V62" s="181"/>
      <c r="W62" s="182"/>
    </row>
    <row r="63" spans="1:23" ht="15.75" hidden="1" customHeight="1" x14ac:dyDescent="0.45">
      <c r="A63" s="107" t="s">
        <v>72</v>
      </c>
      <c r="B63" s="90"/>
      <c r="C63" s="90"/>
      <c r="D63" s="90"/>
      <c r="E63" s="90"/>
      <c r="F63" s="90">
        <f t="shared" si="40"/>
        <v>0</v>
      </c>
      <c r="G63" s="91"/>
      <c r="H63" s="91"/>
      <c r="I63" s="91"/>
      <c r="J63" s="91"/>
      <c r="K63" s="91"/>
      <c r="L63" s="91"/>
      <c r="M63" s="91"/>
      <c r="N63" s="91"/>
      <c r="O63" s="91"/>
      <c r="P63" s="91"/>
      <c r="Q63" s="91"/>
      <c r="R63" s="91"/>
      <c r="S63" s="90">
        <f t="shared" si="41"/>
        <v>0</v>
      </c>
      <c r="T63" s="108" t="e">
        <f t="shared" si="1"/>
        <v>#DIV/0!</v>
      </c>
      <c r="U63" s="90">
        <f t="shared" si="42"/>
        <v>0</v>
      </c>
      <c r="V63" s="195"/>
      <c r="W63" s="196"/>
    </row>
    <row r="64" spans="1:23" ht="15.75" hidden="1" customHeight="1" x14ac:dyDescent="0.45">
      <c r="A64" s="107" t="s">
        <v>73</v>
      </c>
      <c r="B64" s="90"/>
      <c r="C64" s="90"/>
      <c r="D64" s="90"/>
      <c r="E64" s="90"/>
      <c r="F64" s="90">
        <f t="shared" si="40"/>
        <v>0</v>
      </c>
      <c r="G64" s="91"/>
      <c r="H64" s="91"/>
      <c r="I64" s="91"/>
      <c r="J64" s="91"/>
      <c r="K64" s="91"/>
      <c r="L64" s="91"/>
      <c r="M64" s="91"/>
      <c r="N64" s="91"/>
      <c r="O64" s="91"/>
      <c r="P64" s="91"/>
      <c r="Q64" s="91"/>
      <c r="R64" s="91"/>
      <c r="S64" s="90">
        <f t="shared" si="41"/>
        <v>0</v>
      </c>
      <c r="T64" s="108" t="e">
        <f t="shared" si="1"/>
        <v>#DIV/0!</v>
      </c>
      <c r="U64" s="90">
        <f t="shared" si="42"/>
        <v>0</v>
      </c>
      <c r="V64" s="181"/>
      <c r="W64" s="182"/>
    </row>
    <row r="65" spans="1:23" ht="15.75" hidden="1" customHeight="1" x14ac:dyDescent="0.45">
      <c r="A65" s="107" t="s">
        <v>74</v>
      </c>
      <c r="B65" s="90"/>
      <c r="C65" s="90"/>
      <c r="D65" s="90"/>
      <c r="E65" s="90"/>
      <c r="F65" s="90">
        <f t="shared" si="40"/>
        <v>0</v>
      </c>
      <c r="G65" s="91"/>
      <c r="H65" s="91"/>
      <c r="I65" s="91"/>
      <c r="J65" s="91"/>
      <c r="K65" s="91"/>
      <c r="L65" s="91"/>
      <c r="M65" s="91"/>
      <c r="N65" s="91"/>
      <c r="O65" s="91"/>
      <c r="P65" s="91"/>
      <c r="Q65" s="91"/>
      <c r="R65" s="91"/>
      <c r="S65" s="90">
        <f t="shared" si="41"/>
        <v>0</v>
      </c>
      <c r="T65" s="108" t="e">
        <f t="shared" si="1"/>
        <v>#DIV/0!</v>
      </c>
      <c r="U65" s="90">
        <f t="shared" si="42"/>
        <v>0</v>
      </c>
      <c r="V65" s="181"/>
      <c r="W65" s="182"/>
    </row>
    <row r="66" spans="1:23" ht="15.75" hidden="1" customHeight="1" x14ac:dyDescent="0.45">
      <c r="A66" s="107" t="s">
        <v>75</v>
      </c>
      <c r="B66" s="90"/>
      <c r="C66" s="90"/>
      <c r="D66" s="90"/>
      <c r="E66" s="90"/>
      <c r="F66" s="90">
        <f t="shared" si="40"/>
        <v>0</v>
      </c>
      <c r="G66" s="91"/>
      <c r="H66" s="91"/>
      <c r="I66" s="91"/>
      <c r="J66" s="91"/>
      <c r="K66" s="91"/>
      <c r="L66" s="91"/>
      <c r="M66" s="91"/>
      <c r="N66" s="91"/>
      <c r="O66" s="91"/>
      <c r="P66" s="91"/>
      <c r="Q66" s="91"/>
      <c r="R66" s="91"/>
      <c r="S66" s="90">
        <f t="shared" si="41"/>
        <v>0</v>
      </c>
      <c r="T66" s="108" t="e">
        <f t="shared" si="1"/>
        <v>#DIV/0!</v>
      </c>
      <c r="U66" s="90">
        <f t="shared" si="42"/>
        <v>0</v>
      </c>
      <c r="V66" s="181"/>
      <c r="W66" s="182"/>
    </row>
    <row r="67" spans="1:23" ht="15.75" hidden="1" customHeight="1" x14ac:dyDescent="0.45">
      <c r="A67" s="107" t="s">
        <v>76</v>
      </c>
      <c r="B67" s="90"/>
      <c r="C67" s="90"/>
      <c r="D67" s="90"/>
      <c r="E67" s="90"/>
      <c r="F67" s="90">
        <f t="shared" si="40"/>
        <v>0</v>
      </c>
      <c r="G67" s="91"/>
      <c r="H67" s="91"/>
      <c r="I67" s="91"/>
      <c r="J67" s="91"/>
      <c r="K67" s="91"/>
      <c r="L67" s="91"/>
      <c r="M67" s="91"/>
      <c r="N67" s="91"/>
      <c r="O67" s="91"/>
      <c r="P67" s="91"/>
      <c r="Q67" s="91"/>
      <c r="R67" s="91"/>
      <c r="S67" s="90">
        <f t="shared" si="41"/>
        <v>0</v>
      </c>
      <c r="T67" s="108" t="e">
        <f t="shared" si="1"/>
        <v>#DIV/0!</v>
      </c>
      <c r="U67" s="90">
        <f t="shared" si="42"/>
        <v>0</v>
      </c>
      <c r="V67" s="181"/>
      <c r="W67" s="182"/>
    </row>
    <row r="68" spans="1:23" ht="15.75" hidden="1" customHeight="1" x14ac:dyDescent="0.45">
      <c r="A68" s="109" t="s">
        <v>56</v>
      </c>
      <c r="B68" s="110">
        <f t="shared" ref="B68:S68" si="43">SUM(B69:B77,B80:B82,B85,B92,B97,B109)</f>
        <v>0</v>
      </c>
      <c r="C68" s="110">
        <f t="shared" si="43"/>
        <v>0</v>
      </c>
      <c r="D68" s="110">
        <f t="shared" si="43"/>
        <v>0</v>
      </c>
      <c r="E68" s="110">
        <f t="shared" si="43"/>
        <v>0</v>
      </c>
      <c r="F68" s="110">
        <f t="shared" si="43"/>
        <v>0</v>
      </c>
      <c r="G68" s="111">
        <f t="shared" si="43"/>
        <v>0</v>
      </c>
      <c r="H68" s="111">
        <f t="shared" si="43"/>
        <v>0</v>
      </c>
      <c r="I68" s="111">
        <f t="shared" si="43"/>
        <v>0</v>
      </c>
      <c r="J68" s="111">
        <f t="shared" si="43"/>
        <v>0</v>
      </c>
      <c r="K68" s="111">
        <f t="shared" si="43"/>
        <v>0</v>
      </c>
      <c r="L68" s="111">
        <f t="shared" si="43"/>
        <v>0</v>
      </c>
      <c r="M68" s="111">
        <f t="shared" si="43"/>
        <v>0</v>
      </c>
      <c r="N68" s="111">
        <f t="shared" si="43"/>
        <v>0</v>
      </c>
      <c r="O68" s="111">
        <f t="shared" si="43"/>
        <v>0</v>
      </c>
      <c r="P68" s="111">
        <f t="shared" si="43"/>
        <v>0</v>
      </c>
      <c r="Q68" s="111">
        <f t="shared" si="43"/>
        <v>0</v>
      </c>
      <c r="R68" s="111">
        <f t="shared" si="43"/>
        <v>0</v>
      </c>
      <c r="S68" s="110">
        <f t="shared" si="43"/>
        <v>0</v>
      </c>
      <c r="T68" s="106" t="e">
        <f t="shared" si="1"/>
        <v>#DIV/0!</v>
      </c>
      <c r="U68" s="110">
        <f>SUM(U69:U77,U80:U82,U85,U92,U97,U109)</f>
        <v>0</v>
      </c>
      <c r="V68" s="82"/>
      <c r="W68" s="83"/>
    </row>
    <row r="69" spans="1:23" ht="15.75" hidden="1" customHeight="1" x14ac:dyDescent="0.45">
      <c r="A69" s="45" t="s">
        <v>77</v>
      </c>
      <c r="B69" s="46"/>
      <c r="C69" s="46"/>
      <c r="D69" s="46"/>
      <c r="E69" s="46"/>
      <c r="F69" s="46">
        <f t="shared" ref="F69:F76" si="44">SUM(B69:E69)</f>
        <v>0</v>
      </c>
      <c r="G69" s="47"/>
      <c r="H69" s="47"/>
      <c r="I69" s="47"/>
      <c r="J69" s="47"/>
      <c r="K69" s="47"/>
      <c r="L69" s="47"/>
      <c r="M69" s="47"/>
      <c r="N69" s="47"/>
      <c r="O69" s="47"/>
      <c r="P69" s="47"/>
      <c r="Q69" s="47"/>
      <c r="R69" s="47"/>
      <c r="S69" s="46">
        <f t="shared" ref="S69:S76" si="45">SUM(G69:R69)</f>
        <v>0</v>
      </c>
      <c r="T69" s="48" t="e">
        <f t="shared" si="1"/>
        <v>#DIV/0!</v>
      </c>
      <c r="U69" s="46">
        <f t="shared" ref="U69:U76" si="46">F69-S69</f>
        <v>0</v>
      </c>
      <c r="V69" s="195"/>
      <c r="W69" s="196"/>
    </row>
    <row r="70" spans="1:23" ht="15.75" hidden="1" customHeight="1" x14ac:dyDescent="0.45">
      <c r="A70" s="49" t="s">
        <v>78</v>
      </c>
      <c r="B70" s="46"/>
      <c r="C70" s="46"/>
      <c r="D70" s="46"/>
      <c r="E70" s="46"/>
      <c r="F70" s="46">
        <f t="shared" si="44"/>
        <v>0</v>
      </c>
      <c r="G70" s="47"/>
      <c r="H70" s="47"/>
      <c r="I70" s="47"/>
      <c r="J70" s="47"/>
      <c r="K70" s="47"/>
      <c r="L70" s="47"/>
      <c r="M70" s="47"/>
      <c r="N70" s="47"/>
      <c r="O70" s="47"/>
      <c r="P70" s="47"/>
      <c r="Q70" s="47"/>
      <c r="R70" s="47"/>
      <c r="S70" s="46">
        <f t="shared" si="45"/>
        <v>0</v>
      </c>
      <c r="T70" s="48" t="e">
        <f t="shared" si="1"/>
        <v>#DIV/0!</v>
      </c>
      <c r="U70" s="46">
        <f t="shared" si="46"/>
        <v>0</v>
      </c>
      <c r="V70" s="181"/>
      <c r="W70" s="182"/>
    </row>
    <row r="71" spans="1:23" ht="15.75" hidden="1" customHeight="1" x14ac:dyDescent="0.45">
      <c r="A71" s="49" t="s">
        <v>79</v>
      </c>
      <c r="B71" s="46"/>
      <c r="C71" s="46"/>
      <c r="D71" s="46"/>
      <c r="E71" s="46"/>
      <c r="F71" s="46">
        <f t="shared" si="44"/>
        <v>0</v>
      </c>
      <c r="G71" s="47"/>
      <c r="H71" s="47"/>
      <c r="I71" s="47"/>
      <c r="J71" s="47"/>
      <c r="K71" s="47"/>
      <c r="L71" s="47"/>
      <c r="M71" s="47"/>
      <c r="N71" s="47"/>
      <c r="O71" s="47"/>
      <c r="P71" s="47"/>
      <c r="Q71" s="47"/>
      <c r="R71" s="47"/>
      <c r="S71" s="46">
        <f t="shared" si="45"/>
        <v>0</v>
      </c>
      <c r="T71" s="48" t="e">
        <f t="shared" si="1"/>
        <v>#DIV/0!</v>
      </c>
      <c r="U71" s="46">
        <f t="shared" si="46"/>
        <v>0</v>
      </c>
      <c r="V71" s="181"/>
      <c r="W71" s="182"/>
    </row>
    <row r="72" spans="1:23" ht="15.75" hidden="1" customHeight="1" x14ac:dyDescent="0.45">
      <c r="A72" s="49" t="s">
        <v>80</v>
      </c>
      <c r="B72" s="46"/>
      <c r="C72" s="46"/>
      <c r="D72" s="46"/>
      <c r="E72" s="46"/>
      <c r="F72" s="46">
        <f t="shared" si="44"/>
        <v>0</v>
      </c>
      <c r="G72" s="47"/>
      <c r="H72" s="47"/>
      <c r="I72" s="47"/>
      <c r="J72" s="47"/>
      <c r="K72" s="47"/>
      <c r="L72" s="47"/>
      <c r="M72" s="47"/>
      <c r="N72" s="47"/>
      <c r="O72" s="47"/>
      <c r="P72" s="47"/>
      <c r="Q72" s="47"/>
      <c r="R72" s="47"/>
      <c r="S72" s="46">
        <f t="shared" si="45"/>
        <v>0</v>
      </c>
      <c r="T72" s="48" t="e">
        <f t="shared" si="1"/>
        <v>#DIV/0!</v>
      </c>
      <c r="U72" s="46">
        <f t="shared" si="46"/>
        <v>0</v>
      </c>
      <c r="V72" s="181"/>
      <c r="W72" s="182"/>
    </row>
    <row r="73" spans="1:23" ht="15.75" hidden="1" customHeight="1" x14ac:dyDescent="0.45">
      <c r="A73" s="45" t="s">
        <v>81</v>
      </c>
      <c r="B73" s="46"/>
      <c r="C73" s="46"/>
      <c r="D73" s="46"/>
      <c r="E73" s="46"/>
      <c r="F73" s="46">
        <f t="shared" si="44"/>
        <v>0</v>
      </c>
      <c r="G73" s="47"/>
      <c r="H73" s="47"/>
      <c r="I73" s="47"/>
      <c r="J73" s="47"/>
      <c r="K73" s="47"/>
      <c r="L73" s="47"/>
      <c r="M73" s="47"/>
      <c r="N73" s="47"/>
      <c r="O73" s="47"/>
      <c r="P73" s="47"/>
      <c r="Q73" s="47"/>
      <c r="R73" s="47"/>
      <c r="S73" s="46">
        <f t="shared" si="45"/>
        <v>0</v>
      </c>
      <c r="T73" s="48" t="e">
        <f t="shared" si="1"/>
        <v>#DIV/0!</v>
      </c>
      <c r="U73" s="46">
        <f t="shared" si="46"/>
        <v>0</v>
      </c>
      <c r="V73" s="195"/>
      <c r="W73" s="196"/>
    </row>
    <row r="74" spans="1:23" ht="15.75" hidden="1" customHeight="1" x14ac:dyDescent="0.45">
      <c r="A74" s="45" t="s">
        <v>82</v>
      </c>
      <c r="B74" s="46"/>
      <c r="C74" s="46"/>
      <c r="D74" s="46"/>
      <c r="E74" s="46"/>
      <c r="F74" s="46">
        <f t="shared" si="44"/>
        <v>0</v>
      </c>
      <c r="G74" s="47"/>
      <c r="H74" s="47"/>
      <c r="I74" s="47"/>
      <c r="J74" s="47"/>
      <c r="K74" s="47"/>
      <c r="L74" s="47"/>
      <c r="M74" s="47"/>
      <c r="N74" s="47"/>
      <c r="O74" s="47"/>
      <c r="P74" s="47"/>
      <c r="Q74" s="47"/>
      <c r="R74" s="47"/>
      <c r="S74" s="46">
        <f t="shared" si="45"/>
        <v>0</v>
      </c>
      <c r="T74" s="48" t="e">
        <f t="shared" si="1"/>
        <v>#DIV/0!</v>
      </c>
      <c r="U74" s="46">
        <f t="shared" si="46"/>
        <v>0</v>
      </c>
      <c r="V74" s="195"/>
      <c r="W74" s="196"/>
    </row>
    <row r="75" spans="1:23" ht="15.75" hidden="1" customHeight="1" x14ac:dyDescent="0.45">
      <c r="A75" s="49" t="s">
        <v>83</v>
      </c>
      <c r="B75" s="46"/>
      <c r="C75" s="46"/>
      <c r="D75" s="46"/>
      <c r="E75" s="46"/>
      <c r="F75" s="46">
        <f t="shared" si="44"/>
        <v>0</v>
      </c>
      <c r="G75" s="47"/>
      <c r="H75" s="47"/>
      <c r="I75" s="47"/>
      <c r="J75" s="47"/>
      <c r="K75" s="47"/>
      <c r="L75" s="47"/>
      <c r="M75" s="47"/>
      <c r="N75" s="47"/>
      <c r="O75" s="47"/>
      <c r="P75" s="47"/>
      <c r="Q75" s="47"/>
      <c r="R75" s="47"/>
      <c r="S75" s="46">
        <f t="shared" si="45"/>
        <v>0</v>
      </c>
      <c r="T75" s="48" t="e">
        <f t="shared" si="1"/>
        <v>#DIV/0!</v>
      </c>
      <c r="U75" s="46">
        <f t="shared" si="46"/>
        <v>0</v>
      </c>
      <c r="V75" s="181"/>
      <c r="W75" s="182"/>
    </row>
    <row r="76" spans="1:23" ht="15.75" hidden="1" customHeight="1" x14ac:dyDescent="0.45">
      <c r="A76" s="49" t="s">
        <v>84</v>
      </c>
      <c r="B76" s="46"/>
      <c r="C76" s="46"/>
      <c r="D76" s="46"/>
      <c r="E76" s="46"/>
      <c r="F76" s="46">
        <f t="shared" si="44"/>
        <v>0</v>
      </c>
      <c r="G76" s="47"/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  <c r="S76" s="46">
        <f t="shared" si="45"/>
        <v>0</v>
      </c>
      <c r="T76" s="48" t="e">
        <f t="shared" si="1"/>
        <v>#DIV/0!</v>
      </c>
      <c r="U76" s="46">
        <f t="shared" si="46"/>
        <v>0</v>
      </c>
      <c r="V76" s="195"/>
      <c r="W76" s="196"/>
    </row>
    <row r="77" spans="1:23" ht="15.75" hidden="1" customHeight="1" x14ac:dyDescent="0.45">
      <c r="A77" s="45" t="s">
        <v>85</v>
      </c>
      <c r="B77" s="46">
        <f t="shared" ref="B77:S77" si="47">SUM(B78:B79)</f>
        <v>0</v>
      </c>
      <c r="C77" s="46">
        <f t="shared" si="47"/>
        <v>0</v>
      </c>
      <c r="D77" s="46">
        <f t="shared" si="47"/>
        <v>0</v>
      </c>
      <c r="E77" s="46">
        <f t="shared" si="47"/>
        <v>0</v>
      </c>
      <c r="F77" s="46">
        <f t="shared" si="47"/>
        <v>0</v>
      </c>
      <c r="G77" s="47">
        <f t="shared" si="47"/>
        <v>0</v>
      </c>
      <c r="H77" s="47">
        <f t="shared" si="47"/>
        <v>0</v>
      </c>
      <c r="I77" s="47">
        <f t="shared" si="47"/>
        <v>0</v>
      </c>
      <c r="J77" s="47">
        <f t="shared" si="47"/>
        <v>0</v>
      </c>
      <c r="K77" s="47">
        <f t="shared" si="47"/>
        <v>0</v>
      </c>
      <c r="L77" s="47">
        <f t="shared" si="47"/>
        <v>0</v>
      </c>
      <c r="M77" s="47">
        <f t="shared" si="47"/>
        <v>0</v>
      </c>
      <c r="N77" s="47">
        <f t="shared" si="47"/>
        <v>0</v>
      </c>
      <c r="O77" s="47">
        <f t="shared" si="47"/>
        <v>0</v>
      </c>
      <c r="P77" s="47">
        <f t="shared" si="47"/>
        <v>0</v>
      </c>
      <c r="Q77" s="47">
        <f t="shared" si="47"/>
        <v>0</v>
      </c>
      <c r="R77" s="47">
        <f t="shared" si="47"/>
        <v>0</v>
      </c>
      <c r="S77" s="46">
        <f t="shared" si="47"/>
        <v>0</v>
      </c>
      <c r="T77" s="48" t="e">
        <f t="shared" si="1"/>
        <v>#DIV/0!</v>
      </c>
      <c r="U77" s="46">
        <f>SUM(U78:U79)</f>
        <v>0</v>
      </c>
      <c r="V77" s="181"/>
      <c r="W77" s="182"/>
    </row>
    <row r="78" spans="1:23" ht="15.75" hidden="1" customHeight="1" x14ac:dyDescent="0.45">
      <c r="A78" s="89" t="s">
        <v>86</v>
      </c>
      <c r="B78" s="90"/>
      <c r="C78" s="90"/>
      <c r="D78" s="90"/>
      <c r="E78" s="90"/>
      <c r="F78" s="90">
        <f t="shared" ref="F78:F81" si="48">SUM(B78:E78)</f>
        <v>0</v>
      </c>
      <c r="G78" s="91"/>
      <c r="H78" s="91"/>
      <c r="I78" s="91"/>
      <c r="J78" s="91"/>
      <c r="K78" s="91"/>
      <c r="L78" s="91"/>
      <c r="M78" s="91"/>
      <c r="N78" s="91"/>
      <c r="O78" s="91"/>
      <c r="P78" s="91"/>
      <c r="Q78" s="91"/>
      <c r="R78" s="91"/>
      <c r="S78" s="90">
        <f t="shared" ref="S78:S81" si="49">SUM(G78:R78)</f>
        <v>0</v>
      </c>
      <c r="T78" s="108" t="e">
        <f t="shared" si="1"/>
        <v>#DIV/0!</v>
      </c>
      <c r="U78" s="90">
        <f t="shared" ref="U78:U81" si="50">F78-S78</f>
        <v>0</v>
      </c>
      <c r="V78" s="181"/>
      <c r="W78" s="182"/>
    </row>
    <row r="79" spans="1:23" ht="15.75" hidden="1" customHeight="1" x14ac:dyDescent="0.45">
      <c r="A79" s="107" t="s">
        <v>87</v>
      </c>
      <c r="B79" s="90"/>
      <c r="C79" s="90"/>
      <c r="D79" s="90"/>
      <c r="E79" s="90"/>
      <c r="F79" s="90">
        <f t="shared" si="48"/>
        <v>0</v>
      </c>
      <c r="G79" s="91"/>
      <c r="H79" s="91"/>
      <c r="I79" s="91"/>
      <c r="J79" s="91"/>
      <c r="K79" s="91"/>
      <c r="L79" s="91"/>
      <c r="M79" s="91"/>
      <c r="N79" s="91"/>
      <c r="O79" s="91"/>
      <c r="P79" s="91"/>
      <c r="Q79" s="91"/>
      <c r="R79" s="91"/>
      <c r="S79" s="90">
        <f t="shared" si="49"/>
        <v>0</v>
      </c>
      <c r="T79" s="108" t="e">
        <f t="shared" si="1"/>
        <v>#DIV/0!</v>
      </c>
      <c r="U79" s="90">
        <f t="shared" si="50"/>
        <v>0</v>
      </c>
      <c r="V79" s="181"/>
      <c r="W79" s="182"/>
    </row>
    <row r="80" spans="1:23" ht="15.75" hidden="1" customHeight="1" x14ac:dyDescent="0.45">
      <c r="A80" s="45" t="s">
        <v>88</v>
      </c>
      <c r="B80" s="46"/>
      <c r="C80" s="46"/>
      <c r="D80" s="46"/>
      <c r="E80" s="46"/>
      <c r="F80" s="46">
        <f t="shared" si="48"/>
        <v>0</v>
      </c>
      <c r="G80" s="47"/>
      <c r="H80" s="47"/>
      <c r="I80" s="47"/>
      <c r="J80" s="47"/>
      <c r="K80" s="47"/>
      <c r="L80" s="47"/>
      <c r="M80" s="47"/>
      <c r="N80" s="47"/>
      <c r="O80" s="47"/>
      <c r="P80" s="47"/>
      <c r="Q80" s="47"/>
      <c r="R80" s="47"/>
      <c r="S80" s="46">
        <f t="shared" si="49"/>
        <v>0</v>
      </c>
      <c r="T80" s="48" t="e">
        <f t="shared" si="1"/>
        <v>#DIV/0!</v>
      </c>
      <c r="U80" s="46">
        <f t="shared" si="50"/>
        <v>0</v>
      </c>
      <c r="V80" s="195"/>
      <c r="W80" s="196"/>
    </row>
    <row r="81" spans="1:23" ht="15.75" hidden="1" customHeight="1" x14ac:dyDescent="0.45">
      <c r="A81" s="45" t="s">
        <v>89</v>
      </c>
      <c r="B81" s="46"/>
      <c r="C81" s="46"/>
      <c r="D81" s="46"/>
      <c r="E81" s="46"/>
      <c r="F81" s="46">
        <f t="shared" si="48"/>
        <v>0</v>
      </c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6">
        <f t="shared" si="49"/>
        <v>0</v>
      </c>
      <c r="T81" s="48" t="e">
        <f t="shared" si="1"/>
        <v>#DIV/0!</v>
      </c>
      <c r="U81" s="46">
        <f t="shared" si="50"/>
        <v>0</v>
      </c>
      <c r="V81" s="195"/>
      <c r="W81" s="196"/>
    </row>
    <row r="82" spans="1:23" ht="15.75" hidden="1" customHeight="1" x14ac:dyDescent="0.45">
      <c r="A82" s="45" t="s">
        <v>90</v>
      </c>
      <c r="B82" s="46">
        <f t="shared" ref="B82:S82" si="51">SUM(B83:B84)</f>
        <v>0</v>
      </c>
      <c r="C82" s="46">
        <f t="shared" si="51"/>
        <v>0</v>
      </c>
      <c r="D82" s="46">
        <f t="shared" si="51"/>
        <v>0</v>
      </c>
      <c r="E82" s="46">
        <f t="shared" si="51"/>
        <v>0</v>
      </c>
      <c r="F82" s="46">
        <f t="shared" si="51"/>
        <v>0</v>
      </c>
      <c r="G82" s="47">
        <f t="shared" si="51"/>
        <v>0</v>
      </c>
      <c r="H82" s="47">
        <f t="shared" si="51"/>
        <v>0</v>
      </c>
      <c r="I82" s="47">
        <f t="shared" si="51"/>
        <v>0</v>
      </c>
      <c r="J82" s="47">
        <f t="shared" si="51"/>
        <v>0</v>
      </c>
      <c r="K82" s="47">
        <f t="shared" si="51"/>
        <v>0</v>
      </c>
      <c r="L82" s="47">
        <f t="shared" si="51"/>
        <v>0</v>
      </c>
      <c r="M82" s="47">
        <f t="shared" si="51"/>
        <v>0</v>
      </c>
      <c r="N82" s="47">
        <f t="shared" si="51"/>
        <v>0</v>
      </c>
      <c r="O82" s="47">
        <f t="shared" si="51"/>
        <v>0</v>
      </c>
      <c r="P82" s="47">
        <f t="shared" si="51"/>
        <v>0</v>
      </c>
      <c r="Q82" s="47">
        <f t="shared" si="51"/>
        <v>0</v>
      </c>
      <c r="R82" s="47">
        <f t="shared" si="51"/>
        <v>0</v>
      </c>
      <c r="S82" s="46">
        <f t="shared" si="51"/>
        <v>0</v>
      </c>
      <c r="T82" s="48" t="e">
        <f t="shared" si="1"/>
        <v>#DIV/0!</v>
      </c>
      <c r="U82" s="46">
        <f>SUM(U83:U84)</f>
        <v>0</v>
      </c>
      <c r="V82" s="181"/>
      <c r="W82" s="182"/>
    </row>
    <row r="83" spans="1:23" ht="15.75" hidden="1" customHeight="1" x14ac:dyDescent="0.45">
      <c r="A83" s="107" t="s">
        <v>91</v>
      </c>
      <c r="B83" s="90"/>
      <c r="C83" s="90"/>
      <c r="D83" s="90"/>
      <c r="E83" s="90"/>
      <c r="F83" s="90">
        <f t="shared" ref="F83:F84" si="52">SUM(B83:E83)</f>
        <v>0</v>
      </c>
      <c r="G83" s="91"/>
      <c r="H83" s="91"/>
      <c r="I83" s="91"/>
      <c r="J83" s="91"/>
      <c r="K83" s="91"/>
      <c r="L83" s="91"/>
      <c r="M83" s="91"/>
      <c r="N83" s="91"/>
      <c r="O83" s="91"/>
      <c r="P83" s="91"/>
      <c r="Q83" s="91"/>
      <c r="R83" s="91"/>
      <c r="S83" s="90">
        <f t="shared" ref="S83:S84" si="53">SUM(G83:R83)</f>
        <v>0</v>
      </c>
      <c r="T83" s="108" t="e">
        <f t="shared" si="1"/>
        <v>#DIV/0!</v>
      </c>
      <c r="U83" s="90">
        <f t="shared" ref="U83:U84" si="54">F83-S83</f>
        <v>0</v>
      </c>
      <c r="V83" s="195"/>
      <c r="W83" s="196"/>
    </row>
    <row r="84" spans="1:23" ht="15.75" hidden="1" customHeight="1" x14ac:dyDescent="0.45">
      <c r="A84" s="107" t="s">
        <v>92</v>
      </c>
      <c r="B84" s="90"/>
      <c r="C84" s="90"/>
      <c r="D84" s="90"/>
      <c r="E84" s="90"/>
      <c r="F84" s="90">
        <f t="shared" si="52"/>
        <v>0</v>
      </c>
      <c r="G84" s="91"/>
      <c r="H84" s="91"/>
      <c r="I84" s="91"/>
      <c r="J84" s="91"/>
      <c r="K84" s="91"/>
      <c r="L84" s="91"/>
      <c r="M84" s="91"/>
      <c r="N84" s="91"/>
      <c r="O84" s="91"/>
      <c r="P84" s="91"/>
      <c r="Q84" s="91"/>
      <c r="R84" s="91"/>
      <c r="S84" s="90">
        <f t="shared" si="53"/>
        <v>0</v>
      </c>
      <c r="T84" s="108" t="e">
        <f t="shared" si="1"/>
        <v>#DIV/0!</v>
      </c>
      <c r="U84" s="90">
        <f t="shared" si="54"/>
        <v>0</v>
      </c>
      <c r="V84" s="181"/>
      <c r="W84" s="182"/>
    </row>
    <row r="85" spans="1:23" ht="15.75" hidden="1" customHeight="1" x14ac:dyDescent="0.45">
      <c r="A85" s="49" t="s">
        <v>93</v>
      </c>
      <c r="B85" s="46">
        <f t="shared" ref="B85:S85" si="55">SUM(B86:B91)</f>
        <v>0</v>
      </c>
      <c r="C85" s="46">
        <f t="shared" si="55"/>
        <v>0</v>
      </c>
      <c r="D85" s="46">
        <f t="shared" si="55"/>
        <v>0</v>
      </c>
      <c r="E85" s="46">
        <f t="shared" si="55"/>
        <v>0</v>
      </c>
      <c r="F85" s="46">
        <f t="shared" si="55"/>
        <v>0</v>
      </c>
      <c r="G85" s="47">
        <f t="shared" si="55"/>
        <v>0</v>
      </c>
      <c r="H85" s="47">
        <f t="shared" si="55"/>
        <v>0</v>
      </c>
      <c r="I85" s="47">
        <f t="shared" si="55"/>
        <v>0</v>
      </c>
      <c r="J85" s="47">
        <f t="shared" si="55"/>
        <v>0</v>
      </c>
      <c r="K85" s="47">
        <f t="shared" si="55"/>
        <v>0</v>
      </c>
      <c r="L85" s="47">
        <f t="shared" si="55"/>
        <v>0</v>
      </c>
      <c r="M85" s="47">
        <f t="shared" si="55"/>
        <v>0</v>
      </c>
      <c r="N85" s="47">
        <f t="shared" si="55"/>
        <v>0</v>
      </c>
      <c r="O85" s="47">
        <f t="shared" si="55"/>
        <v>0</v>
      </c>
      <c r="P85" s="47">
        <f t="shared" si="55"/>
        <v>0</v>
      </c>
      <c r="Q85" s="47">
        <f t="shared" si="55"/>
        <v>0</v>
      </c>
      <c r="R85" s="47">
        <f t="shared" si="55"/>
        <v>0</v>
      </c>
      <c r="S85" s="46">
        <f t="shared" si="55"/>
        <v>0</v>
      </c>
      <c r="T85" s="48" t="e">
        <f t="shared" si="1"/>
        <v>#DIV/0!</v>
      </c>
      <c r="U85" s="46">
        <f>SUM(U86:U91)</f>
        <v>0</v>
      </c>
      <c r="V85" s="181"/>
      <c r="W85" s="182"/>
    </row>
    <row r="86" spans="1:23" ht="15.75" hidden="1" customHeight="1" x14ac:dyDescent="0.45">
      <c r="A86" s="107" t="s">
        <v>94</v>
      </c>
      <c r="B86" s="90"/>
      <c r="C86" s="90"/>
      <c r="D86" s="90"/>
      <c r="E86" s="90"/>
      <c r="F86" s="90">
        <f t="shared" ref="F86:F91" si="56">SUM(B86:E86)</f>
        <v>0</v>
      </c>
      <c r="G86" s="91"/>
      <c r="H86" s="91"/>
      <c r="I86" s="91"/>
      <c r="J86" s="91"/>
      <c r="K86" s="91"/>
      <c r="L86" s="91"/>
      <c r="M86" s="91"/>
      <c r="N86" s="91"/>
      <c r="O86" s="91"/>
      <c r="P86" s="91"/>
      <c r="Q86" s="91"/>
      <c r="R86" s="91"/>
      <c r="S86" s="90">
        <f t="shared" ref="S86:S91" si="57">SUM(G86:R86)</f>
        <v>0</v>
      </c>
      <c r="T86" s="108" t="e">
        <f t="shared" si="1"/>
        <v>#DIV/0!</v>
      </c>
      <c r="U86" s="90">
        <f t="shared" ref="U86:U91" si="58">F86-S86</f>
        <v>0</v>
      </c>
      <c r="V86" s="181"/>
      <c r="W86" s="182"/>
    </row>
    <row r="87" spans="1:23" ht="15.75" hidden="1" customHeight="1" x14ac:dyDescent="0.45">
      <c r="A87" s="107" t="s">
        <v>95</v>
      </c>
      <c r="B87" s="90"/>
      <c r="C87" s="90"/>
      <c r="D87" s="90"/>
      <c r="E87" s="90"/>
      <c r="F87" s="90">
        <f t="shared" si="56"/>
        <v>0</v>
      </c>
      <c r="G87" s="91"/>
      <c r="H87" s="91"/>
      <c r="I87" s="91"/>
      <c r="J87" s="91"/>
      <c r="K87" s="91"/>
      <c r="L87" s="91"/>
      <c r="M87" s="91"/>
      <c r="N87" s="91"/>
      <c r="O87" s="91"/>
      <c r="P87" s="91"/>
      <c r="Q87" s="91"/>
      <c r="R87" s="91"/>
      <c r="S87" s="90">
        <f t="shared" si="57"/>
        <v>0</v>
      </c>
      <c r="T87" s="108" t="e">
        <f t="shared" si="1"/>
        <v>#DIV/0!</v>
      </c>
      <c r="U87" s="90">
        <f t="shared" si="58"/>
        <v>0</v>
      </c>
      <c r="V87" s="195"/>
      <c r="W87" s="196"/>
    </row>
    <row r="88" spans="1:23" ht="15.75" hidden="1" customHeight="1" x14ac:dyDescent="0.45">
      <c r="A88" s="107" t="s">
        <v>96</v>
      </c>
      <c r="B88" s="90"/>
      <c r="C88" s="90"/>
      <c r="D88" s="90"/>
      <c r="E88" s="90"/>
      <c r="F88" s="90">
        <f t="shared" si="56"/>
        <v>0</v>
      </c>
      <c r="G88" s="91"/>
      <c r="H88" s="91"/>
      <c r="I88" s="91"/>
      <c r="J88" s="91"/>
      <c r="K88" s="91"/>
      <c r="L88" s="91"/>
      <c r="M88" s="91"/>
      <c r="N88" s="91"/>
      <c r="O88" s="91"/>
      <c r="P88" s="91"/>
      <c r="Q88" s="91"/>
      <c r="R88" s="91"/>
      <c r="S88" s="90">
        <f t="shared" si="57"/>
        <v>0</v>
      </c>
      <c r="T88" s="108" t="e">
        <f t="shared" si="1"/>
        <v>#DIV/0!</v>
      </c>
      <c r="U88" s="90">
        <f t="shared" si="58"/>
        <v>0</v>
      </c>
      <c r="V88" s="195"/>
      <c r="W88" s="196"/>
    </row>
    <row r="89" spans="1:23" ht="15.75" hidden="1" customHeight="1" x14ac:dyDescent="0.45">
      <c r="A89" s="107" t="s">
        <v>97</v>
      </c>
      <c r="B89" s="90"/>
      <c r="C89" s="90"/>
      <c r="D89" s="90"/>
      <c r="E89" s="90"/>
      <c r="F89" s="90">
        <f t="shared" si="56"/>
        <v>0</v>
      </c>
      <c r="G89" s="91"/>
      <c r="H89" s="91"/>
      <c r="I89" s="91"/>
      <c r="J89" s="91"/>
      <c r="K89" s="91"/>
      <c r="L89" s="91"/>
      <c r="M89" s="91"/>
      <c r="N89" s="91"/>
      <c r="O89" s="91"/>
      <c r="P89" s="91"/>
      <c r="Q89" s="91"/>
      <c r="R89" s="91"/>
      <c r="S89" s="90">
        <f t="shared" si="57"/>
        <v>0</v>
      </c>
      <c r="T89" s="108" t="e">
        <f t="shared" si="1"/>
        <v>#DIV/0!</v>
      </c>
      <c r="U89" s="90">
        <f t="shared" si="58"/>
        <v>0</v>
      </c>
      <c r="V89" s="181"/>
      <c r="W89" s="182"/>
    </row>
    <row r="90" spans="1:23" ht="15.75" hidden="1" customHeight="1" x14ac:dyDescent="0.45">
      <c r="A90" s="107" t="s">
        <v>98</v>
      </c>
      <c r="B90" s="90"/>
      <c r="C90" s="90"/>
      <c r="D90" s="90"/>
      <c r="E90" s="90"/>
      <c r="F90" s="90">
        <f t="shared" si="56"/>
        <v>0</v>
      </c>
      <c r="G90" s="91"/>
      <c r="H90" s="91"/>
      <c r="I90" s="91"/>
      <c r="J90" s="91"/>
      <c r="K90" s="91"/>
      <c r="L90" s="91"/>
      <c r="M90" s="91"/>
      <c r="N90" s="91"/>
      <c r="O90" s="91"/>
      <c r="P90" s="91"/>
      <c r="Q90" s="91"/>
      <c r="R90" s="91"/>
      <c r="S90" s="90">
        <f t="shared" si="57"/>
        <v>0</v>
      </c>
      <c r="T90" s="108" t="e">
        <f t="shared" si="1"/>
        <v>#DIV/0!</v>
      </c>
      <c r="U90" s="90">
        <f t="shared" si="58"/>
        <v>0</v>
      </c>
      <c r="V90" s="195"/>
      <c r="W90" s="196"/>
    </row>
    <row r="91" spans="1:23" ht="15.75" hidden="1" customHeight="1" x14ac:dyDescent="0.45">
      <c r="A91" s="107" t="s">
        <v>99</v>
      </c>
      <c r="B91" s="90"/>
      <c r="C91" s="90"/>
      <c r="D91" s="90"/>
      <c r="E91" s="90"/>
      <c r="F91" s="90">
        <f t="shared" si="56"/>
        <v>0</v>
      </c>
      <c r="G91" s="91"/>
      <c r="H91" s="91"/>
      <c r="I91" s="91"/>
      <c r="J91" s="91"/>
      <c r="K91" s="91"/>
      <c r="L91" s="91"/>
      <c r="M91" s="91"/>
      <c r="N91" s="91"/>
      <c r="O91" s="91"/>
      <c r="P91" s="91"/>
      <c r="Q91" s="91"/>
      <c r="R91" s="91"/>
      <c r="S91" s="90">
        <f t="shared" si="57"/>
        <v>0</v>
      </c>
      <c r="T91" s="108" t="e">
        <f t="shared" si="1"/>
        <v>#DIV/0!</v>
      </c>
      <c r="U91" s="90">
        <f t="shared" si="58"/>
        <v>0</v>
      </c>
      <c r="V91" s="181"/>
      <c r="W91" s="182"/>
    </row>
    <row r="92" spans="1:23" ht="15.75" hidden="1" customHeight="1" x14ac:dyDescent="0.45">
      <c r="A92" s="49" t="s">
        <v>100</v>
      </c>
      <c r="B92" s="46">
        <f t="shared" ref="B92:S92" si="59">SUM(B93:B96)</f>
        <v>0</v>
      </c>
      <c r="C92" s="46">
        <f t="shared" si="59"/>
        <v>0</v>
      </c>
      <c r="D92" s="46">
        <f t="shared" si="59"/>
        <v>0</v>
      </c>
      <c r="E92" s="46">
        <f t="shared" si="59"/>
        <v>0</v>
      </c>
      <c r="F92" s="46">
        <f t="shared" si="59"/>
        <v>0</v>
      </c>
      <c r="G92" s="47">
        <f t="shared" si="59"/>
        <v>0</v>
      </c>
      <c r="H92" s="47">
        <f t="shared" si="59"/>
        <v>0</v>
      </c>
      <c r="I92" s="47">
        <f t="shared" si="59"/>
        <v>0</v>
      </c>
      <c r="J92" s="47">
        <f t="shared" si="59"/>
        <v>0</v>
      </c>
      <c r="K92" s="47">
        <f t="shared" si="59"/>
        <v>0</v>
      </c>
      <c r="L92" s="47">
        <f t="shared" si="59"/>
        <v>0</v>
      </c>
      <c r="M92" s="47">
        <f t="shared" si="59"/>
        <v>0</v>
      </c>
      <c r="N92" s="47">
        <f t="shared" si="59"/>
        <v>0</v>
      </c>
      <c r="O92" s="47">
        <f t="shared" si="59"/>
        <v>0</v>
      </c>
      <c r="P92" s="47">
        <f t="shared" si="59"/>
        <v>0</v>
      </c>
      <c r="Q92" s="47">
        <f t="shared" si="59"/>
        <v>0</v>
      </c>
      <c r="R92" s="47">
        <f t="shared" si="59"/>
        <v>0</v>
      </c>
      <c r="S92" s="46">
        <f t="shared" si="59"/>
        <v>0</v>
      </c>
      <c r="T92" s="48" t="e">
        <f t="shared" si="1"/>
        <v>#DIV/0!</v>
      </c>
      <c r="U92" s="46">
        <f>SUM(U93:U96)</f>
        <v>0</v>
      </c>
      <c r="V92" s="181"/>
      <c r="W92" s="182"/>
    </row>
    <row r="93" spans="1:23" ht="15.75" hidden="1" customHeight="1" x14ac:dyDescent="0.45">
      <c r="A93" s="89" t="s">
        <v>101</v>
      </c>
      <c r="B93" s="90"/>
      <c r="C93" s="90"/>
      <c r="D93" s="90"/>
      <c r="E93" s="90"/>
      <c r="F93" s="90">
        <f t="shared" ref="F93:F96" si="60">SUM(B93:E93)</f>
        <v>0</v>
      </c>
      <c r="G93" s="91"/>
      <c r="H93" s="91"/>
      <c r="I93" s="91"/>
      <c r="J93" s="91"/>
      <c r="K93" s="91"/>
      <c r="L93" s="91"/>
      <c r="M93" s="91"/>
      <c r="N93" s="91"/>
      <c r="O93" s="91"/>
      <c r="P93" s="91"/>
      <c r="Q93" s="91"/>
      <c r="R93" s="91"/>
      <c r="S93" s="90">
        <f t="shared" ref="S93:S96" si="61">SUM(G93:R93)</f>
        <v>0</v>
      </c>
      <c r="T93" s="108" t="e">
        <f t="shared" si="1"/>
        <v>#DIV/0!</v>
      </c>
      <c r="U93" s="90">
        <f t="shared" ref="U93:U96" si="62">F93-S93</f>
        <v>0</v>
      </c>
      <c r="V93" s="181"/>
      <c r="W93" s="182"/>
    </row>
    <row r="94" spans="1:23" ht="15.75" hidden="1" customHeight="1" x14ac:dyDescent="0.45">
      <c r="A94" s="107" t="s">
        <v>102</v>
      </c>
      <c r="B94" s="90"/>
      <c r="C94" s="90"/>
      <c r="D94" s="90"/>
      <c r="E94" s="90"/>
      <c r="F94" s="90">
        <f t="shared" si="60"/>
        <v>0</v>
      </c>
      <c r="G94" s="91"/>
      <c r="H94" s="91"/>
      <c r="I94" s="91"/>
      <c r="J94" s="91"/>
      <c r="K94" s="91"/>
      <c r="L94" s="91"/>
      <c r="M94" s="91"/>
      <c r="N94" s="91"/>
      <c r="O94" s="91"/>
      <c r="P94" s="91"/>
      <c r="Q94" s="91"/>
      <c r="R94" s="91"/>
      <c r="S94" s="90">
        <f t="shared" si="61"/>
        <v>0</v>
      </c>
      <c r="T94" s="108" t="e">
        <f t="shared" si="1"/>
        <v>#DIV/0!</v>
      </c>
      <c r="U94" s="90">
        <f t="shared" si="62"/>
        <v>0</v>
      </c>
      <c r="V94" s="195"/>
      <c r="W94" s="196"/>
    </row>
    <row r="95" spans="1:23" ht="15.75" hidden="1" customHeight="1" x14ac:dyDescent="0.45">
      <c r="A95" s="89" t="s">
        <v>103</v>
      </c>
      <c r="B95" s="90"/>
      <c r="C95" s="90"/>
      <c r="D95" s="90"/>
      <c r="E95" s="90"/>
      <c r="F95" s="90">
        <f t="shared" si="60"/>
        <v>0</v>
      </c>
      <c r="G95" s="91"/>
      <c r="H95" s="91"/>
      <c r="I95" s="91"/>
      <c r="J95" s="91"/>
      <c r="K95" s="91"/>
      <c r="L95" s="91"/>
      <c r="M95" s="91"/>
      <c r="N95" s="91"/>
      <c r="O95" s="91"/>
      <c r="P95" s="91"/>
      <c r="Q95" s="91"/>
      <c r="R95" s="91"/>
      <c r="S95" s="90">
        <f t="shared" si="61"/>
        <v>0</v>
      </c>
      <c r="T95" s="108" t="e">
        <f t="shared" si="1"/>
        <v>#DIV/0!</v>
      </c>
      <c r="U95" s="90">
        <f t="shared" si="62"/>
        <v>0</v>
      </c>
      <c r="V95" s="195"/>
      <c r="W95" s="196"/>
    </row>
    <row r="96" spans="1:23" ht="15.75" hidden="1" customHeight="1" x14ac:dyDescent="0.45">
      <c r="A96" s="107" t="s">
        <v>104</v>
      </c>
      <c r="B96" s="90"/>
      <c r="C96" s="90"/>
      <c r="D96" s="90"/>
      <c r="E96" s="90"/>
      <c r="F96" s="90">
        <f t="shared" si="60"/>
        <v>0</v>
      </c>
      <c r="G96" s="91"/>
      <c r="H96" s="91"/>
      <c r="I96" s="91"/>
      <c r="J96" s="91"/>
      <c r="K96" s="91"/>
      <c r="L96" s="91"/>
      <c r="M96" s="91"/>
      <c r="N96" s="91"/>
      <c r="O96" s="91"/>
      <c r="P96" s="91"/>
      <c r="Q96" s="91"/>
      <c r="R96" s="91"/>
      <c r="S96" s="90">
        <f t="shared" si="61"/>
        <v>0</v>
      </c>
      <c r="T96" s="108" t="e">
        <f t="shared" si="1"/>
        <v>#DIV/0!</v>
      </c>
      <c r="U96" s="90">
        <f t="shared" si="62"/>
        <v>0</v>
      </c>
      <c r="V96" s="181"/>
      <c r="W96" s="182"/>
    </row>
    <row r="97" spans="1:23" ht="15.75" hidden="1" customHeight="1" x14ac:dyDescent="0.45">
      <c r="A97" s="49" t="s">
        <v>105</v>
      </c>
      <c r="B97" s="46">
        <f t="shared" ref="B97:S97" si="63">SUM(B98,B101,B106)</f>
        <v>0</v>
      </c>
      <c r="C97" s="46">
        <f t="shared" si="63"/>
        <v>0</v>
      </c>
      <c r="D97" s="46">
        <f t="shared" si="63"/>
        <v>0</v>
      </c>
      <c r="E97" s="46">
        <f t="shared" si="63"/>
        <v>0</v>
      </c>
      <c r="F97" s="46">
        <f t="shared" si="63"/>
        <v>0</v>
      </c>
      <c r="G97" s="47">
        <f t="shared" si="63"/>
        <v>0</v>
      </c>
      <c r="H97" s="47">
        <f t="shared" si="63"/>
        <v>0</v>
      </c>
      <c r="I97" s="47">
        <f t="shared" si="63"/>
        <v>0</v>
      </c>
      <c r="J97" s="47">
        <f t="shared" si="63"/>
        <v>0</v>
      </c>
      <c r="K97" s="47">
        <f t="shared" si="63"/>
        <v>0</v>
      </c>
      <c r="L97" s="47">
        <f t="shared" si="63"/>
        <v>0</v>
      </c>
      <c r="M97" s="47">
        <f t="shared" si="63"/>
        <v>0</v>
      </c>
      <c r="N97" s="47">
        <f t="shared" si="63"/>
        <v>0</v>
      </c>
      <c r="O97" s="47">
        <f t="shared" si="63"/>
        <v>0</v>
      </c>
      <c r="P97" s="47">
        <f t="shared" si="63"/>
        <v>0</v>
      </c>
      <c r="Q97" s="47">
        <f t="shared" si="63"/>
        <v>0</v>
      </c>
      <c r="R97" s="47">
        <f t="shared" si="63"/>
        <v>0</v>
      </c>
      <c r="S97" s="46">
        <f t="shared" si="63"/>
        <v>0</v>
      </c>
      <c r="T97" s="48" t="e">
        <f t="shared" si="1"/>
        <v>#DIV/0!</v>
      </c>
      <c r="U97" s="46">
        <f>SUM(U98,U101,U106)</f>
        <v>0</v>
      </c>
      <c r="V97" s="195"/>
      <c r="W97" s="196"/>
    </row>
    <row r="98" spans="1:23" ht="15.75" hidden="1" customHeight="1" x14ac:dyDescent="0.45">
      <c r="A98" s="89" t="s">
        <v>106</v>
      </c>
      <c r="B98" s="90">
        <f t="shared" ref="B98:S98" si="64">SUM(B99:B100)</f>
        <v>0</v>
      </c>
      <c r="C98" s="90">
        <f t="shared" si="64"/>
        <v>0</v>
      </c>
      <c r="D98" s="90">
        <f t="shared" si="64"/>
        <v>0</v>
      </c>
      <c r="E98" s="90">
        <f t="shared" si="64"/>
        <v>0</v>
      </c>
      <c r="F98" s="90">
        <f t="shared" si="64"/>
        <v>0</v>
      </c>
      <c r="G98" s="91">
        <f t="shared" si="64"/>
        <v>0</v>
      </c>
      <c r="H98" s="91">
        <f t="shared" si="64"/>
        <v>0</v>
      </c>
      <c r="I98" s="91">
        <f t="shared" si="64"/>
        <v>0</v>
      </c>
      <c r="J98" s="91">
        <f t="shared" si="64"/>
        <v>0</v>
      </c>
      <c r="K98" s="91">
        <f t="shared" si="64"/>
        <v>0</v>
      </c>
      <c r="L98" s="91">
        <f t="shared" si="64"/>
        <v>0</v>
      </c>
      <c r="M98" s="91">
        <f t="shared" si="64"/>
        <v>0</v>
      </c>
      <c r="N98" s="91">
        <f t="shared" si="64"/>
        <v>0</v>
      </c>
      <c r="O98" s="91">
        <f t="shared" si="64"/>
        <v>0</v>
      </c>
      <c r="P98" s="91">
        <f t="shared" si="64"/>
        <v>0</v>
      </c>
      <c r="Q98" s="91">
        <f t="shared" si="64"/>
        <v>0</v>
      </c>
      <c r="R98" s="91">
        <f t="shared" si="64"/>
        <v>0</v>
      </c>
      <c r="S98" s="90">
        <f t="shared" si="64"/>
        <v>0</v>
      </c>
      <c r="T98" s="108" t="e">
        <f t="shared" si="1"/>
        <v>#DIV/0!</v>
      </c>
      <c r="U98" s="90">
        <f>SUM(U99:U100)</f>
        <v>0</v>
      </c>
      <c r="V98" s="181"/>
      <c r="W98" s="182"/>
    </row>
    <row r="99" spans="1:23" ht="15.75" hidden="1" customHeight="1" x14ac:dyDescent="0.45">
      <c r="A99" s="107" t="s">
        <v>107</v>
      </c>
      <c r="B99" s="90"/>
      <c r="C99" s="90"/>
      <c r="D99" s="90"/>
      <c r="E99" s="90"/>
      <c r="F99" s="90">
        <f t="shared" ref="F99:F100" si="65">SUM(B99:E99)</f>
        <v>0</v>
      </c>
      <c r="G99" s="91"/>
      <c r="H99" s="91"/>
      <c r="I99" s="91"/>
      <c r="J99" s="91"/>
      <c r="K99" s="91"/>
      <c r="L99" s="91"/>
      <c r="M99" s="91"/>
      <c r="N99" s="91"/>
      <c r="O99" s="91"/>
      <c r="P99" s="91"/>
      <c r="Q99" s="91"/>
      <c r="R99" s="91"/>
      <c r="S99" s="90">
        <f t="shared" ref="S99:S100" si="66">SUM(G99:R99)</f>
        <v>0</v>
      </c>
      <c r="T99" s="108" t="e">
        <f t="shared" si="1"/>
        <v>#DIV/0!</v>
      </c>
      <c r="U99" s="90">
        <f t="shared" ref="U99:U100" si="67">F99-S99</f>
        <v>0</v>
      </c>
      <c r="V99" s="181"/>
      <c r="W99" s="182"/>
    </row>
    <row r="100" spans="1:23" ht="15.75" hidden="1" customHeight="1" x14ac:dyDescent="0.45">
      <c r="A100" s="107" t="s">
        <v>108</v>
      </c>
      <c r="B100" s="90"/>
      <c r="C100" s="90"/>
      <c r="D100" s="90"/>
      <c r="E100" s="90"/>
      <c r="F100" s="90">
        <f t="shared" si="65"/>
        <v>0</v>
      </c>
      <c r="G100" s="91"/>
      <c r="H100" s="91"/>
      <c r="I100" s="91"/>
      <c r="J100" s="91"/>
      <c r="K100" s="91"/>
      <c r="L100" s="91"/>
      <c r="M100" s="91"/>
      <c r="N100" s="91"/>
      <c r="O100" s="91"/>
      <c r="P100" s="91"/>
      <c r="Q100" s="91"/>
      <c r="R100" s="91"/>
      <c r="S100" s="90">
        <f t="shared" si="66"/>
        <v>0</v>
      </c>
      <c r="T100" s="108" t="e">
        <f t="shared" si="1"/>
        <v>#DIV/0!</v>
      </c>
      <c r="U100" s="90">
        <f t="shared" si="67"/>
        <v>0</v>
      </c>
      <c r="V100" s="181"/>
      <c r="W100" s="182"/>
    </row>
    <row r="101" spans="1:23" ht="15.75" hidden="1" customHeight="1" x14ac:dyDescent="0.45">
      <c r="A101" s="89" t="s">
        <v>109</v>
      </c>
      <c r="B101" s="90">
        <f t="shared" ref="B101:S101" si="68">SUM(B102:B105)</f>
        <v>0</v>
      </c>
      <c r="C101" s="90">
        <f t="shared" si="68"/>
        <v>0</v>
      </c>
      <c r="D101" s="90">
        <f t="shared" si="68"/>
        <v>0</v>
      </c>
      <c r="E101" s="90">
        <f t="shared" si="68"/>
        <v>0</v>
      </c>
      <c r="F101" s="90">
        <f t="shared" si="68"/>
        <v>0</v>
      </c>
      <c r="G101" s="91">
        <f t="shared" si="68"/>
        <v>0</v>
      </c>
      <c r="H101" s="91">
        <f t="shared" si="68"/>
        <v>0</v>
      </c>
      <c r="I101" s="91">
        <f t="shared" si="68"/>
        <v>0</v>
      </c>
      <c r="J101" s="91">
        <f t="shared" si="68"/>
        <v>0</v>
      </c>
      <c r="K101" s="91">
        <f t="shared" si="68"/>
        <v>0</v>
      </c>
      <c r="L101" s="91">
        <f t="shared" si="68"/>
        <v>0</v>
      </c>
      <c r="M101" s="91">
        <f t="shared" si="68"/>
        <v>0</v>
      </c>
      <c r="N101" s="91">
        <f t="shared" si="68"/>
        <v>0</v>
      </c>
      <c r="O101" s="91">
        <f t="shared" si="68"/>
        <v>0</v>
      </c>
      <c r="P101" s="91">
        <f t="shared" si="68"/>
        <v>0</v>
      </c>
      <c r="Q101" s="91">
        <f t="shared" si="68"/>
        <v>0</v>
      </c>
      <c r="R101" s="91">
        <f t="shared" si="68"/>
        <v>0</v>
      </c>
      <c r="S101" s="90">
        <f t="shared" si="68"/>
        <v>0</v>
      </c>
      <c r="T101" s="108" t="e">
        <f t="shared" si="1"/>
        <v>#DIV/0!</v>
      </c>
      <c r="U101" s="90">
        <f>SUM(U102:U105)</f>
        <v>0</v>
      </c>
      <c r="V101" s="195"/>
      <c r="W101" s="196"/>
    </row>
    <row r="102" spans="1:23" ht="15.75" hidden="1" customHeight="1" x14ac:dyDescent="0.45">
      <c r="A102" s="107" t="s">
        <v>110</v>
      </c>
      <c r="B102" s="90"/>
      <c r="C102" s="90"/>
      <c r="D102" s="90"/>
      <c r="E102" s="90"/>
      <c r="F102" s="90">
        <f t="shared" ref="F102:F105" si="69">SUM(B102:E102)</f>
        <v>0</v>
      </c>
      <c r="G102" s="91"/>
      <c r="H102" s="91"/>
      <c r="I102" s="91"/>
      <c r="J102" s="91"/>
      <c r="K102" s="91"/>
      <c r="L102" s="91"/>
      <c r="M102" s="91"/>
      <c r="N102" s="91"/>
      <c r="O102" s="91"/>
      <c r="P102" s="91"/>
      <c r="Q102" s="91"/>
      <c r="R102" s="91"/>
      <c r="S102" s="90">
        <f t="shared" ref="S102:S105" si="70">SUM(G102:R102)</f>
        <v>0</v>
      </c>
      <c r="T102" s="108" t="e">
        <f t="shared" si="1"/>
        <v>#DIV/0!</v>
      </c>
      <c r="U102" s="90">
        <f t="shared" ref="U102:U105" si="71">F102-S102</f>
        <v>0</v>
      </c>
      <c r="V102" s="195"/>
      <c r="W102" s="196"/>
    </row>
    <row r="103" spans="1:23" ht="15.75" hidden="1" customHeight="1" x14ac:dyDescent="0.45">
      <c r="A103" s="107" t="s">
        <v>111</v>
      </c>
      <c r="B103" s="90"/>
      <c r="C103" s="90"/>
      <c r="D103" s="90"/>
      <c r="E103" s="90"/>
      <c r="F103" s="90">
        <f t="shared" si="69"/>
        <v>0</v>
      </c>
      <c r="G103" s="91"/>
      <c r="H103" s="91"/>
      <c r="I103" s="91"/>
      <c r="J103" s="91"/>
      <c r="K103" s="91"/>
      <c r="L103" s="91"/>
      <c r="M103" s="91"/>
      <c r="N103" s="91"/>
      <c r="O103" s="91"/>
      <c r="P103" s="91"/>
      <c r="Q103" s="91"/>
      <c r="R103" s="91"/>
      <c r="S103" s="90">
        <f t="shared" si="70"/>
        <v>0</v>
      </c>
      <c r="T103" s="108" t="e">
        <f t="shared" si="1"/>
        <v>#DIV/0!</v>
      </c>
      <c r="U103" s="90">
        <f t="shared" si="71"/>
        <v>0</v>
      </c>
      <c r="V103" s="181"/>
      <c r="W103" s="182"/>
    </row>
    <row r="104" spans="1:23" ht="15.75" hidden="1" customHeight="1" x14ac:dyDescent="0.45">
      <c r="A104" s="107" t="s">
        <v>112</v>
      </c>
      <c r="B104" s="90"/>
      <c r="C104" s="90"/>
      <c r="D104" s="90"/>
      <c r="E104" s="90"/>
      <c r="F104" s="90">
        <f t="shared" si="69"/>
        <v>0</v>
      </c>
      <c r="G104" s="91"/>
      <c r="H104" s="91"/>
      <c r="I104" s="91"/>
      <c r="J104" s="91"/>
      <c r="K104" s="91"/>
      <c r="L104" s="91"/>
      <c r="M104" s="91"/>
      <c r="N104" s="91"/>
      <c r="O104" s="91"/>
      <c r="P104" s="91"/>
      <c r="Q104" s="91"/>
      <c r="R104" s="91"/>
      <c r="S104" s="90">
        <f t="shared" si="70"/>
        <v>0</v>
      </c>
      <c r="T104" s="108" t="e">
        <f t="shared" si="1"/>
        <v>#DIV/0!</v>
      </c>
      <c r="U104" s="90">
        <f t="shared" si="71"/>
        <v>0</v>
      </c>
      <c r="V104" s="195"/>
      <c r="W104" s="196"/>
    </row>
    <row r="105" spans="1:23" ht="15.75" hidden="1" customHeight="1" x14ac:dyDescent="0.45">
      <c r="A105" s="107" t="s">
        <v>113</v>
      </c>
      <c r="B105" s="90"/>
      <c r="C105" s="90"/>
      <c r="D105" s="90"/>
      <c r="E105" s="90"/>
      <c r="F105" s="90">
        <f t="shared" si="69"/>
        <v>0</v>
      </c>
      <c r="G105" s="91"/>
      <c r="H105" s="91"/>
      <c r="I105" s="91"/>
      <c r="J105" s="91"/>
      <c r="K105" s="91"/>
      <c r="L105" s="91"/>
      <c r="M105" s="91"/>
      <c r="N105" s="91"/>
      <c r="O105" s="91"/>
      <c r="P105" s="91"/>
      <c r="Q105" s="91"/>
      <c r="R105" s="91"/>
      <c r="S105" s="90">
        <f t="shared" si="70"/>
        <v>0</v>
      </c>
      <c r="T105" s="108" t="e">
        <f t="shared" si="1"/>
        <v>#DIV/0!</v>
      </c>
      <c r="U105" s="90">
        <f t="shared" si="71"/>
        <v>0</v>
      </c>
      <c r="V105" s="181"/>
      <c r="W105" s="182"/>
    </row>
    <row r="106" spans="1:23" ht="15.75" hidden="1" customHeight="1" x14ac:dyDescent="0.45">
      <c r="A106" s="89" t="s">
        <v>114</v>
      </c>
      <c r="B106" s="90">
        <f t="shared" ref="B106:S106" si="72">SUM(B107:B108)</f>
        <v>0</v>
      </c>
      <c r="C106" s="90">
        <f t="shared" si="72"/>
        <v>0</v>
      </c>
      <c r="D106" s="90">
        <f t="shared" si="72"/>
        <v>0</v>
      </c>
      <c r="E106" s="90">
        <f t="shared" si="72"/>
        <v>0</v>
      </c>
      <c r="F106" s="90">
        <f t="shared" si="72"/>
        <v>0</v>
      </c>
      <c r="G106" s="91">
        <f t="shared" si="72"/>
        <v>0</v>
      </c>
      <c r="H106" s="91">
        <f t="shared" si="72"/>
        <v>0</v>
      </c>
      <c r="I106" s="91">
        <f t="shared" si="72"/>
        <v>0</v>
      </c>
      <c r="J106" s="91">
        <f t="shared" si="72"/>
        <v>0</v>
      </c>
      <c r="K106" s="91">
        <f t="shared" si="72"/>
        <v>0</v>
      </c>
      <c r="L106" s="91">
        <f t="shared" si="72"/>
        <v>0</v>
      </c>
      <c r="M106" s="91">
        <f t="shared" si="72"/>
        <v>0</v>
      </c>
      <c r="N106" s="91">
        <f t="shared" si="72"/>
        <v>0</v>
      </c>
      <c r="O106" s="91">
        <f t="shared" si="72"/>
        <v>0</v>
      </c>
      <c r="P106" s="91">
        <f t="shared" si="72"/>
        <v>0</v>
      </c>
      <c r="Q106" s="91">
        <f t="shared" si="72"/>
        <v>0</v>
      </c>
      <c r="R106" s="91">
        <f t="shared" si="72"/>
        <v>0</v>
      </c>
      <c r="S106" s="90">
        <f t="shared" si="72"/>
        <v>0</v>
      </c>
      <c r="T106" s="108" t="e">
        <f t="shared" si="1"/>
        <v>#DIV/0!</v>
      </c>
      <c r="U106" s="90">
        <f>SUM(U107:U108)</f>
        <v>0</v>
      </c>
      <c r="V106" s="181"/>
      <c r="W106" s="182"/>
    </row>
    <row r="107" spans="1:23" ht="15.75" hidden="1" customHeight="1" x14ac:dyDescent="0.45">
      <c r="A107" s="107" t="s">
        <v>115</v>
      </c>
      <c r="B107" s="90"/>
      <c r="C107" s="90"/>
      <c r="D107" s="90"/>
      <c r="E107" s="90"/>
      <c r="F107" s="90">
        <f t="shared" ref="F107:F108" si="73">SUM(B107:E107)</f>
        <v>0</v>
      </c>
      <c r="G107" s="91"/>
      <c r="H107" s="91"/>
      <c r="I107" s="91"/>
      <c r="J107" s="91"/>
      <c r="K107" s="91"/>
      <c r="L107" s="91"/>
      <c r="M107" s="91"/>
      <c r="N107" s="91"/>
      <c r="O107" s="91"/>
      <c r="P107" s="91"/>
      <c r="Q107" s="91"/>
      <c r="R107" s="91"/>
      <c r="S107" s="90">
        <f t="shared" ref="S107:S108" si="74">SUM(G107:R107)</f>
        <v>0</v>
      </c>
      <c r="T107" s="108" t="e">
        <f t="shared" si="1"/>
        <v>#DIV/0!</v>
      </c>
      <c r="U107" s="90">
        <f t="shared" ref="U107:U108" si="75">F107-S107</f>
        <v>0</v>
      </c>
      <c r="V107" s="181"/>
      <c r="W107" s="182"/>
    </row>
    <row r="108" spans="1:23" ht="15.75" hidden="1" customHeight="1" x14ac:dyDescent="0.45">
      <c r="A108" s="107" t="s">
        <v>116</v>
      </c>
      <c r="B108" s="90"/>
      <c r="C108" s="90"/>
      <c r="D108" s="90"/>
      <c r="E108" s="90"/>
      <c r="F108" s="90">
        <f t="shared" si="73"/>
        <v>0</v>
      </c>
      <c r="G108" s="91"/>
      <c r="H108" s="91"/>
      <c r="I108" s="91"/>
      <c r="J108" s="91"/>
      <c r="K108" s="91"/>
      <c r="L108" s="91"/>
      <c r="M108" s="91"/>
      <c r="N108" s="91"/>
      <c r="O108" s="91"/>
      <c r="P108" s="91"/>
      <c r="Q108" s="91"/>
      <c r="R108" s="91"/>
      <c r="S108" s="90">
        <f t="shared" si="74"/>
        <v>0</v>
      </c>
      <c r="T108" s="108" t="e">
        <f t="shared" si="1"/>
        <v>#DIV/0!</v>
      </c>
      <c r="U108" s="90">
        <f t="shared" si="75"/>
        <v>0</v>
      </c>
      <c r="V108" s="195"/>
      <c r="W108" s="196"/>
    </row>
    <row r="109" spans="1:23" ht="15.75" hidden="1" customHeight="1" x14ac:dyDescent="0.45">
      <c r="A109" s="49" t="s">
        <v>117</v>
      </c>
      <c r="B109" s="46">
        <f t="shared" ref="B109:S109" si="76">SUM(B110:B113)</f>
        <v>0</v>
      </c>
      <c r="C109" s="46">
        <f t="shared" si="76"/>
        <v>0</v>
      </c>
      <c r="D109" s="46">
        <f t="shared" si="76"/>
        <v>0</v>
      </c>
      <c r="E109" s="46">
        <f t="shared" si="76"/>
        <v>0</v>
      </c>
      <c r="F109" s="46">
        <f t="shared" si="76"/>
        <v>0</v>
      </c>
      <c r="G109" s="47">
        <f t="shared" si="76"/>
        <v>0</v>
      </c>
      <c r="H109" s="47">
        <f t="shared" si="76"/>
        <v>0</v>
      </c>
      <c r="I109" s="47">
        <f t="shared" si="76"/>
        <v>0</v>
      </c>
      <c r="J109" s="47">
        <f t="shared" si="76"/>
        <v>0</v>
      </c>
      <c r="K109" s="47">
        <f t="shared" si="76"/>
        <v>0</v>
      </c>
      <c r="L109" s="47">
        <f t="shared" si="76"/>
        <v>0</v>
      </c>
      <c r="M109" s="47">
        <f t="shared" si="76"/>
        <v>0</v>
      </c>
      <c r="N109" s="47">
        <f t="shared" si="76"/>
        <v>0</v>
      </c>
      <c r="O109" s="47">
        <f t="shared" si="76"/>
        <v>0</v>
      </c>
      <c r="P109" s="47">
        <f t="shared" si="76"/>
        <v>0</v>
      </c>
      <c r="Q109" s="47">
        <f t="shared" si="76"/>
        <v>0</v>
      </c>
      <c r="R109" s="47">
        <f t="shared" si="76"/>
        <v>0</v>
      </c>
      <c r="S109" s="46">
        <f t="shared" si="76"/>
        <v>0</v>
      </c>
      <c r="T109" s="48" t="e">
        <f t="shared" si="1"/>
        <v>#DIV/0!</v>
      </c>
      <c r="U109" s="46">
        <f>SUM(U110:U113)</f>
        <v>0</v>
      </c>
      <c r="V109" s="195"/>
      <c r="W109" s="196"/>
    </row>
    <row r="110" spans="1:23" ht="15.75" hidden="1" customHeight="1" x14ac:dyDescent="0.45">
      <c r="A110" s="107" t="s">
        <v>118</v>
      </c>
      <c r="B110" s="90"/>
      <c r="C110" s="90"/>
      <c r="D110" s="90"/>
      <c r="E110" s="90"/>
      <c r="F110" s="90">
        <f t="shared" ref="F110:F112" si="77">SUM(B110:E110)</f>
        <v>0</v>
      </c>
      <c r="G110" s="91"/>
      <c r="H110" s="91"/>
      <c r="I110" s="91"/>
      <c r="J110" s="91"/>
      <c r="K110" s="91"/>
      <c r="L110" s="91"/>
      <c r="M110" s="91"/>
      <c r="N110" s="91"/>
      <c r="O110" s="91"/>
      <c r="P110" s="91"/>
      <c r="Q110" s="91"/>
      <c r="R110" s="91"/>
      <c r="S110" s="90">
        <f t="shared" ref="S110:S112" si="78">SUM(G110:R110)</f>
        <v>0</v>
      </c>
      <c r="T110" s="108" t="e">
        <f t="shared" si="1"/>
        <v>#DIV/0!</v>
      </c>
      <c r="U110" s="90">
        <f t="shared" ref="U110:U112" si="79">F110-S110</f>
        <v>0</v>
      </c>
      <c r="V110" s="181"/>
      <c r="W110" s="182"/>
    </row>
    <row r="111" spans="1:23" ht="15.75" hidden="1" customHeight="1" x14ac:dyDescent="0.45">
      <c r="A111" s="107" t="s">
        <v>119</v>
      </c>
      <c r="B111" s="90"/>
      <c r="C111" s="90"/>
      <c r="D111" s="90"/>
      <c r="E111" s="90"/>
      <c r="F111" s="90">
        <f t="shared" si="77"/>
        <v>0</v>
      </c>
      <c r="G111" s="91"/>
      <c r="H111" s="91"/>
      <c r="I111" s="91"/>
      <c r="J111" s="91"/>
      <c r="K111" s="91"/>
      <c r="L111" s="91"/>
      <c r="M111" s="91"/>
      <c r="N111" s="91"/>
      <c r="O111" s="91"/>
      <c r="P111" s="91"/>
      <c r="Q111" s="91"/>
      <c r="R111" s="91"/>
      <c r="S111" s="90">
        <f t="shared" si="78"/>
        <v>0</v>
      </c>
      <c r="T111" s="108" t="e">
        <f t="shared" si="1"/>
        <v>#DIV/0!</v>
      </c>
      <c r="U111" s="90">
        <f t="shared" si="79"/>
        <v>0</v>
      </c>
      <c r="V111" s="195"/>
      <c r="W111" s="196"/>
    </row>
    <row r="112" spans="1:23" ht="15.75" hidden="1" customHeight="1" x14ac:dyDescent="0.45">
      <c r="A112" s="107" t="s">
        <v>120</v>
      </c>
      <c r="B112" s="90"/>
      <c r="C112" s="90"/>
      <c r="D112" s="90"/>
      <c r="E112" s="90"/>
      <c r="F112" s="90">
        <f t="shared" si="77"/>
        <v>0</v>
      </c>
      <c r="G112" s="91"/>
      <c r="H112" s="91"/>
      <c r="I112" s="91"/>
      <c r="J112" s="91"/>
      <c r="K112" s="91"/>
      <c r="L112" s="91"/>
      <c r="M112" s="91"/>
      <c r="N112" s="91"/>
      <c r="O112" s="91"/>
      <c r="P112" s="91"/>
      <c r="Q112" s="91"/>
      <c r="R112" s="91"/>
      <c r="S112" s="90">
        <f t="shared" si="78"/>
        <v>0</v>
      </c>
      <c r="T112" s="108" t="e">
        <f t="shared" si="1"/>
        <v>#DIV/0!</v>
      </c>
      <c r="U112" s="90">
        <f t="shared" si="79"/>
        <v>0</v>
      </c>
      <c r="V112" s="181"/>
      <c r="W112" s="182"/>
    </row>
    <row r="113" spans="1:23" ht="15.75" hidden="1" customHeight="1" x14ac:dyDescent="0.45">
      <c r="A113" s="107" t="s">
        <v>121</v>
      </c>
      <c r="B113" s="90">
        <f t="shared" ref="B113:S113" si="80">SUM(B114:B116)</f>
        <v>0</v>
      </c>
      <c r="C113" s="90">
        <f t="shared" si="80"/>
        <v>0</v>
      </c>
      <c r="D113" s="90">
        <f t="shared" si="80"/>
        <v>0</v>
      </c>
      <c r="E113" s="90">
        <f t="shared" si="80"/>
        <v>0</v>
      </c>
      <c r="F113" s="90">
        <f t="shared" si="80"/>
        <v>0</v>
      </c>
      <c r="G113" s="91">
        <f t="shared" si="80"/>
        <v>0</v>
      </c>
      <c r="H113" s="91">
        <f t="shared" si="80"/>
        <v>0</v>
      </c>
      <c r="I113" s="91">
        <f t="shared" si="80"/>
        <v>0</v>
      </c>
      <c r="J113" s="91">
        <f t="shared" si="80"/>
        <v>0</v>
      </c>
      <c r="K113" s="91">
        <f t="shared" si="80"/>
        <v>0</v>
      </c>
      <c r="L113" s="91">
        <f t="shared" si="80"/>
        <v>0</v>
      </c>
      <c r="M113" s="91">
        <f t="shared" si="80"/>
        <v>0</v>
      </c>
      <c r="N113" s="91">
        <f t="shared" si="80"/>
        <v>0</v>
      </c>
      <c r="O113" s="91">
        <f t="shared" si="80"/>
        <v>0</v>
      </c>
      <c r="P113" s="91">
        <f t="shared" si="80"/>
        <v>0</v>
      </c>
      <c r="Q113" s="91">
        <f t="shared" si="80"/>
        <v>0</v>
      </c>
      <c r="R113" s="91">
        <f t="shared" si="80"/>
        <v>0</v>
      </c>
      <c r="S113" s="90">
        <f t="shared" si="80"/>
        <v>0</v>
      </c>
      <c r="T113" s="108" t="e">
        <f t="shared" si="1"/>
        <v>#DIV/0!</v>
      </c>
      <c r="U113" s="90">
        <f>SUM(U114:U116)</f>
        <v>0</v>
      </c>
      <c r="V113" s="181"/>
      <c r="W113" s="182"/>
    </row>
    <row r="114" spans="1:23" ht="15.75" hidden="1" customHeight="1" x14ac:dyDescent="0.45">
      <c r="A114" s="107" t="s">
        <v>122</v>
      </c>
      <c r="B114" s="90"/>
      <c r="C114" s="90"/>
      <c r="D114" s="90"/>
      <c r="E114" s="90"/>
      <c r="F114" s="90">
        <f t="shared" ref="F114:F116" si="81">SUM(B114:E114)</f>
        <v>0</v>
      </c>
      <c r="G114" s="91"/>
      <c r="H114" s="91"/>
      <c r="I114" s="91"/>
      <c r="J114" s="91"/>
      <c r="K114" s="91"/>
      <c r="L114" s="91"/>
      <c r="M114" s="91"/>
      <c r="N114" s="91"/>
      <c r="O114" s="91"/>
      <c r="P114" s="91"/>
      <c r="Q114" s="91"/>
      <c r="R114" s="91"/>
      <c r="S114" s="90">
        <f t="shared" ref="S114:S116" si="82">SUM(G114:R114)</f>
        <v>0</v>
      </c>
      <c r="T114" s="108" t="e">
        <f t="shared" si="1"/>
        <v>#DIV/0!</v>
      </c>
      <c r="U114" s="90">
        <f t="shared" ref="U114:U116" si="83">F114-S114</f>
        <v>0</v>
      </c>
      <c r="V114" s="181"/>
      <c r="W114" s="182"/>
    </row>
    <row r="115" spans="1:23" ht="15.75" hidden="1" customHeight="1" x14ac:dyDescent="0.45">
      <c r="A115" s="107" t="s">
        <v>123</v>
      </c>
      <c r="B115" s="90"/>
      <c r="C115" s="90"/>
      <c r="D115" s="90"/>
      <c r="E115" s="90"/>
      <c r="F115" s="90">
        <f t="shared" si="81"/>
        <v>0</v>
      </c>
      <c r="G115" s="91"/>
      <c r="H115" s="91"/>
      <c r="I115" s="91"/>
      <c r="J115" s="91"/>
      <c r="K115" s="91"/>
      <c r="L115" s="91"/>
      <c r="M115" s="91"/>
      <c r="N115" s="91"/>
      <c r="O115" s="91"/>
      <c r="P115" s="91"/>
      <c r="Q115" s="91"/>
      <c r="R115" s="91"/>
      <c r="S115" s="90">
        <f t="shared" si="82"/>
        <v>0</v>
      </c>
      <c r="T115" s="108" t="e">
        <f t="shared" si="1"/>
        <v>#DIV/0!</v>
      </c>
      <c r="U115" s="90">
        <f t="shared" si="83"/>
        <v>0</v>
      </c>
      <c r="V115" s="195"/>
      <c r="W115" s="196"/>
    </row>
    <row r="116" spans="1:23" ht="15.75" hidden="1" customHeight="1" x14ac:dyDescent="0.45">
      <c r="A116" s="107" t="s">
        <v>124</v>
      </c>
      <c r="B116" s="90"/>
      <c r="C116" s="90"/>
      <c r="D116" s="90"/>
      <c r="E116" s="90"/>
      <c r="F116" s="90">
        <f t="shared" si="81"/>
        <v>0</v>
      </c>
      <c r="G116" s="91"/>
      <c r="H116" s="91"/>
      <c r="I116" s="91"/>
      <c r="J116" s="91"/>
      <c r="K116" s="91"/>
      <c r="L116" s="91"/>
      <c r="M116" s="91"/>
      <c r="N116" s="91"/>
      <c r="O116" s="91"/>
      <c r="P116" s="91"/>
      <c r="Q116" s="91"/>
      <c r="R116" s="91"/>
      <c r="S116" s="90">
        <f t="shared" si="82"/>
        <v>0</v>
      </c>
      <c r="T116" s="108" t="e">
        <f t="shared" si="1"/>
        <v>#DIV/0!</v>
      </c>
      <c r="U116" s="90">
        <f t="shared" si="83"/>
        <v>0</v>
      </c>
      <c r="V116" s="195"/>
      <c r="W116" s="196"/>
    </row>
    <row r="117" spans="1:23" ht="15.75" hidden="1" customHeight="1" x14ac:dyDescent="0.45">
      <c r="A117" s="109" t="s">
        <v>125</v>
      </c>
      <c r="B117" s="110">
        <f t="shared" ref="B117:S117" si="84">SUM(B118:B125,B128,B131)</f>
        <v>0</v>
      </c>
      <c r="C117" s="110">
        <f t="shared" si="84"/>
        <v>0</v>
      </c>
      <c r="D117" s="110">
        <f t="shared" si="84"/>
        <v>0</v>
      </c>
      <c r="E117" s="110">
        <f t="shared" si="84"/>
        <v>0</v>
      </c>
      <c r="F117" s="110">
        <f t="shared" si="84"/>
        <v>0</v>
      </c>
      <c r="G117" s="111">
        <f t="shared" si="84"/>
        <v>0</v>
      </c>
      <c r="H117" s="111">
        <f t="shared" si="84"/>
        <v>0</v>
      </c>
      <c r="I117" s="111">
        <f t="shared" si="84"/>
        <v>0</v>
      </c>
      <c r="J117" s="111">
        <f t="shared" si="84"/>
        <v>0</v>
      </c>
      <c r="K117" s="111">
        <f t="shared" si="84"/>
        <v>0</v>
      </c>
      <c r="L117" s="111">
        <f t="shared" si="84"/>
        <v>0</v>
      </c>
      <c r="M117" s="111">
        <f t="shared" si="84"/>
        <v>0</v>
      </c>
      <c r="N117" s="111">
        <f t="shared" si="84"/>
        <v>0</v>
      </c>
      <c r="O117" s="111">
        <f t="shared" si="84"/>
        <v>0</v>
      </c>
      <c r="P117" s="111">
        <f t="shared" si="84"/>
        <v>0</v>
      </c>
      <c r="Q117" s="111">
        <f t="shared" si="84"/>
        <v>0</v>
      </c>
      <c r="R117" s="111">
        <f t="shared" si="84"/>
        <v>0</v>
      </c>
      <c r="S117" s="110">
        <f t="shared" si="84"/>
        <v>0</v>
      </c>
      <c r="T117" s="106" t="e">
        <f t="shared" si="1"/>
        <v>#DIV/0!</v>
      </c>
      <c r="U117" s="110">
        <f>SUM(U118:U125,U128,U131)</f>
        <v>0</v>
      </c>
      <c r="V117" s="197"/>
      <c r="W117" s="182"/>
    </row>
    <row r="118" spans="1:23" ht="15.75" hidden="1" customHeight="1" x14ac:dyDescent="0.45">
      <c r="A118" s="45" t="s">
        <v>126</v>
      </c>
      <c r="B118" s="46"/>
      <c r="C118" s="46"/>
      <c r="D118" s="46"/>
      <c r="E118" s="46"/>
      <c r="F118" s="46">
        <f t="shared" ref="F118:F124" si="85">SUM(B118:E118)</f>
        <v>0</v>
      </c>
      <c r="G118" s="47"/>
      <c r="H118" s="47"/>
      <c r="I118" s="47"/>
      <c r="J118" s="47"/>
      <c r="K118" s="47"/>
      <c r="L118" s="47"/>
      <c r="M118" s="47"/>
      <c r="N118" s="47"/>
      <c r="O118" s="47"/>
      <c r="P118" s="47"/>
      <c r="Q118" s="47"/>
      <c r="R118" s="47"/>
      <c r="S118" s="46">
        <f t="shared" ref="S118:S124" si="86">SUM(G118:R118)</f>
        <v>0</v>
      </c>
      <c r="T118" s="48" t="e">
        <f t="shared" si="1"/>
        <v>#DIV/0!</v>
      </c>
      <c r="U118" s="46">
        <f t="shared" ref="U118:U124" si="87">F118-S118</f>
        <v>0</v>
      </c>
      <c r="V118" s="195"/>
      <c r="W118" s="196"/>
    </row>
    <row r="119" spans="1:23" ht="15.75" hidden="1" customHeight="1" x14ac:dyDescent="0.45">
      <c r="A119" s="45" t="s">
        <v>127</v>
      </c>
      <c r="B119" s="46"/>
      <c r="C119" s="46"/>
      <c r="D119" s="46"/>
      <c r="E119" s="46"/>
      <c r="F119" s="46">
        <f t="shared" si="85"/>
        <v>0</v>
      </c>
      <c r="G119" s="47"/>
      <c r="H119" s="47"/>
      <c r="I119" s="47"/>
      <c r="J119" s="47"/>
      <c r="K119" s="47"/>
      <c r="L119" s="47"/>
      <c r="M119" s="47"/>
      <c r="N119" s="47"/>
      <c r="O119" s="47"/>
      <c r="P119" s="47"/>
      <c r="Q119" s="47"/>
      <c r="R119" s="47"/>
      <c r="S119" s="46">
        <f t="shared" si="86"/>
        <v>0</v>
      </c>
      <c r="T119" s="48" t="e">
        <f t="shared" si="1"/>
        <v>#DIV/0!</v>
      </c>
      <c r="U119" s="46">
        <f t="shared" si="87"/>
        <v>0</v>
      </c>
      <c r="V119" s="181"/>
      <c r="W119" s="182"/>
    </row>
    <row r="120" spans="1:23" ht="15.75" hidden="1" customHeight="1" x14ac:dyDescent="0.45">
      <c r="A120" s="45" t="s">
        <v>128</v>
      </c>
      <c r="B120" s="46"/>
      <c r="C120" s="46"/>
      <c r="D120" s="46"/>
      <c r="E120" s="46"/>
      <c r="F120" s="46">
        <f t="shared" si="85"/>
        <v>0</v>
      </c>
      <c r="G120" s="47"/>
      <c r="H120" s="47"/>
      <c r="I120" s="47"/>
      <c r="J120" s="47"/>
      <c r="K120" s="47"/>
      <c r="L120" s="47"/>
      <c r="M120" s="47"/>
      <c r="N120" s="47"/>
      <c r="O120" s="47"/>
      <c r="P120" s="47"/>
      <c r="Q120" s="47"/>
      <c r="R120" s="47"/>
      <c r="S120" s="46">
        <f t="shared" si="86"/>
        <v>0</v>
      </c>
      <c r="T120" s="48" t="e">
        <f t="shared" si="1"/>
        <v>#DIV/0!</v>
      </c>
      <c r="U120" s="46">
        <f t="shared" si="87"/>
        <v>0</v>
      </c>
      <c r="V120" s="181"/>
      <c r="W120" s="182"/>
    </row>
    <row r="121" spans="1:23" ht="15.75" hidden="1" customHeight="1" x14ac:dyDescent="0.45">
      <c r="A121" s="45" t="s">
        <v>129</v>
      </c>
      <c r="B121" s="46"/>
      <c r="C121" s="46"/>
      <c r="D121" s="46"/>
      <c r="E121" s="46"/>
      <c r="F121" s="46">
        <f t="shared" si="85"/>
        <v>0</v>
      </c>
      <c r="G121" s="47"/>
      <c r="H121" s="47"/>
      <c r="I121" s="47"/>
      <c r="J121" s="47"/>
      <c r="K121" s="47"/>
      <c r="L121" s="47"/>
      <c r="M121" s="47"/>
      <c r="N121" s="47"/>
      <c r="O121" s="47"/>
      <c r="P121" s="47"/>
      <c r="Q121" s="47"/>
      <c r="R121" s="47"/>
      <c r="S121" s="46">
        <f t="shared" si="86"/>
        <v>0</v>
      </c>
      <c r="T121" s="48" t="e">
        <f t="shared" si="1"/>
        <v>#DIV/0!</v>
      </c>
      <c r="U121" s="46">
        <f t="shared" si="87"/>
        <v>0</v>
      </c>
      <c r="V121" s="181"/>
      <c r="W121" s="182"/>
    </row>
    <row r="122" spans="1:23" ht="15.75" hidden="1" customHeight="1" x14ac:dyDescent="0.45">
      <c r="A122" s="45" t="s">
        <v>130</v>
      </c>
      <c r="B122" s="46"/>
      <c r="C122" s="46"/>
      <c r="D122" s="46"/>
      <c r="E122" s="46"/>
      <c r="F122" s="46">
        <f t="shared" si="85"/>
        <v>0</v>
      </c>
      <c r="G122" s="47"/>
      <c r="H122" s="47"/>
      <c r="I122" s="47"/>
      <c r="J122" s="47"/>
      <c r="K122" s="47"/>
      <c r="L122" s="47"/>
      <c r="M122" s="47"/>
      <c r="N122" s="47"/>
      <c r="O122" s="47"/>
      <c r="P122" s="47"/>
      <c r="Q122" s="47"/>
      <c r="R122" s="47"/>
      <c r="S122" s="46">
        <f t="shared" si="86"/>
        <v>0</v>
      </c>
      <c r="T122" s="48" t="e">
        <f t="shared" si="1"/>
        <v>#DIV/0!</v>
      </c>
      <c r="U122" s="46">
        <f t="shared" si="87"/>
        <v>0</v>
      </c>
      <c r="V122" s="195"/>
      <c r="W122" s="196"/>
    </row>
    <row r="123" spans="1:23" ht="15.75" hidden="1" customHeight="1" x14ac:dyDescent="0.45">
      <c r="A123" s="45" t="s">
        <v>131</v>
      </c>
      <c r="B123" s="46"/>
      <c r="C123" s="46"/>
      <c r="D123" s="46"/>
      <c r="E123" s="46"/>
      <c r="F123" s="46">
        <f t="shared" si="85"/>
        <v>0</v>
      </c>
      <c r="G123" s="47"/>
      <c r="H123" s="47"/>
      <c r="I123" s="47"/>
      <c r="J123" s="47"/>
      <c r="K123" s="47"/>
      <c r="L123" s="47"/>
      <c r="M123" s="47"/>
      <c r="N123" s="47"/>
      <c r="O123" s="47"/>
      <c r="P123" s="47"/>
      <c r="Q123" s="47"/>
      <c r="R123" s="47"/>
      <c r="S123" s="46">
        <f t="shared" si="86"/>
        <v>0</v>
      </c>
      <c r="T123" s="48" t="e">
        <f t="shared" si="1"/>
        <v>#DIV/0!</v>
      </c>
      <c r="U123" s="46">
        <f t="shared" si="87"/>
        <v>0</v>
      </c>
      <c r="V123" s="195"/>
      <c r="W123" s="196"/>
    </row>
    <row r="124" spans="1:23" ht="15.75" hidden="1" customHeight="1" x14ac:dyDescent="0.45">
      <c r="A124" s="45" t="s">
        <v>132</v>
      </c>
      <c r="B124" s="46"/>
      <c r="C124" s="46"/>
      <c r="D124" s="46"/>
      <c r="E124" s="46"/>
      <c r="F124" s="46">
        <f t="shared" si="85"/>
        <v>0</v>
      </c>
      <c r="G124" s="47"/>
      <c r="H124" s="47"/>
      <c r="I124" s="47"/>
      <c r="J124" s="47"/>
      <c r="K124" s="47"/>
      <c r="L124" s="47"/>
      <c r="M124" s="47"/>
      <c r="N124" s="47"/>
      <c r="O124" s="47"/>
      <c r="P124" s="47"/>
      <c r="Q124" s="47"/>
      <c r="R124" s="47"/>
      <c r="S124" s="46">
        <f t="shared" si="86"/>
        <v>0</v>
      </c>
      <c r="T124" s="48" t="e">
        <f t="shared" si="1"/>
        <v>#DIV/0!</v>
      </c>
      <c r="U124" s="46">
        <f t="shared" si="87"/>
        <v>0</v>
      </c>
      <c r="V124" s="181"/>
      <c r="W124" s="182"/>
    </row>
    <row r="125" spans="1:23" ht="15.75" hidden="1" customHeight="1" x14ac:dyDescent="0.45">
      <c r="A125" s="45" t="s">
        <v>133</v>
      </c>
      <c r="B125" s="46">
        <f t="shared" ref="B125:S125" si="88">SUM(B126:B127)</f>
        <v>0</v>
      </c>
      <c r="C125" s="46">
        <f t="shared" si="88"/>
        <v>0</v>
      </c>
      <c r="D125" s="46">
        <f t="shared" si="88"/>
        <v>0</v>
      </c>
      <c r="E125" s="46">
        <f t="shared" si="88"/>
        <v>0</v>
      </c>
      <c r="F125" s="46">
        <f t="shared" si="88"/>
        <v>0</v>
      </c>
      <c r="G125" s="47">
        <f t="shared" si="88"/>
        <v>0</v>
      </c>
      <c r="H125" s="47">
        <f t="shared" si="88"/>
        <v>0</v>
      </c>
      <c r="I125" s="47">
        <f t="shared" si="88"/>
        <v>0</v>
      </c>
      <c r="J125" s="47">
        <f t="shared" si="88"/>
        <v>0</v>
      </c>
      <c r="K125" s="47">
        <f t="shared" si="88"/>
        <v>0</v>
      </c>
      <c r="L125" s="47">
        <f t="shared" si="88"/>
        <v>0</v>
      </c>
      <c r="M125" s="47">
        <f t="shared" si="88"/>
        <v>0</v>
      </c>
      <c r="N125" s="47">
        <f t="shared" si="88"/>
        <v>0</v>
      </c>
      <c r="O125" s="47">
        <f t="shared" si="88"/>
        <v>0</v>
      </c>
      <c r="P125" s="47">
        <f t="shared" si="88"/>
        <v>0</v>
      </c>
      <c r="Q125" s="47">
        <f t="shared" si="88"/>
        <v>0</v>
      </c>
      <c r="R125" s="47">
        <f t="shared" si="88"/>
        <v>0</v>
      </c>
      <c r="S125" s="46">
        <f t="shared" si="88"/>
        <v>0</v>
      </c>
      <c r="T125" s="48" t="e">
        <f t="shared" si="1"/>
        <v>#DIV/0!</v>
      </c>
      <c r="U125" s="46">
        <f>SUM(U126:U127)</f>
        <v>0</v>
      </c>
      <c r="V125" s="181"/>
      <c r="W125" s="182"/>
    </row>
    <row r="126" spans="1:23" ht="15.75" hidden="1" customHeight="1" x14ac:dyDescent="0.45">
      <c r="A126" s="107" t="s">
        <v>134</v>
      </c>
      <c r="B126" s="90"/>
      <c r="C126" s="90"/>
      <c r="D126" s="90"/>
      <c r="E126" s="90"/>
      <c r="F126" s="90">
        <f t="shared" ref="F126:F127" si="89">SUM(B126:E126)</f>
        <v>0</v>
      </c>
      <c r="G126" s="91"/>
      <c r="H126" s="91"/>
      <c r="I126" s="91"/>
      <c r="J126" s="91"/>
      <c r="K126" s="91"/>
      <c r="L126" s="91"/>
      <c r="M126" s="91"/>
      <c r="N126" s="91"/>
      <c r="O126" s="91"/>
      <c r="P126" s="91"/>
      <c r="Q126" s="91"/>
      <c r="R126" s="91"/>
      <c r="S126" s="90">
        <f t="shared" ref="S126:S127" si="90">SUM(G126:R126)</f>
        <v>0</v>
      </c>
      <c r="T126" s="108" t="e">
        <f t="shared" si="1"/>
        <v>#DIV/0!</v>
      </c>
      <c r="U126" s="90">
        <f t="shared" ref="U126:U127" si="91">F126-S126</f>
        <v>0</v>
      </c>
      <c r="V126" s="181"/>
      <c r="W126" s="182"/>
    </row>
    <row r="127" spans="1:23" ht="15.75" hidden="1" customHeight="1" x14ac:dyDescent="0.45">
      <c r="A127" s="89" t="s">
        <v>135</v>
      </c>
      <c r="B127" s="90"/>
      <c r="C127" s="90"/>
      <c r="D127" s="90"/>
      <c r="E127" s="90"/>
      <c r="F127" s="90">
        <f t="shared" si="89"/>
        <v>0</v>
      </c>
      <c r="G127" s="91"/>
      <c r="H127" s="91"/>
      <c r="I127" s="91"/>
      <c r="J127" s="91"/>
      <c r="K127" s="91"/>
      <c r="L127" s="91"/>
      <c r="M127" s="91"/>
      <c r="N127" s="91"/>
      <c r="O127" s="91"/>
      <c r="P127" s="91"/>
      <c r="Q127" s="91"/>
      <c r="R127" s="91"/>
      <c r="S127" s="90">
        <f t="shared" si="90"/>
        <v>0</v>
      </c>
      <c r="T127" s="108" t="e">
        <f t="shared" si="1"/>
        <v>#DIV/0!</v>
      </c>
      <c r="U127" s="90">
        <f t="shared" si="91"/>
        <v>0</v>
      </c>
      <c r="V127" s="195"/>
      <c r="W127" s="196"/>
    </row>
    <row r="128" spans="1:23" ht="15.75" hidden="1" customHeight="1" x14ac:dyDescent="0.45">
      <c r="A128" s="45" t="s">
        <v>136</v>
      </c>
      <c r="B128" s="46">
        <f t="shared" ref="B128:S128" si="92">SUM(B129:B130)</f>
        <v>0</v>
      </c>
      <c r="C128" s="46">
        <f t="shared" si="92"/>
        <v>0</v>
      </c>
      <c r="D128" s="46">
        <f t="shared" si="92"/>
        <v>0</v>
      </c>
      <c r="E128" s="46">
        <f t="shared" si="92"/>
        <v>0</v>
      </c>
      <c r="F128" s="46">
        <f t="shared" si="92"/>
        <v>0</v>
      </c>
      <c r="G128" s="47">
        <f t="shared" si="92"/>
        <v>0</v>
      </c>
      <c r="H128" s="47">
        <f t="shared" si="92"/>
        <v>0</v>
      </c>
      <c r="I128" s="47">
        <f t="shared" si="92"/>
        <v>0</v>
      </c>
      <c r="J128" s="47">
        <f t="shared" si="92"/>
        <v>0</v>
      </c>
      <c r="K128" s="47">
        <f t="shared" si="92"/>
        <v>0</v>
      </c>
      <c r="L128" s="47">
        <f t="shared" si="92"/>
        <v>0</v>
      </c>
      <c r="M128" s="47">
        <f t="shared" si="92"/>
        <v>0</v>
      </c>
      <c r="N128" s="47">
        <f t="shared" si="92"/>
        <v>0</v>
      </c>
      <c r="O128" s="47">
        <f t="shared" si="92"/>
        <v>0</v>
      </c>
      <c r="P128" s="47">
        <f t="shared" si="92"/>
        <v>0</v>
      </c>
      <c r="Q128" s="47">
        <f t="shared" si="92"/>
        <v>0</v>
      </c>
      <c r="R128" s="47">
        <f t="shared" si="92"/>
        <v>0</v>
      </c>
      <c r="S128" s="46">
        <f t="shared" si="92"/>
        <v>0</v>
      </c>
      <c r="T128" s="48" t="e">
        <f t="shared" si="1"/>
        <v>#DIV/0!</v>
      </c>
      <c r="U128" s="46">
        <f>SUM(U129:U130)</f>
        <v>0</v>
      </c>
      <c r="V128" s="195"/>
      <c r="W128" s="196"/>
    </row>
    <row r="129" spans="1:25" ht="15.75" hidden="1" customHeight="1" x14ac:dyDescent="0.45">
      <c r="A129" s="107" t="s">
        <v>137</v>
      </c>
      <c r="B129" s="90"/>
      <c r="C129" s="90"/>
      <c r="D129" s="90"/>
      <c r="E129" s="90"/>
      <c r="F129" s="90">
        <f t="shared" ref="F129:F130" si="93">SUM(B129:E129)</f>
        <v>0</v>
      </c>
      <c r="G129" s="91"/>
      <c r="H129" s="91"/>
      <c r="I129" s="91"/>
      <c r="J129" s="91"/>
      <c r="K129" s="91"/>
      <c r="L129" s="91"/>
      <c r="M129" s="91"/>
      <c r="N129" s="91"/>
      <c r="O129" s="91"/>
      <c r="P129" s="91"/>
      <c r="Q129" s="91"/>
      <c r="R129" s="91"/>
      <c r="S129" s="90">
        <f t="shared" ref="S129:S130" si="94">SUM(G129:R129)</f>
        <v>0</v>
      </c>
      <c r="T129" s="108" t="e">
        <f t="shared" si="1"/>
        <v>#DIV/0!</v>
      </c>
      <c r="U129" s="90">
        <f t="shared" ref="U129:U130" si="95">F129-S129</f>
        <v>0</v>
      </c>
      <c r="V129" s="181"/>
      <c r="W129" s="182"/>
    </row>
    <row r="130" spans="1:25" ht="15.75" hidden="1" customHeight="1" x14ac:dyDescent="0.45">
      <c r="A130" s="89" t="s">
        <v>138</v>
      </c>
      <c r="B130" s="90"/>
      <c r="C130" s="90"/>
      <c r="D130" s="90"/>
      <c r="E130" s="90"/>
      <c r="F130" s="90">
        <f t="shared" si="93"/>
        <v>0</v>
      </c>
      <c r="G130" s="91"/>
      <c r="H130" s="91"/>
      <c r="I130" s="91"/>
      <c r="J130" s="91"/>
      <c r="K130" s="91"/>
      <c r="L130" s="91"/>
      <c r="M130" s="91"/>
      <c r="N130" s="91"/>
      <c r="O130" s="91"/>
      <c r="P130" s="91"/>
      <c r="Q130" s="91"/>
      <c r="R130" s="91"/>
      <c r="S130" s="90">
        <f t="shared" si="94"/>
        <v>0</v>
      </c>
      <c r="T130" s="108" t="e">
        <f t="shared" si="1"/>
        <v>#DIV/0!</v>
      </c>
      <c r="U130" s="90">
        <f t="shared" si="95"/>
        <v>0</v>
      </c>
      <c r="V130" s="181"/>
      <c r="W130" s="182"/>
    </row>
    <row r="131" spans="1:25" ht="15.75" hidden="1" customHeight="1" x14ac:dyDescent="0.45">
      <c r="A131" s="45" t="s">
        <v>139</v>
      </c>
      <c r="B131" s="46">
        <f t="shared" ref="B131:S131" si="96">SUM(B132:B133)</f>
        <v>0</v>
      </c>
      <c r="C131" s="46">
        <f t="shared" si="96"/>
        <v>0</v>
      </c>
      <c r="D131" s="46">
        <f t="shared" si="96"/>
        <v>0</v>
      </c>
      <c r="E131" s="46">
        <f t="shared" si="96"/>
        <v>0</v>
      </c>
      <c r="F131" s="46">
        <f t="shared" si="96"/>
        <v>0</v>
      </c>
      <c r="G131" s="47">
        <f t="shared" si="96"/>
        <v>0</v>
      </c>
      <c r="H131" s="47">
        <f t="shared" si="96"/>
        <v>0</v>
      </c>
      <c r="I131" s="47">
        <f t="shared" si="96"/>
        <v>0</v>
      </c>
      <c r="J131" s="47">
        <f t="shared" si="96"/>
        <v>0</v>
      </c>
      <c r="K131" s="47">
        <f t="shared" si="96"/>
        <v>0</v>
      </c>
      <c r="L131" s="47">
        <f t="shared" si="96"/>
        <v>0</v>
      </c>
      <c r="M131" s="47">
        <f t="shared" si="96"/>
        <v>0</v>
      </c>
      <c r="N131" s="47">
        <f t="shared" si="96"/>
        <v>0</v>
      </c>
      <c r="O131" s="47">
        <f t="shared" si="96"/>
        <v>0</v>
      </c>
      <c r="P131" s="47">
        <f t="shared" si="96"/>
        <v>0</v>
      </c>
      <c r="Q131" s="47">
        <f t="shared" si="96"/>
        <v>0</v>
      </c>
      <c r="R131" s="47">
        <f t="shared" si="96"/>
        <v>0</v>
      </c>
      <c r="S131" s="46">
        <f t="shared" si="96"/>
        <v>0</v>
      </c>
      <c r="T131" s="48" t="e">
        <f t="shared" si="1"/>
        <v>#DIV/0!</v>
      </c>
      <c r="U131" s="46">
        <f>SUM(U132:U133)</f>
        <v>0</v>
      </c>
      <c r="V131" s="181"/>
      <c r="W131" s="182"/>
    </row>
    <row r="132" spans="1:25" ht="15.75" hidden="1" customHeight="1" x14ac:dyDescent="0.45">
      <c r="A132" s="89" t="s">
        <v>140</v>
      </c>
      <c r="B132" s="90"/>
      <c r="C132" s="90"/>
      <c r="D132" s="90"/>
      <c r="E132" s="90"/>
      <c r="F132" s="90">
        <f t="shared" ref="F132:F133" si="97">SUM(B132:E132)</f>
        <v>0</v>
      </c>
      <c r="G132" s="91"/>
      <c r="H132" s="91"/>
      <c r="I132" s="91"/>
      <c r="J132" s="91"/>
      <c r="K132" s="91"/>
      <c r="L132" s="91"/>
      <c r="M132" s="91"/>
      <c r="N132" s="91"/>
      <c r="O132" s="91"/>
      <c r="P132" s="91"/>
      <c r="Q132" s="91"/>
      <c r="R132" s="91"/>
      <c r="S132" s="90">
        <f t="shared" ref="S132:S133" si="98">SUM(G132:R132)</f>
        <v>0</v>
      </c>
      <c r="T132" s="108" t="e">
        <f t="shared" si="1"/>
        <v>#DIV/0!</v>
      </c>
      <c r="U132" s="90">
        <f t="shared" ref="U132:U133" si="99">F132-S132</f>
        <v>0</v>
      </c>
      <c r="V132" s="195"/>
      <c r="W132" s="196"/>
    </row>
    <row r="133" spans="1:25" ht="15.75" hidden="1" customHeight="1" x14ac:dyDescent="0.45">
      <c r="A133" s="89" t="s">
        <v>141</v>
      </c>
      <c r="B133" s="90"/>
      <c r="C133" s="90"/>
      <c r="D133" s="90"/>
      <c r="E133" s="90"/>
      <c r="F133" s="90">
        <f t="shared" si="97"/>
        <v>0</v>
      </c>
      <c r="G133" s="91"/>
      <c r="H133" s="91"/>
      <c r="I133" s="91"/>
      <c r="J133" s="91"/>
      <c r="K133" s="91"/>
      <c r="L133" s="91"/>
      <c r="M133" s="91"/>
      <c r="N133" s="91"/>
      <c r="O133" s="91"/>
      <c r="P133" s="91"/>
      <c r="Q133" s="91"/>
      <c r="R133" s="91"/>
      <c r="S133" s="90">
        <f t="shared" si="98"/>
        <v>0</v>
      </c>
      <c r="T133" s="108" t="e">
        <f t="shared" si="1"/>
        <v>#DIV/0!</v>
      </c>
      <c r="U133" s="90">
        <f t="shared" si="99"/>
        <v>0</v>
      </c>
      <c r="V133" s="195"/>
      <c r="W133" s="196"/>
    </row>
    <row r="134" spans="1:25" ht="15.75" hidden="1" customHeight="1" x14ac:dyDescent="0.45">
      <c r="A134" s="112" t="s">
        <v>142</v>
      </c>
      <c r="B134" s="113">
        <f t="shared" ref="B134:S134" si="100">SUM(B135,B139:B141)</f>
        <v>0</v>
      </c>
      <c r="C134" s="113">
        <f t="shared" si="100"/>
        <v>0</v>
      </c>
      <c r="D134" s="113">
        <f t="shared" si="100"/>
        <v>0</v>
      </c>
      <c r="E134" s="113">
        <f t="shared" si="100"/>
        <v>0</v>
      </c>
      <c r="F134" s="113">
        <f t="shared" si="100"/>
        <v>0</v>
      </c>
      <c r="G134" s="114">
        <f t="shared" si="100"/>
        <v>0</v>
      </c>
      <c r="H134" s="114">
        <f t="shared" si="100"/>
        <v>0</v>
      </c>
      <c r="I134" s="114">
        <f t="shared" si="100"/>
        <v>0</v>
      </c>
      <c r="J134" s="114">
        <f t="shared" si="100"/>
        <v>0</v>
      </c>
      <c r="K134" s="114">
        <f t="shared" si="100"/>
        <v>0</v>
      </c>
      <c r="L134" s="114">
        <f t="shared" si="100"/>
        <v>0</v>
      </c>
      <c r="M134" s="114">
        <f t="shared" si="100"/>
        <v>0</v>
      </c>
      <c r="N134" s="114">
        <f t="shared" si="100"/>
        <v>0</v>
      </c>
      <c r="O134" s="114">
        <f t="shared" si="100"/>
        <v>0</v>
      </c>
      <c r="P134" s="114">
        <f t="shared" si="100"/>
        <v>0</v>
      </c>
      <c r="Q134" s="114">
        <f t="shared" si="100"/>
        <v>0</v>
      </c>
      <c r="R134" s="114">
        <f t="shared" si="100"/>
        <v>0</v>
      </c>
      <c r="S134" s="113">
        <f t="shared" si="100"/>
        <v>0</v>
      </c>
      <c r="T134" s="115" t="e">
        <f t="shared" si="1"/>
        <v>#DIV/0!</v>
      </c>
      <c r="U134" s="113">
        <f>SUM(U135,U139:U141)</f>
        <v>0</v>
      </c>
      <c r="V134" s="116"/>
      <c r="W134" s="117"/>
    </row>
    <row r="135" spans="1:25" ht="15.75" hidden="1" customHeight="1" x14ac:dyDescent="0.45">
      <c r="A135" s="50" t="s">
        <v>143</v>
      </c>
      <c r="B135" s="51">
        <f t="shared" ref="B135:S135" si="101">SUM(B136:B138)</f>
        <v>0</v>
      </c>
      <c r="C135" s="51">
        <f t="shared" si="101"/>
        <v>0</v>
      </c>
      <c r="D135" s="51">
        <f t="shared" si="101"/>
        <v>0</v>
      </c>
      <c r="E135" s="51">
        <f t="shared" si="101"/>
        <v>0</v>
      </c>
      <c r="F135" s="51">
        <f t="shared" si="101"/>
        <v>0</v>
      </c>
      <c r="G135" s="52">
        <f t="shared" si="101"/>
        <v>0</v>
      </c>
      <c r="H135" s="52">
        <f t="shared" si="101"/>
        <v>0</v>
      </c>
      <c r="I135" s="52">
        <f t="shared" si="101"/>
        <v>0</v>
      </c>
      <c r="J135" s="52">
        <f t="shared" si="101"/>
        <v>0</v>
      </c>
      <c r="K135" s="52">
        <f t="shared" si="101"/>
        <v>0</v>
      </c>
      <c r="L135" s="52">
        <f t="shared" si="101"/>
        <v>0</v>
      </c>
      <c r="M135" s="52">
        <f t="shared" si="101"/>
        <v>0</v>
      </c>
      <c r="N135" s="52">
        <f t="shared" si="101"/>
        <v>0</v>
      </c>
      <c r="O135" s="52">
        <f t="shared" si="101"/>
        <v>0</v>
      </c>
      <c r="P135" s="52">
        <f t="shared" si="101"/>
        <v>0</v>
      </c>
      <c r="Q135" s="52">
        <f t="shared" si="101"/>
        <v>0</v>
      </c>
      <c r="R135" s="52">
        <f t="shared" si="101"/>
        <v>0</v>
      </c>
      <c r="S135" s="51">
        <f t="shared" si="101"/>
        <v>0</v>
      </c>
      <c r="T135" s="53" t="e">
        <f t="shared" si="1"/>
        <v>#DIV/0!</v>
      </c>
      <c r="U135" s="51">
        <f>SUM(U136:U138)</f>
        <v>0</v>
      </c>
      <c r="V135" s="54"/>
      <c r="W135" s="55"/>
      <c r="X135" s="118"/>
      <c r="Y135" s="118"/>
    </row>
    <row r="136" spans="1:25" ht="15.75" hidden="1" customHeight="1" x14ac:dyDescent="0.45">
      <c r="A136" s="89" t="s">
        <v>144</v>
      </c>
      <c r="B136" s="90"/>
      <c r="C136" s="90"/>
      <c r="D136" s="90"/>
      <c r="E136" s="90"/>
      <c r="F136" s="90">
        <f t="shared" ref="F136:F141" si="102">SUM(B136:E136)</f>
        <v>0</v>
      </c>
      <c r="G136" s="91"/>
      <c r="H136" s="91"/>
      <c r="I136" s="91"/>
      <c r="J136" s="91"/>
      <c r="K136" s="91"/>
      <c r="L136" s="91"/>
      <c r="M136" s="91"/>
      <c r="N136" s="91"/>
      <c r="O136" s="91"/>
      <c r="P136" s="91"/>
      <c r="Q136" s="91"/>
      <c r="R136" s="91"/>
      <c r="S136" s="90">
        <f t="shared" ref="S136:S141" si="103">SUM(G136:R136)</f>
        <v>0</v>
      </c>
      <c r="T136" s="108" t="e">
        <f t="shared" si="1"/>
        <v>#DIV/0!</v>
      </c>
      <c r="U136" s="90">
        <f t="shared" ref="U136:U141" si="104">F136-S136</f>
        <v>0</v>
      </c>
      <c r="V136" s="195"/>
      <c r="W136" s="196"/>
    </row>
    <row r="137" spans="1:25" ht="15.75" hidden="1" customHeight="1" x14ac:dyDescent="0.45">
      <c r="A137" s="107" t="s">
        <v>145</v>
      </c>
      <c r="B137" s="90"/>
      <c r="C137" s="90"/>
      <c r="D137" s="90"/>
      <c r="E137" s="90"/>
      <c r="F137" s="90">
        <f t="shared" si="102"/>
        <v>0</v>
      </c>
      <c r="G137" s="91"/>
      <c r="H137" s="91"/>
      <c r="I137" s="91"/>
      <c r="J137" s="91"/>
      <c r="K137" s="91"/>
      <c r="L137" s="91"/>
      <c r="M137" s="91"/>
      <c r="N137" s="91"/>
      <c r="O137" s="91"/>
      <c r="P137" s="91"/>
      <c r="Q137" s="91"/>
      <c r="R137" s="91"/>
      <c r="S137" s="90">
        <f t="shared" si="103"/>
        <v>0</v>
      </c>
      <c r="T137" s="108" t="e">
        <f t="shared" si="1"/>
        <v>#DIV/0!</v>
      </c>
      <c r="U137" s="90">
        <f t="shared" si="104"/>
        <v>0</v>
      </c>
      <c r="V137" s="181"/>
      <c r="W137" s="182"/>
    </row>
    <row r="138" spans="1:25" ht="15.75" hidden="1" customHeight="1" x14ac:dyDescent="0.45">
      <c r="A138" s="89" t="s">
        <v>146</v>
      </c>
      <c r="B138" s="90"/>
      <c r="C138" s="90"/>
      <c r="D138" s="90"/>
      <c r="E138" s="90"/>
      <c r="F138" s="90">
        <f t="shared" si="102"/>
        <v>0</v>
      </c>
      <c r="G138" s="91"/>
      <c r="H138" s="91"/>
      <c r="I138" s="91"/>
      <c r="J138" s="91"/>
      <c r="K138" s="91"/>
      <c r="L138" s="91"/>
      <c r="M138" s="91"/>
      <c r="N138" s="91"/>
      <c r="O138" s="91"/>
      <c r="P138" s="91"/>
      <c r="Q138" s="91"/>
      <c r="R138" s="91"/>
      <c r="S138" s="90">
        <f t="shared" si="103"/>
        <v>0</v>
      </c>
      <c r="T138" s="108" t="e">
        <f t="shared" si="1"/>
        <v>#DIV/0!</v>
      </c>
      <c r="U138" s="90">
        <f t="shared" si="104"/>
        <v>0</v>
      </c>
      <c r="V138" s="181"/>
      <c r="W138" s="182"/>
    </row>
    <row r="139" spans="1:25" ht="15.75" hidden="1" customHeight="1" x14ac:dyDescent="0.45">
      <c r="A139" s="45" t="s">
        <v>147</v>
      </c>
      <c r="B139" s="46"/>
      <c r="C139" s="46"/>
      <c r="D139" s="46"/>
      <c r="E139" s="46"/>
      <c r="F139" s="46">
        <f t="shared" si="102"/>
        <v>0</v>
      </c>
      <c r="G139" s="47"/>
      <c r="H139" s="47"/>
      <c r="I139" s="47"/>
      <c r="J139" s="47"/>
      <c r="K139" s="47"/>
      <c r="L139" s="47"/>
      <c r="M139" s="47"/>
      <c r="N139" s="47"/>
      <c r="O139" s="47"/>
      <c r="P139" s="47"/>
      <c r="Q139" s="47"/>
      <c r="R139" s="47"/>
      <c r="S139" s="46">
        <f t="shared" si="103"/>
        <v>0</v>
      </c>
      <c r="T139" s="48" t="e">
        <f t="shared" si="1"/>
        <v>#DIV/0!</v>
      </c>
      <c r="U139" s="46">
        <f t="shared" si="104"/>
        <v>0</v>
      </c>
      <c r="V139" s="181"/>
      <c r="W139" s="182"/>
    </row>
    <row r="140" spans="1:25" ht="15.75" hidden="1" customHeight="1" x14ac:dyDescent="0.45">
      <c r="A140" s="45" t="s">
        <v>148</v>
      </c>
      <c r="B140" s="46"/>
      <c r="C140" s="46"/>
      <c r="D140" s="46"/>
      <c r="E140" s="46"/>
      <c r="F140" s="46">
        <f t="shared" si="102"/>
        <v>0</v>
      </c>
      <c r="G140" s="47"/>
      <c r="H140" s="47"/>
      <c r="I140" s="47"/>
      <c r="J140" s="47"/>
      <c r="K140" s="47"/>
      <c r="L140" s="47"/>
      <c r="M140" s="47"/>
      <c r="N140" s="47"/>
      <c r="O140" s="47"/>
      <c r="P140" s="47"/>
      <c r="Q140" s="47"/>
      <c r="R140" s="47"/>
      <c r="S140" s="46">
        <f t="shared" si="103"/>
        <v>0</v>
      </c>
      <c r="T140" s="48" t="e">
        <f t="shared" si="1"/>
        <v>#DIV/0!</v>
      </c>
      <c r="U140" s="46">
        <f t="shared" si="104"/>
        <v>0</v>
      </c>
      <c r="V140" s="195"/>
      <c r="W140" s="196"/>
    </row>
    <row r="141" spans="1:25" ht="15.75" hidden="1" customHeight="1" x14ac:dyDescent="0.45">
      <c r="A141" s="60" t="s">
        <v>149</v>
      </c>
      <c r="B141" s="67"/>
      <c r="C141" s="67"/>
      <c r="D141" s="67"/>
      <c r="E141" s="67"/>
      <c r="F141" s="67">
        <f t="shared" si="102"/>
        <v>0</v>
      </c>
      <c r="G141" s="119"/>
      <c r="H141" s="119"/>
      <c r="I141" s="119"/>
      <c r="J141" s="119"/>
      <c r="K141" s="119"/>
      <c r="L141" s="119"/>
      <c r="M141" s="119"/>
      <c r="N141" s="119"/>
      <c r="O141" s="119"/>
      <c r="P141" s="119"/>
      <c r="Q141" s="119"/>
      <c r="R141" s="119"/>
      <c r="S141" s="61">
        <f t="shared" si="103"/>
        <v>0</v>
      </c>
      <c r="T141" s="120" t="e">
        <f t="shared" si="1"/>
        <v>#DIV/0!</v>
      </c>
      <c r="U141" s="61">
        <f t="shared" si="104"/>
        <v>0</v>
      </c>
      <c r="V141" s="183"/>
      <c r="W141" s="184"/>
    </row>
    <row r="142" spans="1:25" ht="15.75" hidden="1" customHeight="1" x14ac:dyDescent="0.45">
      <c r="A142" s="32" t="s">
        <v>150</v>
      </c>
      <c r="B142" s="33">
        <f t="shared" ref="B142:S142" si="105">SUM(B143,B154)</f>
        <v>0</v>
      </c>
      <c r="C142" s="33">
        <f t="shared" si="105"/>
        <v>0</v>
      </c>
      <c r="D142" s="33">
        <f t="shared" si="105"/>
        <v>0</v>
      </c>
      <c r="E142" s="33">
        <f t="shared" si="105"/>
        <v>0</v>
      </c>
      <c r="F142" s="33">
        <f t="shared" si="105"/>
        <v>0</v>
      </c>
      <c r="G142" s="34">
        <f t="shared" si="105"/>
        <v>0</v>
      </c>
      <c r="H142" s="34">
        <f t="shared" si="105"/>
        <v>0</v>
      </c>
      <c r="I142" s="34">
        <f t="shared" si="105"/>
        <v>0</v>
      </c>
      <c r="J142" s="34">
        <f t="shared" si="105"/>
        <v>0</v>
      </c>
      <c r="K142" s="34">
        <f t="shared" si="105"/>
        <v>0</v>
      </c>
      <c r="L142" s="34">
        <f t="shared" si="105"/>
        <v>0</v>
      </c>
      <c r="M142" s="34">
        <f t="shared" si="105"/>
        <v>0</v>
      </c>
      <c r="N142" s="34">
        <f t="shared" si="105"/>
        <v>0</v>
      </c>
      <c r="O142" s="34">
        <f t="shared" si="105"/>
        <v>0</v>
      </c>
      <c r="P142" s="34">
        <f t="shared" si="105"/>
        <v>0</v>
      </c>
      <c r="Q142" s="34">
        <f t="shared" si="105"/>
        <v>0</v>
      </c>
      <c r="R142" s="34">
        <f t="shared" si="105"/>
        <v>0</v>
      </c>
      <c r="S142" s="33">
        <f t="shared" si="105"/>
        <v>0</v>
      </c>
      <c r="T142" s="35" t="e">
        <f t="shared" si="1"/>
        <v>#DIV/0!</v>
      </c>
      <c r="U142" s="33">
        <f>SUM(U143,U154)</f>
        <v>0</v>
      </c>
      <c r="V142" s="36"/>
      <c r="W142" s="37"/>
      <c r="X142" s="38"/>
      <c r="Y142" s="38"/>
    </row>
    <row r="143" spans="1:25" ht="15.75" hidden="1" customHeight="1" x14ac:dyDescent="0.45">
      <c r="A143" s="121" t="s">
        <v>151</v>
      </c>
      <c r="B143" s="122">
        <f t="shared" ref="B143:S143" si="106">SUM(B144,B150,B152)</f>
        <v>0</v>
      </c>
      <c r="C143" s="122">
        <f t="shared" si="106"/>
        <v>0</v>
      </c>
      <c r="D143" s="122">
        <f t="shared" si="106"/>
        <v>0</v>
      </c>
      <c r="E143" s="122">
        <f t="shared" si="106"/>
        <v>0</v>
      </c>
      <c r="F143" s="122">
        <f t="shared" si="106"/>
        <v>0</v>
      </c>
      <c r="G143" s="123">
        <f t="shared" si="106"/>
        <v>0</v>
      </c>
      <c r="H143" s="123">
        <f t="shared" si="106"/>
        <v>0</v>
      </c>
      <c r="I143" s="123">
        <f t="shared" si="106"/>
        <v>0</v>
      </c>
      <c r="J143" s="123">
        <f t="shared" si="106"/>
        <v>0</v>
      </c>
      <c r="K143" s="123">
        <f t="shared" si="106"/>
        <v>0</v>
      </c>
      <c r="L143" s="123">
        <f t="shared" si="106"/>
        <v>0</v>
      </c>
      <c r="M143" s="123">
        <f t="shared" si="106"/>
        <v>0</v>
      </c>
      <c r="N143" s="123">
        <f t="shared" si="106"/>
        <v>0</v>
      </c>
      <c r="O143" s="123">
        <f t="shared" si="106"/>
        <v>0</v>
      </c>
      <c r="P143" s="123">
        <f t="shared" si="106"/>
        <v>0</v>
      </c>
      <c r="Q143" s="123">
        <f t="shared" si="106"/>
        <v>0</v>
      </c>
      <c r="R143" s="123">
        <f t="shared" si="106"/>
        <v>0</v>
      </c>
      <c r="S143" s="122">
        <f t="shared" si="106"/>
        <v>0</v>
      </c>
      <c r="T143" s="124" t="e">
        <f t="shared" si="1"/>
        <v>#DIV/0!</v>
      </c>
      <c r="U143" s="122">
        <f>SUM(U144,U150,U152)</f>
        <v>0</v>
      </c>
      <c r="V143" s="125"/>
      <c r="W143" s="126"/>
    </row>
    <row r="144" spans="1:25" ht="15.75" hidden="1" customHeight="1" x14ac:dyDescent="0.45">
      <c r="A144" s="45" t="s">
        <v>152</v>
      </c>
      <c r="B144" s="46">
        <f t="shared" ref="B144:S144" si="107">SUM(B145:B149)</f>
        <v>0</v>
      </c>
      <c r="C144" s="46">
        <f t="shared" si="107"/>
        <v>0</v>
      </c>
      <c r="D144" s="46">
        <f t="shared" si="107"/>
        <v>0</v>
      </c>
      <c r="E144" s="46">
        <f t="shared" si="107"/>
        <v>0</v>
      </c>
      <c r="F144" s="46">
        <f t="shared" si="107"/>
        <v>0</v>
      </c>
      <c r="G144" s="47">
        <f t="shared" si="107"/>
        <v>0</v>
      </c>
      <c r="H144" s="47">
        <f t="shared" si="107"/>
        <v>0</v>
      </c>
      <c r="I144" s="47">
        <f t="shared" si="107"/>
        <v>0</v>
      </c>
      <c r="J144" s="47">
        <f t="shared" si="107"/>
        <v>0</v>
      </c>
      <c r="K144" s="47">
        <f t="shared" si="107"/>
        <v>0</v>
      </c>
      <c r="L144" s="47">
        <f t="shared" si="107"/>
        <v>0</v>
      </c>
      <c r="M144" s="47">
        <f t="shared" si="107"/>
        <v>0</v>
      </c>
      <c r="N144" s="47">
        <f t="shared" si="107"/>
        <v>0</v>
      </c>
      <c r="O144" s="47">
        <f t="shared" si="107"/>
        <v>0</v>
      </c>
      <c r="P144" s="47">
        <f t="shared" si="107"/>
        <v>0</v>
      </c>
      <c r="Q144" s="47">
        <f t="shared" si="107"/>
        <v>0</v>
      </c>
      <c r="R144" s="47">
        <f t="shared" si="107"/>
        <v>0</v>
      </c>
      <c r="S144" s="46">
        <f t="shared" si="107"/>
        <v>0</v>
      </c>
      <c r="T144" s="48" t="e">
        <f t="shared" si="1"/>
        <v>#DIV/0!</v>
      </c>
      <c r="U144" s="46">
        <f>SUM(U145:U149)</f>
        <v>0</v>
      </c>
      <c r="V144" s="195"/>
      <c r="W144" s="196"/>
      <c r="X144" s="127"/>
      <c r="Y144" s="127"/>
    </row>
    <row r="145" spans="1:25" ht="15.75" hidden="1" customHeight="1" x14ac:dyDescent="0.45">
      <c r="A145" s="49" t="s">
        <v>153</v>
      </c>
      <c r="B145" s="46"/>
      <c r="C145" s="46"/>
      <c r="D145" s="46"/>
      <c r="E145" s="46"/>
      <c r="F145" s="46">
        <f t="shared" ref="F145:F149" si="108">SUM(B145:E145)</f>
        <v>0</v>
      </c>
      <c r="G145" s="47"/>
      <c r="H145" s="47"/>
      <c r="I145" s="47"/>
      <c r="J145" s="47"/>
      <c r="K145" s="47"/>
      <c r="L145" s="47"/>
      <c r="M145" s="47"/>
      <c r="N145" s="47"/>
      <c r="O145" s="47"/>
      <c r="P145" s="47"/>
      <c r="Q145" s="47"/>
      <c r="R145" s="47"/>
      <c r="S145" s="46">
        <f t="shared" ref="S145:S149" si="109">SUM(G145:R145)</f>
        <v>0</v>
      </c>
      <c r="T145" s="48" t="e">
        <f t="shared" si="1"/>
        <v>#DIV/0!</v>
      </c>
      <c r="U145" s="46">
        <f t="shared" ref="U145:U149" si="110">F145-S145</f>
        <v>0</v>
      </c>
      <c r="V145" s="181"/>
      <c r="W145" s="182"/>
    </row>
    <row r="146" spans="1:25" ht="15.75" hidden="1" customHeight="1" x14ac:dyDescent="0.45">
      <c r="A146" s="49" t="s">
        <v>154</v>
      </c>
      <c r="B146" s="46"/>
      <c r="C146" s="46"/>
      <c r="D146" s="46"/>
      <c r="E146" s="46"/>
      <c r="F146" s="46">
        <f t="shared" si="108"/>
        <v>0</v>
      </c>
      <c r="G146" s="47"/>
      <c r="H146" s="47"/>
      <c r="I146" s="47"/>
      <c r="J146" s="47"/>
      <c r="K146" s="47"/>
      <c r="L146" s="47"/>
      <c r="M146" s="47"/>
      <c r="N146" s="47"/>
      <c r="O146" s="47"/>
      <c r="P146" s="47"/>
      <c r="Q146" s="47"/>
      <c r="R146" s="47"/>
      <c r="S146" s="46">
        <f t="shared" si="109"/>
        <v>0</v>
      </c>
      <c r="T146" s="48" t="e">
        <f t="shared" si="1"/>
        <v>#DIV/0!</v>
      </c>
      <c r="U146" s="46">
        <f t="shared" si="110"/>
        <v>0</v>
      </c>
      <c r="V146" s="181"/>
      <c r="W146" s="182"/>
    </row>
    <row r="147" spans="1:25" ht="15.75" hidden="1" customHeight="1" x14ac:dyDescent="0.45">
      <c r="A147" s="49" t="s">
        <v>155</v>
      </c>
      <c r="B147" s="46"/>
      <c r="C147" s="46"/>
      <c r="D147" s="46"/>
      <c r="E147" s="46"/>
      <c r="F147" s="46">
        <f t="shared" si="108"/>
        <v>0</v>
      </c>
      <c r="G147" s="47"/>
      <c r="H147" s="47"/>
      <c r="I147" s="47"/>
      <c r="J147" s="47"/>
      <c r="K147" s="47"/>
      <c r="L147" s="47"/>
      <c r="M147" s="47"/>
      <c r="N147" s="47"/>
      <c r="O147" s="47"/>
      <c r="P147" s="47"/>
      <c r="Q147" s="47"/>
      <c r="R147" s="47"/>
      <c r="S147" s="46">
        <f t="shared" si="109"/>
        <v>0</v>
      </c>
      <c r="T147" s="48" t="e">
        <f t="shared" si="1"/>
        <v>#DIV/0!</v>
      </c>
      <c r="U147" s="46">
        <f t="shared" si="110"/>
        <v>0</v>
      </c>
      <c r="V147" s="181"/>
      <c r="W147" s="182"/>
    </row>
    <row r="148" spans="1:25" ht="15.75" hidden="1" customHeight="1" x14ac:dyDescent="0.45">
      <c r="A148" s="49" t="s">
        <v>156</v>
      </c>
      <c r="B148" s="46"/>
      <c r="C148" s="46"/>
      <c r="D148" s="46"/>
      <c r="E148" s="46"/>
      <c r="F148" s="46">
        <f t="shared" si="108"/>
        <v>0</v>
      </c>
      <c r="G148" s="47"/>
      <c r="H148" s="47"/>
      <c r="I148" s="47"/>
      <c r="J148" s="47"/>
      <c r="K148" s="47"/>
      <c r="L148" s="47"/>
      <c r="M148" s="47"/>
      <c r="N148" s="47"/>
      <c r="O148" s="47"/>
      <c r="P148" s="47"/>
      <c r="Q148" s="47"/>
      <c r="R148" s="47"/>
      <c r="S148" s="46">
        <f t="shared" si="109"/>
        <v>0</v>
      </c>
      <c r="T148" s="48" t="e">
        <f t="shared" si="1"/>
        <v>#DIV/0!</v>
      </c>
      <c r="U148" s="46">
        <f t="shared" si="110"/>
        <v>0</v>
      </c>
      <c r="V148" s="195"/>
      <c r="W148" s="196"/>
    </row>
    <row r="149" spans="1:25" ht="15.75" hidden="1" customHeight="1" x14ac:dyDescent="0.45">
      <c r="A149" s="49" t="s">
        <v>157</v>
      </c>
      <c r="B149" s="46"/>
      <c r="C149" s="46"/>
      <c r="D149" s="46"/>
      <c r="E149" s="46"/>
      <c r="F149" s="46">
        <f t="shared" si="108"/>
        <v>0</v>
      </c>
      <c r="G149" s="47"/>
      <c r="H149" s="47"/>
      <c r="I149" s="47"/>
      <c r="J149" s="47"/>
      <c r="K149" s="47"/>
      <c r="L149" s="47"/>
      <c r="M149" s="47"/>
      <c r="N149" s="47"/>
      <c r="O149" s="47"/>
      <c r="P149" s="47"/>
      <c r="Q149" s="47"/>
      <c r="R149" s="47"/>
      <c r="S149" s="46">
        <f t="shared" si="109"/>
        <v>0</v>
      </c>
      <c r="T149" s="48" t="e">
        <f t="shared" si="1"/>
        <v>#DIV/0!</v>
      </c>
      <c r="U149" s="46">
        <f t="shared" si="110"/>
        <v>0</v>
      </c>
      <c r="V149" s="181"/>
      <c r="W149" s="182"/>
    </row>
    <row r="150" spans="1:25" ht="15.75" hidden="1" customHeight="1" x14ac:dyDescent="0.45">
      <c r="A150" s="45" t="s">
        <v>158</v>
      </c>
      <c r="B150" s="46">
        <f t="shared" ref="B150:S150" si="111">SUM(B151)</f>
        <v>0</v>
      </c>
      <c r="C150" s="46">
        <f t="shared" si="111"/>
        <v>0</v>
      </c>
      <c r="D150" s="46">
        <f t="shared" si="111"/>
        <v>0</v>
      </c>
      <c r="E150" s="46">
        <f t="shared" si="111"/>
        <v>0</v>
      </c>
      <c r="F150" s="46">
        <f t="shared" si="111"/>
        <v>0</v>
      </c>
      <c r="G150" s="47">
        <f t="shared" si="111"/>
        <v>0</v>
      </c>
      <c r="H150" s="47">
        <f t="shared" si="111"/>
        <v>0</v>
      </c>
      <c r="I150" s="47">
        <f t="shared" si="111"/>
        <v>0</v>
      </c>
      <c r="J150" s="47">
        <f t="shared" si="111"/>
        <v>0</v>
      </c>
      <c r="K150" s="47">
        <f t="shared" si="111"/>
        <v>0</v>
      </c>
      <c r="L150" s="47">
        <f t="shared" si="111"/>
        <v>0</v>
      </c>
      <c r="M150" s="47">
        <f t="shared" si="111"/>
        <v>0</v>
      </c>
      <c r="N150" s="47">
        <f t="shared" si="111"/>
        <v>0</v>
      </c>
      <c r="O150" s="47">
        <f t="shared" si="111"/>
        <v>0</v>
      </c>
      <c r="P150" s="47">
        <f t="shared" si="111"/>
        <v>0</v>
      </c>
      <c r="Q150" s="47">
        <f t="shared" si="111"/>
        <v>0</v>
      </c>
      <c r="R150" s="47">
        <f t="shared" si="111"/>
        <v>0</v>
      </c>
      <c r="S150" s="46">
        <f t="shared" si="111"/>
        <v>0</v>
      </c>
      <c r="T150" s="48" t="e">
        <f t="shared" si="1"/>
        <v>#DIV/0!</v>
      </c>
      <c r="U150" s="46">
        <f>SUM(U151)</f>
        <v>0</v>
      </c>
      <c r="V150" s="181"/>
      <c r="W150" s="182"/>
      <c r="X150" s="128"/>
      <c r="Y150" s="128"/>
    </row>
    <row r="151" spans="1:25" ht="15.75" hidden="1" customHeight="1" x14ac:dyDescent="0.45">
      <c r="A151" s="49" t="s">
        <v>159</v>
      </c>
      <c r="B151" s="46"/>
      <c r="C151" s="46"/>
      <c r="D151" s="46"/>
      <c r="E151" s="46"/>
      <c r="F151" s="46">
        <f>SUM(B151:E151)</f>
        <v>0</v>
      </c>
      <c r="G151" s="47"/>
      <c r="H151" s="47"/>
      <c r="I151" s="47"/>
      <c r="J151" s="47"/>
      <c r="K151" s="47"/>
      <c r="L151" s="47"/>
      <c r="M151" s="47"/>
      <c r="N151" s="47"/>
      <c r="O151" s="47"/>
      <c r="P151" s="47"/>
      <c r="Q151" s="47"/>
      <c r="R151" s="47"/>
      <c r="S151" s="46">
        <f>SUM(G151:R151)</f>
        <v>0</v>
      </c>
      <c r="T151" s="48" t="e">
        <f t="shared" si="1"/>
        <v>#DIV/0!</v>
      </c>
      <c r="U151" s="46">
        <f>F151-S151</f>
        <v>0</v>
      </c>
      <c r="V151" s="181"/>
      <c r="W151" s="182"/>
    </row>
    <row r="152" spans="1:25" ht="15.75" hidden="1" customHeight="1" x14ac:dyDescent="0.45">
      <c r="A152" s="45" t="s">
        <v>160</v>
      </c>
      <c r="B152" s="46">
        <f t="shared" ref="B152:S152" si="112">SUM(B153)</f>
        <v>0</v>
      </c>
      <c r="C152" s="46">
        <f t="shared" si="112"/>
        <v>0</v>
      </c>
      <c r="D152" s="46">
        <f t="shared" si="112"/>
        <v>0</v>
      </c>
      <c r="E152" s="46">
        <f t="shared" si="112"/>
        <v>0</v>
      </c>
      <c r="F152" s="46">
        <f t="shared" si="112"/>
        <v>0</v>
      </c>
      <c r="G152" s="47">
        <f t="shared" si="112"/>
        <v>0</v>
      </c>
      <c r="H152" s="47">
        <f t="shared" si="112"/>
        <v>0</v>
      </c>
      <c r="I152" s="47">
        <f t="shared" si="112"/>
        <v>0</v>
      </c>
      <c r="J152" s="47">
        <f t="shared" si="112"/>
        <v>0</v>
      </c>
      <c r="K152" s="47">
        <f t="shared" si="112"/>
        <v>0</v>
      </c>
      <c r="L152" s="47">
        <f t="shared" si="112"/>
        <v>0</v>
      </c>
      <c r="M152" s="47">
        <f t="shared" si="112"/>
        <v>0</v>
      </c>
      <c r="N152" s="47">
        <f t="shared" si="112"/>
        <v>0</v>
      </c>
      <c r="O152" s="47">
        <f t="shared" si="112"/>
        <v>0</v>
      </c>
      <c r="P152" s="47">
        <f t="shared" si="112"/>
        <v>0</v>
      </c>
      <c r="Q152" s="47">
        <f t="shared" si="112"/>
        <v>0</v>
      </c>
      <c r="R152" s="47">
        <f t="shared" si="112"/>
        <v>0</v>
      </c>
      <c r="S152" s="46">
        <f t="shared" si="112"/>
        <v>0</v>
      </c>
      <c r="T152" s="48" t="e">
        <f t="shared" si="1"/>
        <v>#DIV/0!</v>
      </c>
      <c r="U152" s="46">
        <f>SUM(U153)</f>
        <v>0</v>
      </c>
      <c r="V152" s="181"/>
      <c r="W152" s="182"/>
      <c r="X152" s="128"/>
      <c r="Y152" s="128"/>
    </row>
    <row r="153" spans="1:25" ht="15.75" hidden="1" customHeight="1" x14ac:dyDescent="0.45">
      <c r="A153" s="49" t="s">
        <v>161</v>
      </c>
      <c r="B153" s="46"/>
      <c r="C153" s="46"/>
      <c r="D153" s="46"/>
      <c r="E153" s="46"/>
      <c r="F153" s="46">
        <f>SUM(B153:E153)</f>
        <v>0</v>
      </c>
      <c r="G153" s="47"/>
      <c r="H153" s="47"/>
      <c r="I153" s="47"/>
      <c r="J153" s="47"/>
      <c r="K153" s="47"/>
      <c r="L153" s="47"/>
      <c r="M153" s="47"/>
      <c r="N153" s="47"/>
      <c r="O153" s="47"/>
      <c r="P153" s="47"/>
      <c r="Q153" s="47"/>
      <c r="R153" s="47"/>
      <c r="S153" s="46">
        <f>SUM(G153:R153)</f>
        <v>0</v>
      </c>
      <c r="T153" s="129" t="e">
        <f t="shared" si="1"/>
        <v>#DIV/0!</v>
      </c>
      <c r="U153" s="46">
        <f>F153-S153</f>
        <v>0</v>
      </c>
      <c r="V153" s="181"/>
      <c r="W153" s="182"/>
    </row>
    <row r="154" spans="1:25" ht="15.75" hidden="1" customHeight="1" x14ac:dyDescent="0.45">
      <c r="A154" s="130" t="s">
        <v>162</v>
      </c>
      <c r="B154" s="131">
        <f t="shared" ref="B154:S154" si="113">SUM(B155)</f>
        <v>0</v>
      </c>
      <c r="C154" s="131">
        <f t="shared" si="113"/>
        <v>0</v>
      </c>
      <c r="D154" s="131">
        <f t="shared" si="113"/>
        <v>0</v>
      </c>
      <c r="E154" s="131">
        <f t="shared" si="113"/>
        <v>0</v>
      </c>
      <c r="F154" s="131">
        <f t="shared" si="113"/>
        <v>0</v>
      </c>
      <c r="G154" s="132">
        <f t="shared" si="113"/>
        <v>0</v>
      </c>
      <c r="H154" s="132">
        <f t="shared" si="113"/>
        <v>0</v>
      </c>
      <c r="I154" s="132">
        <f t="shared" si="113"/>
        <v>0</v>
      </c>
      <c r="J154" s="132">
        <f t="shared" si="113"/>
        <v>0</v>
      </c>
      <c r="K154" s="132">
        <f t="shared" si="113"/>
        <v>0</v>
      </c>
      <c r="L154" s="132">
        <f t="shared" si="113"/>
        <v>0</v>
      </c>
      <c r="M154" s="132">
        <f t="shared" si="113"/>
        <v>0</v>
      </c>
      <c r="N154" s="132">
        <f t="shared" si="113"/>
        <v>0</v>
      </c>
      <c r="O154" s="132">
        <f t="shared" si="113"/>
        <v>0</v>
      </c>
      <c r="P154" s="132">
        <f t="shared" si="113"/>
        <v>0</v>
      </c>
      <c r="Q154" s="132">
        <f t="shared" si="113"/>
        <v>0</v>
      </c>
      <c r="R154" s="132">
        <f t="shared" si="113"/>
        <v>0</v>
      </c>
      <c r="S154" s="131">
        <f t="shared" si="113"/>
        <v>0</v>
      </c>
      <c r="T154" s="133" t="e">
        <f t="shared" si="1"/>
        <v>#DIV/0!</v>
      </c>
      <c r="U154" s="131">
        <f>SUM(U155)</f>
        <v>0</v>
      </c>
      <c r="V154" s="134"/>
      <c r="W154" s="135"/>
    </row>
    <row r="155" spans="1:25" ht="15.75" hidden="1" customHeight="1" x14ac:dyDescent="0.45">
      <c r="A155" s="93" t="s">
        <v>163</v>
      </c>
      <c r="B155" s="61"/>
      <c r="C155" s="61"/>
      <c r="D155" s="61"/>
      <c r="E155" s="61"/>
      <c r="F155" s="61">
        <f>SUM(B155:E155)</f>
        <v>0</v>
      </c>
      <c r="G155" s="62"/>
      <c r="H155" s="62"/>
      <c r="I155" s="62"/>
      <c r="J155" s="62"/>
      <c r="K155" s="62"/>
      <c r="L155" s="62"/>
      <c r="M155" s="62"/>
      <c r="N155" s="62"/>
      <c r="O155" s="62"/>
      <c r="P155" s="62"/>
      <c r="Q155" s="62"/>
      <c r="R155" s="62"/>
      <c r="S155" s="61">
        <f>SUM(G155:R155)</f>
        <v>0</v>
      </c>
      <c r="T155" s="120" t="e">
        <f t="shared" si="1"/>
        <v>#DIV/0!</v>
      </c>
      <c r="U155" s="61">
        <f>F155-S155</f>
        <v>0</v>
      </c>
      <c r="V155" s="183"/>
      <c r="W155" s="184"/>
    </row>
    <row r="156" spans="1:25" ht="15.75" hidden="1" customHeight="1" x14ac:dyDescent="0.45">
      <c r="A156" s="32" t="s">
        <v>164</v>
      </c>
      <c r="B156" s="33">
        <f t="shared" ref="B156:S156" si="114">SUM(B157,B161,B166)</f>
        <v>0</v>
      </c>
      <c r="C156" s="33">
        <f t="shared" si="114"/>
        <v>0</v>
      </c>
      <c r="D156" s="33">
        <f t="shared" si="114"/>
        <v>0</v>
      </c>
      <c r="E156" s="33">
        <f t="shared" si="114"/>
        <v>0</v>
      </c>
      <c r="F156" s="33">
        <f t="shared" si="114"/>
        <v>0</v>
      </c>
      <c r="G156" s="34">
        <f t="shared" si="114"/>
        <v>0</v>
      </c>
      <c r="H156" s="34">
        <f t="shared" si="114"/>
        <v>0</v>
      </c>
      <c r="I156" s="34">
        <f t="shared" si="114"/>
        <v>0</v>
      </c>
      <c r="J156" s="34">
        <f t="shared" si="114"/>
        <v>0</v>
      </c>
      <c r="K156" s="34">
        <f t="shared" si="114"/>
        <v>0</v>
      </c>
      <c r="L156" s="34">
        <f t="shared" si="114"/>
        <v>0</v>
      </c>
      <c r="M156" s="34">
        <f t="shared" si="114"/>
        <v>0</v>
      </c>
      <c r="N156" s="34">
        <f t="shared" si="114"/>
        <v>0</v>
      </c>
      <c r="O156" s="34">
        <f t="shared" si="114"/>
        <v>0</v>
      </c>
      <c r="P156" s="34">
        <f t="shared" si="114"/>
        <v>0</v>
      </c>
      <c r="Q156" s="34">
        <f t="shared" si="114"/>
        <v>0</v>
      </c>
      <c r="R156" s="34">
        <f t="shared" si="114"/>
        <v>0</v>
      </c>
      <c r="S156" s="33">
        <f t="shared" si="114"/>
        <v>0</v>
      </c>
      <c r="T156" s="35" t="e">
        <f t="shared" si="1"/>
        <v>#DIV/0!</v>
      </c>
      <c r="U156" s="33">
        <f>SUM(U157,U161,U166)</f>
        <v>0</v>
      </c>
      <c r="V156" s="36"/>
      <c r="W156" s="37"/>
      <c r="X156" s="38"/>
      <c r="Y156" s="38"/>
    </row>
    <row r="157" spans="1:25" ht="15.75" hidden="1" customHeight="1" x14ac:dyDescent="0.45">
      <c r="A157" s="136" t="s">
        <v>165</v>
      </c>
      <c r="B157" s="137">
        <f t="shared" ref="B157:S157" si="115">SUM(B158:B160)</f>
        <v>0</v>
      </c>
      <c r="C157" s="137">
        <f t="shared" si="115"/>
        <v>0</v>
      </c>
      <c r="D157" s="137">
        <f t="shared" si="115"/>
        <v>0</v>
      </c>
      <c r="E157" s="137">
        <f t="shared" si="115"/>
        <v>0</v>
      </c>
      <c r="F157" s="137">
        <f t="shared" si="115"/>
        <v>0</v>
      </c>
      <c r="G157" s="138">
        <f t="shared" si="115"/>
        <v>0</v>
      </c>
      <c r="H157" s="138">
        <f t="shared" si="115"/>
        <v>0</v>
      </c>
      <c r="I157" s="138">
        <f t="shared" si="115"/>
        <v>0</v>
      </c>
      <c r="J157" s="138">
        <f t="shared" si="115"/>
        <v>0</v>
      </c>
      <c r="K157" s="138">
        <f t="shared" si="115"/>
        <v>0</v>
      </c>
      <c r="L157" s="138">
        <f t="shared" si="115"/>
        <v>0</v>
      </c>
      <c r="M157" s="138">
        <f t="shared" si="115"/>
        <v>0</v>
      </c>
      <c r="N157" s="138">
        <f t="shared" si="115"/>
        <v>0</v>
      </c>
      <c r="O157" s="138">
        <f t="shared" si="115"/>
        <v>0</v>
      </c>
      <c r="P157" s="138">
        <f t="shared" si="115"/>
        <v>0</v>
      </c>
      <c r="Q157" s="138">
        <f t="shared" si="115"/>
        <v>0</v>
      </c>
      <c r="R157" s="138">
        <f t="shared" si="115"/>
        <v>0</v>
      </c>
      <c r="S157" s="137">
        <f t="shared" si="115"/>
        <v>0</v>
      </c>
      <c r="T157" s="42" t="e">
        <f t="shared" si="1"/>
        <v>#DIV/0!</v>
      </c>
      <c r="U157" s="137">
        <f>SUM(U158:U160)</f>
        <v>0</v>
      </c>
      <c r="V157" s="43"/>
      <c r="W157" s="44"/>
      <c r="X157" s="139"/>
      <c r="Y157" s="139"/>
    </row>
    <row r="158" spans="1:25" ht="15.75" hidden="1" customHeight="1" x14ac:dyDescent="0.45">
      <c r="A158" s="45" t="s">
        <v>166</v>
      </c>
      <c r="B158" s="61"/>
      <c r="C158" s="61"/>
      <c r="D158" s="61"/>
      <c r="E158" s="61"/>
      <c r="F158" s="61">
        <f t="shared" ref="F158:F160" si="116">SUM(B158:E158)</f>
        <v>0</v>
      </c>
      <c r="G158" s="62"/>
      <c r="H158" s="62"/>
      <c r="I158" s="62"/>
      <c r="J158" s="62"/>
      <c r="K158" s="62"/>
      <c r="L158" s="62"/>
      <c r="M158" s="62"/>
      <c r="N158" s="62"/>
      <c r="O158" s="62"/>
      <c r="P158" s="62"/>
      <c r="Q158" s="62"/>
      <c r="R158" s="62"/>
      <c r="S158" s="46">
        <f t="shared" ref="S158:S160" si="117">SUM(G158:R158)</f>
        <v>0</v>
      </c>
      <c r="T158" s="48" t="e">
        <f t="shared" si="1"/>
        <v>#DIV/0!</v>
      </c>
      <c r="U158" s="46">
        <f t="shared" ref="U158:U160" si="118">F158-S158</f>
        <v>0</v>
      </c>
      <c r="V158" s="181"/>
      <c r="W158" s="182"/>
    </row>
    <row r="159" spans="1:25" ht="15.75" hidden="1" customHeight="1" x14ac:dyDescent="0.45">
      <c r="A159" s="45" t="s">
        <v>167</v>
      </c>
      <c r="B159" s="61"/>
      <c r="C159" s="61"/>
      <c r="D159" s="61"/>
      <c r="E159" s="61"/>
      <c r="F159" s="61">
        <f t="shared" si="116"/>
        <v>0</v>
      </c>
      <c r="G159" s="62"/>
      <c r="H159" s="62"/>
      <c r="I159" s="62"/>
      <c r="J159" s="62"/>
      <c r="K159" s="62"/>
      <c r="L159" s="62"/>
      <c r="M159" s="62"/>
      <c r="N159" s="62"/>
      <c r="O159" s="62"/>
      <c r="P159" s="62"/>
      <c r="Q159" s="62"/>
      <c r="R159" s="62"/>
      <c r="S159" s="46">
        <f t="shared" si="117"/>
        <v>0</v>
      </c>
      <c r="T159" s="48" t="e">
        <f t="shared" si="1"/>
        <v>#DIV/0!</v>
      </c>
      <c r="U159" s="46">
        <f t="shared" si="118"/>
        <v>0</v>
      </c>
      <c r="V159" s="181"/>
      <c r="W159" s="182"/>
    </row>
    <row r="160" spans="1:25" ht="15.75" hidden="1" customHeight="1" x14ac:dyDescent="0.45">
      <c r="A160" s="49" t="s">
        <v>168</v>
      </c>
      <c r="B160" s="61"/>
      <c r="C160" s="61"/>
      <c r="D160" s="61"/>
      <c r="E160" s="61"/>
      <c r="F160" s="61">
        <f t="shared" si="116"/>
        <v>0</v>
      </c>
      <c r="G160" s="62"/>
      <c r="H160" s="62"/>
      <c r="I160" s="62"/>
      <c r="J160" s="62"/>
      <c r="K160" s="62"/>
      <c r="L160" s="62"/>
      <c r="M160" s="62"/>
      <c r="N160" s="62"/>
      <c r="O160" s="62"/>
      <c r="P160" s="62"/>
      <c r="Q160" s="62"/>
      <c r="R160" s="62"/>
      <c r="S160" s="46">
        <f t="shared" si="117"/>
        <v>0</v>
      </c>
      <c r="T160" s="48" t="e">
        <f t="shared" si="1"/>
        <v>#DIV/0!</v>
      </c>
      <c r="U160" s="46">
        <f t="shared" si="118"/>
        <v>0</v>
      </c>
      <c r="V160" s="181"/>
      <c r="W160" s="182"/>
    </row>
    <row r="161" spans="1:25" ht="15.75" hidden="1" customHeight="1" x14ac:dyDescent="0.45">
      <c r="A161" s="50" t="s">
        <v>169</v>
      </c>
      <c r="B161" s="51">
        <f t="shared" ref="B161:S161" si="119">SUM(B162:B165)</f>
        <v>0</v>
      </c>
      <c r="C161" s="51">
        <f t="shared" si="119"/>
        <v>0</v>
      </c>
      <c r="D161" s="51">
        <f t="shared" si="119"/>
        <v>0</v>
      </c>
      <c r="E161" s="51">
        <f t="shared" si="119"/>
        <v>0</v>
      </c>
      <c r="F161" s="51">
        <f t="shared" si="119"/>
        <v>0</v>
      </c>
      <c r="G161" s="52">
        <f t="shared" si="119"/>
        <v>0</v>
      </c>
      <c r="H161" s="52">
        <f t="shared" si="119"/>
        <v>0</v>
      </c>
      <c r="I161" s="52">
        <f t="shared" si="119"/>
        <v>0</v>
      </c>
      <c r="J161" s="52">
        <f t="shared" si="119"/>
        <v>0</v>
      </c>
      <c r="K161" s="52">
        <f t="shared" si="119"/>
        <v>0</v>
      </c>
      <c r="L161" s="52">
        <f t="shared" si="119"/>
        <v>0</v>
      </c>
      <c r="M161" s="52">
        <f t="shared" si="119"/>
        <v>0</v>
      </c>
      <c r="N161" s="52">
        <f t="shared" si="119"/>
        <v>0</v>
      </c>
      <c r="O161" s="52">
        <f t="shared" si="119"/>
        <v>0</v>
      </c>
      <c r="P161" s="52">
        <f t="shared" si="119"/>
        <v>0</v>
      </c>
      <c r="Q161" s="52">
        <f t="shared" si="119"/>
        <v>0</v>
      </c>
      <c r="R161" s="52">
        <f t="shared" si="119"/>
        <v>0</v>
      </c>
      <c r="S161" s="51">
        <f t="shared" si="119"/>
        <v>0</v>
      </c>
      <c r="T161" s="53" t="e">
        <f t="shared" si="1"/>
        <v>#DIV/0!</v>
      </c>
      <c r="U161" s="51">
        <f>SUM(U162:U165)</f>
        <v>0</v>
      </c>
      <c r="V161" s="54"/>
      <c r="W161" s="55"/>
      <c r="X161" s="139"/>
      <c r="Y161" s="139"/>
    </row>
    <row r="162" spans="1:25" ht="15.75" hidden="1" customHeight="1" x14ac:dyDescent="0.45">
      <c r="A162" s="45" t="s">
        <v>170</v>
      </c>
      <c r="B162" s="61"/>
      <c r="C162" s="61"/>
      <c r="D162" s="61"/>
      <c r="E162" s="61"/>
      <c r="F162" s="61">
        <f t="shared" ref="F162:F166" si="120">SUM(B162:E162)</f>
        <v>0</v>
      </c>
      <c r="G162" s="62"/>
      <c r="H162" s="62"/>
      <c r="I162" s="62"/>
      <c r="J162" s="62"/>
      <c r="K162" s="62"/>
      <c r="L162" s="62"/>
      <c r="M162" s="62"/>
      <c r="N162" s="62"/>
      <c r="O162" s="62"/>
      <c r="P162" s="62"/>
      <c r="Q162" s="62"/>
      <c r="R162" s="62"/>
      <c r="S162" s="46">
        <f t="shared" ref="S162:S166" si="121">SUM(G162:R162)</f>
        <v>0</v>
      </c>
      <c r="T162" s="48" t="e">
        <f t="shared" si="1"/>
        <v>#DIV/0!</v>
      </c>
      <c r="U162" s="46">
        <f t="shared" ref="U162:U166" si="122">F162-S162</f>
        <v>0</v>
      </c>
      <c r="V162" s="195"/>
      <c r="W162" s="196"/>
    </row>
    <row r="163" spans="1:25" ht="15.75" hidden="1" customHeight="1" x14ac:dyDescent="0.45">
      <c r="A163" s="49" t="s">
        <v>171</v>
      </c>
      <c r="B163" s="61"/>
      <c r="C163" s="61"/>
      <c r="D163" s="61"/>
      <c r="E163" s="61"/>
      <c r="F163" s="61">
        <f t="shared" si="120"/>
        <v>0</v>
      </c>
      <c r="G163" s="62"/>
      <c r="H163" s="62"/>
      <c r="I163" s="62"/>
      <c r="J163" s="62"/>
      <c r="K163" s="62"/>
      <c r="L163" s="62"/>
      <c r="M163" s="62"/>
      <c r="N163" s="62"/>
      <c r="O163" s="62"/>
      <c r="P163" s="62"/>
      <c r="Q163" s="62"/>
      <c r="R163" s="62"/>
      <c r="S163" s="46">
        <f t="shared" si="121"/>
        <v>0</v>
      </c>
      <c r="T163" s="48" t="e">
        <f t="shared" si="1"/>
        <v>#DIV/0!</v>
      </c>
      <c r="U163" s="46">
        <f t="shared" si="122"/>
        <v>0</v>
      </c>
      <c r="V163" s="181"/>
      <c r="W163" s="182"/>
    </row>
    <row r="164" spans="1:25" ht="15.75" hidden="1" customHeight="1" x14ac:dyDescent="0.45">
      <c r="A164" s="45" t="s">
        <v>172</v>
      </c>
      <c r="B164" s="61"/>
      <c r="C164" s="61"/>
      <c r="D164" s="61"/>
      <c r="E164" s="61"/>
      <c r="F164" s="61">
        <f t="shared" si="120"/>
        <v>0</v>
      </c>
      <c r="G164" s="62"/>
      <c r="H164" s="62"/>
      <c r="I164" s="62"/>
      <c r="J164" s="62"/>
      <c r="K164" s="62"/>
      <c r="L164" s="62"/>
      <c r="M164" s="62"/>
      <c r="N164" s="62"/>
      <c r="O164" s="62"/>
      <c r="P164" s="62"/>
      <c r="Q164" s="62"/>
      <c r="R164" s="62"/>
      <c r="S164" s="46">
        <f t="shared" si="121"/>
        <v>0</v>
      </c>
      <c r="T164" s="48" t="e">
        <f t="shared" si="1"/>
        <v>#DIV/0!</v>
      </c>
      <c r="U164" s="46">
        <f t="shared" si="122"/>
        <v>0</v>
      </c>
      <c r="V164" s="181"/>
      <c r="W164" s="182"/>
    </row>
    <row r="165" spans="1:25" ht="15.75" hidden="1" customHeight="1" x14ac:dyDescent="0.45">
      <c r="A165" s="49" t="s">
        <v>173</v>
      </c>
      <c r="B165" s="61"/>
      <c r="C165" s="61"/>
      <c r="D165" s="61"/>
      <c r="E165" s="61"/>
      <c r="F165" s="61">
        <f t="shared" si="120"/>
        <v>0</v>
      </c>
      <c r="G165" s="62"/>
      <c r="H165" s="62"/>
      <c r="I165" s="62"/>
      <c r="J165" s="62"/>
      <c r="K165" s="62"/>
      <c r="L165" s="62"/>
      <c r="M165" s="62"/>
      <c r="N165" s="62"/>
      <c r="O165" s="62"/>
      <c r="P165" s="62"/>
      <c r="Q165" s="62"/>
      <c r="R165" s="62"/>
      <c r="S165" s="46">
        <f t="shared" si="121"/>
        <v>0</v>
      </c>
      <c r="T165" s="48" t="e">
        <f t="shared" si="1"/>
        <v>#DIV/0!</v>
      </c>
      <c r="U165" s="46">
        <f t="shared" si="122"/>
        <v>0</v>
      </c>
      <c r="V165" s="181"/>
      <c r="W165" s="182"/>
    </row>
    <row r="166" spans="1:25" ht="15.75" hidden="1" customHeight="1" x14ac:dyDescent="0.45">
      <c r="A166" s="93" t="s">
        <v>174</v>
      </c>
      <c r="B166" s="67"/>
      <c r="C166" s="67"/>
      <c r="D166" s="67"/>
      <c r="E166" s="67"/>
      <c r="F166" s="67">
        <f t="shared" si="120"/>
        <v>0</v>
      </c>
      <c r="G166" s="119"/>
      <c r="H166" s="119"/>
      <c r="I166" s="119"/>
      <c r="J166" s="119"/>
      <c r="K166" s="119"/>
      <c r="L166" s="119"/>
      <c r="M166" s="119"/>
      <c r="N166" s="119"/>
      <c r="O166" s="119"/>
      <c r="P166" s="119"/>
      <c r="Q166" s="119"/>
      <c r="R166" s="119"/>
      <c r="S166" s="61">
        <f t="shared" si="121"/>
        <v>0</v>
      </c>
      <c r="T166" s="120" t="e">
        <f t="shared" si="1"/>
        <v>#DIV/0!</v>
      </c>
      <c r="U166" s="61">
        <f t="shared" si="122"/>
        <v>0</v>
      </c>
      <c r="V166" s="183"/>
      <c r="W166" s="184"/>
      <c r="X166" s="139"/>
      <c r="Y166" s="139"/>
    </row>
    <row r="167" spans="1:25" ht="15.75" hidden="1" customHeight="1" x14ac:dyDescent="0.45">
      <c r="A167" s="32" t="s">
        <v>175</v>
      </c>
      <c r="B167" s="33">
        <f t="shared" ref="B167:S167" si="123">SUM(B168:B180)</f>
        <v>0</v>
      </c>
      <c r="C167" s="33">
        <f t="shared" si="123"/>
        <v>0</v>
      </c>
      <c r="D167" s="33">
        <f t="shared" si="123"/>
        <v>0</v>
      </c>
      <c r="E167" s="33">
        <f t="shared" si="123"/>
        <v>0</v>
      </c>
      <c r="F167" s="33">
        <f t="shared" si="123"/>
        <v>0</v>
      </c>
      <c r="G167" s="34">
        <f t="shared" si="123"/>
        <v>0</v>
      </c>
      <c r="H167" s="34">
        <f t="shared" si="123"/>
        <v>0</v>
      </c>
      <c r="I167" s="34">
        <f t="shared" si="123"/>
        <v>0</v>
      </c>
      <c r="J167" s="34">
        <f t="shared" si="123"/>
        <v>0</v>
      </c>
      <c r="K167" s="34">
        <f t="shared" si="123"/>
        <v>0</v>
      </c>
      <c r="L167" s="34">
        <f t="shared" si="123"/>
        <v>0</v>
      </c>
      <c r="M167" s="34">
        <f t="shared" si="123"/>
        <v>0</v>
      </c>
      <c r="N167" s="34">
        <f t="shared" si="123"/>
        <v>0</v>
      </c>
      <c r="O167" s="34">
        <f t="shared" si="123"/>
        <v>0</v>
      </c>
      <c r="P167" s="34">
        <f t="shared" si="123"/>
        <v>0</v>
      </c>
      <c r="Q167" s="34">
        <f t="shared" si="123"/>
        <v>0</v>
      </c>
      <c r="R167" s="34">
        <f t="shared" si="123"/>
        <v>0</v>
      </c>
      <c r="S167" s="33">
        <f t="shared" si="123"/>
        <v>0</v>
      </c>
      <c r="T167" s="35" t="e">
        <f t="shared" si="1"/>
        <v>#DIV/0!</v>
      </c>
      <c r="U167" s="33">
        <f>SUM(U168:U180)</f>
        <v>0</v>
      </c>
      <c r="V167" s="36"/>
      <c r="W167" s="37"/>
      <c r="X167" s="38"/>
      <c r="Y167" s="38"/>
    </row>
    <row r="168" spans="1:25" ht="15.75" hidden="1" customHeight="1" x14ac:dyDescent="0.45">
      <c r="A168" s="140" t="s">
        <v>176</v>
      </c>
      <c r="B168" s="141"/>
      <c r="C168" s="141"/>
      <c r="D168" s="141"/>
      <c r="E168" s="141"/>
      <c r="F168" s="141">
        <f t="shared" ref="F168:F180" si="124">SUM(B168:E168)</f>
        <v>0</v>
      </c>
      <c r="G168" s="142"/>
      <c r="H168" s="142"/>
      <c r="I168" s="142"/>
      <c r="J168" s="142"/>
      <c r="K168" s="142"/>
      <c r="L168" s="142"/>
      <c r="M168" s="142"/>
      <c r="N168" s="142"/>
      <c r="O168" s="142"/>
      <c r="P168" s="142"/>
      <c r="Q168" s="142"/>
      <c r="R168" s="142"/>
      <c r="S168" s="141">
        <f t="shared" ref="S168:S180" si="125">SUM(G168:R168)</f>
        <v>0</v>
      </c>
      <c r="T168" s="143" t="e">
        <f t="shared" si="1"/>
        <v>#DIV/0!</v>
      </c>
      <c r="U168" s="141">
        <f t="shared" ref="U168:U180" si="126">F168-S168</f>
        <v>0</v>
      </c>
      <c r="V168" s="191"/>
      <c r="W168" s="192"/>
    </row>
    <row r="169" spans="1:25" ht="15.75" hidden="1" customHeight="1" x14ac:dyDescent="0.45">
      <c r="A169" s="49" t="s">
        <v>177</v>
      </c>
      <c r="B169" s="46"/>
      <c r="C169" s="46"/>
      <c r="D169" s="46"/>
      <c r="E169" s="46"/>
      <c r="F169" s="46">
        <f t="shared" si="124"/>
        <v>0</v>
      </c>
      <c r="G169" s="47"/>
      <c r="H169" s="47"/>
      <c r="I169" s="47"/>
      <c r="J169" s="47"/>
      <c r="K169" s="47"/>
      <c r="L169" s="47"/>
      <c r="M169" s="47"/>
      <c r="N169" s="47"/>
      <c r="O169" s="47"/>
      <c r="P169" s="47"/>
      <c r="Q169" s="47"/>
      <c r="R169" s="47"/>
      <c r="S169" s="46">
        <f t="shared" si="125"/>
        <v>0</v>
      </c>
      <c r="T169" s="48" t="e">
        <f t="shared" si="1"/>
        <v>#DIV/0!</v>
      </c>
      <c r="U169" s="46">
        <f t="shared" si="126"/>
        <v>0</v>
      </c>
      <c r="V169" s="181"/>
      <c r="W169" s="182"/>
    </row>
    <row r="170" spans="1:25" ht="15.75" hidden="1" customHeight="1" x14ac:dyDescent="0.45">
      <c r="A170" s="49" t="s">
        <v>178</v>
      </c>
      <c r="B170" s="46"/>
      <c r="C170" s="46"/>
      <c r="D170" s="46"/>
      <c r="E170" s="46"/>
      <c r="F170" s="46">
        <f t="shared" si="124"/>
        <v>0</v>
      </c>
      <c r="G170" s="47"/>
      <c r="H170" s="47"/>
      <c r="I170" s="47"/>
      <c r="J170" s="47"/>
      <c r="K170" s="47"/>
      <c r="L170" s="47"/>
      <c r="M170" s="47"/>
      <c r="N170" s="47"/>
      <c r="O170" s="47"/>
      <c r="P170" s="47"/>
      <c r="Q170" s="47"/>
      <c r="R170" s="47"/>
      <c r="S170" s="46">
        <f t="shared" si="125"/>
        <v>0</v>
      </c>
      <c r="T170" s="48" t="e">
        <f t="shared" si="1"/>
        <v>#DIV/0!</v>
      </c>
      <c r="U170" s="46">
        <f t="shared" si="126"/>
        <v>0</v>
      </c>
      <c r="V170" s="181"/>
      <c r="W170" s="182"/>
    </row>
    <row r="171" spans="1:25" ht="15.75" hidden="1" customHeight="1" x14ac:dyDescent="0.45">
      <c r="A171" s="49" t="s">
        <v>179</v>
      </c>
      <c r="B171" s="46"/>
      <c r="C171" s="46"/>
      <c r="D171" s="46"/>
      <c r="E171" s="46"/>
      <c r="F171" s="46">
        <f t="shared" si="124"/>
        <v>0</v>
      </c>
      <c r="G171" s="47"/>
      <c r="H171" s="47"/>
      <c r="I171" s="47"/>
      <c r="J171" s="47"/>
      <c r="K171" s="47"/>
      <c r="L171" s="47"/>
      <c r="M171" s="47"/>
      <c r="N171" s="47"/>
      <c r="O171" s="47"/>
      <c r="P171" s="47"/>
      <c r="Q171" s="47"/>
      <c r="R171" s="47"/>
      <c r="S171" s="46">
        <f t="shared" si="125"/>
        <v>0</v>
      </c>
      <c r="T171" s="48" t="e">
        <f t="shared" si="1"/>
        <v>#DIV/0!</v>
      </c>
      <c r="U171" s="46">
        <f t="shared" si="126"/>
        <v>0</v>
      </c>
      <c r="V171" s="181"/>
      <c r="W171" s="182"/>
    </row>
    <row r="172" spans="1:25" ht="15.75" hidden="1" customHeight="1" x14ac:dyDescent="0.45">
      <c r="A172" s="49" t="s">
        <v>180</v>
      </c>
      <c r="B172" s="46"/>
      <c r="C172" s="46"/>
      <c r="D172" s="46"/>
      <c r="E172" s="46"/>
      <c r="F172" s="46">
        <f t="shared" si="124"/>
        <v>0</v>
      </c>
      <c r="G172" s="47"/>
      <c r="H172" s="47"/>
      <c r="I172" s="47"/>
      <c r="J172" s="47"/>
      <c r="K172" s="47"/>
      <c r="L172" s="47"/>
      <c r="M172" s="47"/>
      <c r="N172" s="47"/>
      <c r="O172" s="47"/>
      <c r="P172" s="47"/>
      <c r="Q172" s="47"/>
      <c r="R172" s="47"/>
      <c r="S172" s="46">
        <f t="shared" si="125"/>
        <v>0</v>
      </c>
      <c r="T172" s="48" t="e">
        <f t="shared" si="1"/>
        <v>#DIV/0!</v>
      </c>
      <c r="U172" s="46">
        <f t="shared" si="126"/>
        <v>0</v>
      </c>
      <c r="V172" s="181"/>
      <c r="W172" s="182"/>
    </row>
    <row r="173" spans="1:25" ht="15.75" hidden="1" customHeight="1" x14ac:dyDescent="0.45">
      <c r="A173" s="49" t="s">
        <v>181</v>
      </c>
      <c r="B173" s="46"/>
      <c r="C173" s="46"/>
      <c r="D173" s="46"/>
      <c r="E173" s="46"/>
      <c r="F173" s="46">
        <f t="shared" si="124"/>
        <v>0</v>
      </c>
      <c r="G173" s="47"/>
      <c r="H173" s="47"/>
      <c r="I173" s="47"/>
      <c r="J173" s="47"/>
      <c r="K173" s="47"/>
      <c r="L173" s="47"/>
      <c r="M173" s="47"/>
      <c r="N173" s="47"/>
      <c r="O173" s="47"/>
      <c r="P173" s="47"/>
      <c r="Q173" s="47"/>
      <c r="R173" s="47"/>
      <c r="S173" s="46">
        <f t="shared" si="125"/>
        <v>0</v>
      </c>
      <c r="T173" s="48" t="e">
        <f t="shared" si="1"/>
        <v>#DIV/0!</v>
      </c>
      <c r="U173" s="46">
        <f t="shared" si="126"/>
        <v>0</v>
      </c>
      <c r="V173" s="181"/>
      <c r="W173" s="182"/>
    </row>
    <row r="174" spans="1:25" ht="15.75" hidden="1" customHeight="1" x14ac:dyDescent="0.45">
      <c r="A174" s="49" t="s">
        <v>182</v>
      </c>
      <c r="B174" s="46"/>
      <c r="C174" s="46"/>
      <c r="D174" s="46"/>
      <c r="E174" s="46"/>
      <c r="F174" s="46">
        <f t="shared" si="124"/>
        <v>0</v>
      </c>
      <c r="G174" s="47"/>
      <c r="H174" s="47"/>
      <c r="I174" s="47"/>
      <c r="J174" s="47"/>
      <c r="K174" s="47"/>
      <c r="L174" s="47"/>
      <c r="M174" s="47"/>
      <c r="N174" s="47"/>
      <c r="O174" s="47"/>
      <c r="P174" s="47"/>
      <c r="Q174" s="47"/>
      <c r="R174" s="47"/>
      <c r="S174" s="46">
        <f t="shared" si="125"/>
        <v>0</v>
      </c>
      <c r="T174" s="48" t="e">
        <f t="shared" si="1"/>
        <v>#DIV/0!</v>
      </c>
      <c r="U174" s="46">
        <f t="shared" si="126"/>
        <v>0</v>
      </c>
      <c r="V174" s="181"/>
      <c r="W174" s="182"/>
    </row>
    <row r="175" spans="1:25" ht="15.75" hidden="1" customHeight="1" x14ac:dyDescent="0.45">
      <c r="A175" s="49" t="s">
        <v>183</v>
      </c>
      <c r="B175" s="46"/>
      <c r="C175" s="46"/>
      <c r="D175" s="46"/>
      <c r="E175" s="46"/>
      <c r="F175" s="46">
        <f t="shared" si="124"/>
        <v>0</v>
      </c>
      <c r="G175" s="47"/>
      <c r="H175" s="47"/>
      <c r="I175" s="47"/>
      <c r="J175" s="47"/>
      <c r="K175" s="47"/>
      <c r="L175" s="47"/>
      <c r="M175" s="47"/>
      <c r="N175" s="47"/>
      <c r="O175" s="47"/>
      <c r="P175" s="47"/>
      <c r="Q175" s="47"/>
      <c r="R175" s="47"/>
      <c r="S175" s="46">
        <f t="shared" si="125"/>
        <v>0</v>
      </c>
      <c r="T175" s="48" t="e">
        <f t="shared" si="1"/>
        <v>#DIV/0!</v>
      </c>
      <c r="U175" s="46">
        <f t="shared" si="126"/>
        <v>0</v>
      </c>
      <c r="V175" s="181"/>
      <c r="W175" s="182"/>
    </row>
    <row r="176" spans="1:25" ht="15.75" hidden="1" customHeight="1" x14ac:dyDescent="0.45">
      <c r="A176" s="49" t="s">
        <v>184</v>
      </c>
      <c r="B176" s="46"/>
      <c r="C176" s="46"/>
      <c r="D176" s="46"/>
      <c r="E176" s="46"/>
      <c r="F176" s="46">
        <f t="shared" si="124"/>
        <v>0</v>
      </c>
      <c r="G176" s="47"/>
      <c r="H176" s="47"/>
      <c r="I176" s="47"/>
      <c r="J176" s="47"/>
      <c r="K176" s="47"/>
      <c r="L176" s="47"/>
      <c r="M176" s="47"/>
      <c r="N176" s="47"/>
      <c r="O176" s="47"/>
      <c r="P176" s="47"/>
      <c r="Q176" s="47"/>
      <c r="R176" s="47"/>
      <c r="S176" s="46">
        <f t="shared" si="125"/>
        <v>0</v>
      </c>
      <c r="T176" s="48" t="e">
        <f t="shared" si="1"/>
        <v>#DIV/0!</v>
      </c>
      <c r="U176" s="46">
        <f t="shared" si="126"/>
        <v>0</v>
      </c>
      <c r="V176" s="181"/>
      <c r="W176" s="182"/>
    </row>
    <row r="177" spans="1:25" ht="15.75" hidden="1" customHeight="1" x14ac:dyDescent="0.45">
      <c r="A177" s="49" t="s">
        <v>185</v>
      </c>
      <c r="B177" s="46"/>
      <c r="C177" s="46"/>
      <c r="D177" s="46"/>
      <c r="E177" s="46"/>
      <c r="F177" s="46">
        <f t="shared" si="124"/>
        <v>0</v>
      </c>
      <c r="G177" s="47"/>
      <c r="H177" s="47"/>
      <c r="I177" s="47"/>
      <c r="J177" s="47"/>
      <c r="K177" s="47"/>
      <c r="L177" s="47"/>
      <c r="M177" s="47"/>
      <c r="N177" s="47"/>
      <c r="O177" s="47"/>
      <c r="P177" s="47"/>
      <c r="Q177" s="47"/>
      <c r="R177" s="47"/>
      <c r="S177" s="46">
        <f t="shared" si="125"/>
        <v>0</v>
      </c>
      <c r="T177" s="48" t="e">
        <f t="shared" si="1"/>
        <v>#DIV/0!</v>
      </c>
      <c r="U177" s="46">
        <f t="shared" si="126"/>
        <v>0</v>
      </c>
      <c r="V177" s="181"/>
      <c r="W177" s="182"/>
    </row>
    <row r="178" spans="1:25" ht="15.75" hidden="1" customHeight="1" x14ac:dyDescent="0.45">
      <c r="A178" s="49" t="s">
        <v>186</v>
      </c>
      <c r="B178" s="46"/>
      <c r="C178" s="46"/>
      <c r="D178" s="46"/>
      <c r="E178" s="46"/>
      <c r="F178" s="46">
        <f t="shared" si="124"/>
        <v>0</v>
      </c>
      <c r="G178" s="47"/>
      <c r="H178" s="47"/>
      <c r="I178" s="47"/>
      <c r="J178" s="47"/>
      <c r="K178" s="47"/>
      <c r="L178" s="47"/>
      <c r="M178" s="47"/>
      <c r="N178" s="47"/>
      <c r="O178" s="47"/>
      <c r="P178" s="47"/>
      <c r="Q178" s="47"/>
      <c r="R178" s="47"/>
      <c r="S178" s="46">
        <f t="shared" si="125"/>
        <v>0</v>
      </c>
      <c r="T178" s="48" t="e">
        <f t="shared" si="1"/>
        <v>#DIV/0!</v>
      </c>
      <c r="U178" s="46">
        <f t="shared" si="126"/>
        <v>0</v>
      </c>
      <c r="V178" s="181"/>
      <c r="W178" s="182"/>
    </row>
    <row r="179" spans="1:25" ht="15.75" hidden="1" customHeight="1" x14ac:dyDescent="0.45">
      <c r="A179" s="49" t="s">
        <v>187</v>
      </c>
      <c r="B179" s="46"/>
      <c r="C179" s="46"/>
      <c r="D179" s="46"/>
      <c r="E179" s="46"/>
      <c r="F179" s="46">
        <f t="shared" si="124"/>
        <v>0</v>
      </c>
      <c r="G179" s="47"/>
      <c r="H179" s="47"/>
      <c r="I179" s="47"/>
      <c r="J179" s="47"/>
      <c r="K179" s="47"/>
      <c r="L179" s="47"/>
      <c r="M179" s="47"/>
      <c r="N179" s="47"/>
      <c r="O179" s="47"/>
      <c r="P179" s="47"/>
      <c r="Q179" s="47"/>
      <c r="R179" s="47"/>
      <c r="S179" s="46">
        <f t="shared" si="125"/>
        <v>0</v>
      </c>
      <c r="T179" s="48" t="e">
        <f t="shared" si="1"/>
        <v>#DIV/0!</v>
      </c>
      <c r="U179" s="46">
        <f t="shared" si="126"/>
        <v>0</v>
      </c>
      <c r="V179" s="181"/>
      <c r="W179" s="182"/>
    </row>
    <row r="180" spans="1:25" ht="15.75" hidden="1" customHeight="1" x14ac:dyDescent="0.45">
      <c r="A180" s="93" t="s">
        <v>188</v>
      </c>
      <c r="B180" s="61"/>
      <c r="C180" s="61"/>
      <c r="D180" s="61"/>
      <c r="E180" s="61"/>
      <c r="F180" s="61">
        <f t="shared" si="124"/>
        <v>0</v>
      </c>
      <c r="G180" s="62"/>
      <c r="H180" s="62"/>
      <c r="I180" s="62"/>
      <c r="J180" s="62"/>
      <c r="K180" s="62"/>
      <c r="L180" s="62"/>
      <c r="M180" s="62"/>
      <c r="N180" s="62"/>
      <c r="O180" s="62"/>
      <c r="P180" s="62"/>
      <c r="Q180" s="62"/>
      <c r="R180" s="62"/>
      <c r="S180" s="61">
        <f t="shared" si="125"/>
        <v>0</v>
      </c>
      <c r="T180" s="120" t="e">
        <f t="shared" si="1"/>
        <v>#DIV/0!</v>
      </c>
      <c r="U180" s="61">
        <f t="shared" si="126"/>
        <v>0</v>
      </c>
      <c r="V180" s="183"/>
      <c r="W180" s="184"/>
    </row>
    <row r="181" spans="1:25" ht="15.75" customHeight="1" x14ac:dyDescent="0.45">
      <c r="A181" s="25" t="s">
        <v>189</v>
      </c>
      <c r="B181" s="26">
        <f t="shared" ref="B181:S181" si="127">SUM(B182,B193)</f>
        <v>10300</v>
      </c>
      <c r="C181" s="26">
        <f t="shared" si="127"/>
        <v>0</v>
      </c>
      <c r="D181" s="26">
        <f t="shared" si="127"/>
        <v>0</v>
      </c>
      <c r="E181" s="26">
        <f t="shared" si="127"/>
        <v>0</v>
      </c>
      <c r="F181" s="26">
        <f t="shared" si="127"/>
        <v>10300</v>
      </c>
      <c r="G181" s="27">
        <f t="shared" si="127"/>
        <v>1498</v>
      </c>
      <c r="H181" s="27">
        <f t="shared" si="127"/>
        <v>6555</v>
      </c>
      <c r="I181" s="27">
        <f t="shared" si="127"/>
        <v>749</v>
      </c>
      <c r="J181" s="27">
        <f t="shared" si="127"/>
        <v>749</v>
      </c>
      <c r="K181" s="27">
        <f t="shared" si="127"/>
        <v>749</v>
      </c>
      <c r="L181" s="27">
        <f t="shared" si="127"/>
        <v>0</v>
      </c>
      <c r="M181" s="27">
        <f t="shared" si="127"/>
        <v>0</v>
      </c>
      <c r="N181" s="27">
        <f t="shared" si="127"/>
        <v>0</v>
      </c>
      <c r="O181" s="27">
        <f t="shared" si="127"/>
        <v>0</v>
      </c>
      <c r="P181" s="27">
        <f t="shared" si="127"/>
        <v>0</v>
      </c>
      <c r="Q181" s="27">
        <f t="shared" si="127"/>
        <v>0</v>
      </c>
      <c r="R181" s="27">
        <f t="shared" si="127"/>
        <v>0</v>
      </c>
      <c r="S181" s="26">
        <f t="shared" si="127"/>
        <v>10300</v>
      </c>
      <c r="T181" s="28">
        <f t="shared" si="1"/>
        <v>100</v>
      </c>
      <c r="U181" s="26">
        <f>SUM(U182,U193)</f>
        <v>0</v>
      </c>
      <c r="V181" s="29"/>
      <c r="W181" s="30"/>
      <c r="X181" s="31"/>
      <c r="Y181" s="31"/>
    </row>
    <row r="182" spans="1:25" ht="15.75" customHeight="1" x14ac:dyDescent="0.45">
      <c r="A182" s="32" t="s">
        <v>42</v>
      </c>
      <c r="B182" s="33">
        <f t="shared" ref="B182:S182" si="128">SUM(B183,B188)</f>
        <v>10300</v>
      </c>
      <c r="C182" s="33">
        <f t="shared" si="128"/>
        <v>0</v>
      </c>
      <c r="D182" s="33">
        <f t="shared" si="128"/>
        <v>0</v>
      </c>
      <c r="E182" s="33">
        <f t="shared" si="128"/>
        <v>0</v>
      </c>
      <c r="F182" s="33">
        <f t="shared" si="128"/>
        <v>10300</v>
      </c>
      <c r="G182" s="34">
        <f t="shared" si="128"/>
        <v>1498</v>
      </c>
      <c r="H182" s="34">
        <f t="shared" si="128"/>
        <v>6555</v>
      </c>
      <c r="I182" s="34">
        <f t="shared" si="128"/>
        <v>749</v>
      </c>
      <c r="J182" s="34">
        <f t="shared" si="128"/>
        <v>749</v>
      </c>
      <c r="K182" s="34">
        <f t="shared" si="128"/>
        <v>749</v>
      </c>
      <c r="L182" s="34">
        <f t="shared" si="128"/>
        <v>0</v>
      </c>
      <c r="M182" s="34">
        <f t="shared" si="128"/>
        <v>0</v>
      </c>
      <c r="N182" s="34">
        <f t="shared" si="128"/>
        <v>0</v>
      </c>
      <c r="O182" s="34">
        <f t="shared" si="128"/>
        <v>0</v>
      </c>
      <c r="P182" s="34">
        <f t="shared" si="128"/>
        <v>0</v>
      </c>
      <c r="Q182" s="34">
        <f t="shared" si="128"/>
        <v>0</v>
      </c>
      <c r="R182" s="34">
        <f t="shared" si="128"/>
        <v>0</v>
      </c>
      <c r="S182" s="33">
        <f t="shared" si="128"/>
        <v>10300</v>
      </c>
      <c r="T182" s="35">
        <f t="shared" si="1"/>
        <v>100</v>
      </c>
      <c r="U182" s="33">
        <f>SUM(U183,U188)</f>
        <v>0</v>
      </c>
      <c r="V182" s="36"/>
      <c r="W182" s="37"/>
      <c r="X182" s="38"/>
      <c r="Y182" s="38"/>
    </row>
    <row r="183" spans="1:25" ht="15.75" customHeight="1" x14ac:dyDescent="0.45">
      <c r="A183" s="72" t="s">
        <v>43</v>
      </c>
      <c r="B183" s="73">
        <f t="shared" ref="B183:S183" si="129">SUM(B184,B186)</f>
        <v>5806</v>
      </c>
      <c r="C183" s="73">
        <f t="shared" si="129"/>
        <v>0</v>
      </c>
      <c r="D183" s="73">
        <f t="shared" si="129"/>
        <v>0</v>
      </c>
      <c r="E183" s="73">
        <f t="shared" si="129"/>
        <v>0</v>
      </c>
      <c r="F183" s="73">
        <f t="shared" si="129"/>
        <v>5806</v>
      </c>
      <c r="G183" s="74">
        <f t="shared" si="129"/>
        <v>0</v>
      </c>
      <c r="H183" s="74">
        <f t="shared" si="129"/>
        <v>5806</v>
      </c>
      <c r="I183" s="74">
        <f t="shared" si="129"/>
        <v>0</v>
      </c>
      <c r="J183" s="74">
        <f t="shared" si="129"/>
        <v>0</v>
      </c>
      <c r="K183" s="74">
        <f t="shared" si="129"/>
        <v>0</v>
      </c>
      <c r="L183" s="74">
        <f t="shared" si="129"/>
        <v>0</v>
      </c>
      <c r="M183" s="74">
        <f t="shared" si="129"/>
        <v>0</v>
      </c>
      <c r="N183" s="74">
        <f t="shared" si="129"/>
        <v>0</v>
      </c>
      <c r="O183" s="74">
        <f t="shared" si="129"/>
        <v>0</v>
      </c>
      <c r="P183" s="74">
        <f t="shared" si="129"/>
        <v>0</v>
      </c>
      <c r="Q183" s="74">
        <f t="shared" si="129"/>
        <v>0</v>
      </c>
      <c r="R183" s="74">
        <f t="shared" si="129"/>
        <v>0</v>
      </c>
      <c r="S183" s="73">
        <f t="shared" si="129"/>
        <v>5806</v>
      </c>
      <c r="T183" s="75">
        <f t="shared" si="1"/>
        <v>100</v>
      </c>
      <c r="U183" s="73">
        <f>SUM(U184,U186)</f>
        <v>0</v>
      </c>
      <c r="V183" s="76"/>
      <c r="W183" s="77"/>
      <c r="X183" s="139"/>
      <c r="Y183" s="139"/>
    </row>
    <row r="184" spans="1:25" ht="15.75" hidden="1" customHeight="1" x14ac:dyDescent="0.45">
      <c r="A184" s="144" t="s">
        <v>190</v>
      </c>
      <c r="B184" s="79">
        <f t="shared" ref="B184:S184" si="130">SUM(B185)</f>
        <v>0</v>
      </c>
      <c r="C184" s="79">
        <f t="shared" si="130"/>
        <v>0</v>
      </c>
      <c r="D184" s="79">
        <f t="shared" si="130"/>
        <v>0</v>
      </c>
      <c r="E184" s="79">
        <f t="shared" si="130"/>
        <v>0</v>
      </c>
      <c r="F184" s="79">
        <f t="shared" si="130"/>
        <v>0</v>
      </c>
      <c r="G184" s="80">
        <f t="shared" si="130"/>
        <v>0</v>
      </c>
      <c r="H184" s="80">
        <f t="shared" si="130"/>
        <v>0</v>
      </c>
      <c r="I184" s="80">
        <f t="shared" si="130"/>
        <v>0</v>
      </c>
      <c r="J184" s="80">
        <f t="shared" si="130"/>
        <v>0</v>
      </c>
      <c r="K184" s="80">
        <f t="shared" si="130"/>
        <v>0</v>
      </c>
      <c r="L184" s="80">
        <f t="shared" si="130"/>
        <v>0</v>
      </c>
      <c r="M184" s="80">
        <f t="shared" si="130"/>
        <v>0</v>
      </c>
      <c r="N184" s="80">
        <f t="shared" si="130"/>
        <v>0</v>
      </c>
      <c r="O184" s="80">
        <f t="shared" si="130"/>
        <v>0</v>
      </c>
      <c r="P184" s="80">
        <f t="shared" si="130"/>
        <v>0</v>
      </c>
      <c r="Q184" s="80">
        <f t="shared" si="130"/>
        <v>0</v>
      </c>
      <c r="R184" s="80">
        <f t="shared" si="130"/>
        <v>0</v>
      </c>
      <c r="S184" s="79">
        <f t="shared" si="130"/>
        <v>0</v>
      </c>
      <c r="T184" s="81" t="e">
        <f t="shared" si="1"/>
        <v>#DIV/0!</v>
      </c>
      <c r="U184" s="79">
        <f>SUM(U185)</f>
        <v>0</v>
      </c>
      <c r="V184" s="82"/>
      <c r="W184" s="83"/>
      <c r="X184" s="118"/>
      <c r="Y184" s="118"/>
    </row>
    <row r="185" spans="1:25" ht="15.75" hidden="1" customHeight="1" x14ac:dyDescent="0.45">
      <c r="A185" s="49" t="s">
        <v>191</v>
      </c>
      <c r="B185" s="46"/>
      <c r="C185" s="46"/>
      <c r="D185" s="46"/>
      <c r="E185" s="46"/>
      <c r="F185" s="46">
        <f>SUM(B185:E185)</f>
        <v>0</v>
      </c>
      <c r="G185" s="47"/>
      <c r="H185" s="47"/>
      <c r="I185" s="47"/>
      <c r="J185" s="47"/>
      <c r="K185" s="47"/>
      <c r="L185" s="47"/>
      <c r="M185" s="47"/>
      <c r="N185" s="47"/>
      <c r="O185" s="47"/>
      <c r="P185" s="47"/>
      <c r="Q185" s="47"/>
      <c r="R185" s="47"/>
      <c r="S185" s="46">
        <f>SUM(G185:R185)</f>
        <v>0</v>
      </c>
      <c r="T185" s="48" t="e">
        <f t="shared" si="1"/>
        <v>#DIV/0!</v>
      </c>
      <c r="U185" s="46">
        <f>F185-S185</f>
        <v>0</v>
      </c>
      <c r="V185" s="181"/>
      <c r="W185" s="182"/>
    </row>
    <row r="186" spans="1:25" ht="15.75" customHeight="1" x14ac:dyDescent="0.45">
      <c r="A186" s="144" t="s">
        <v>192</v>
      </c>
      <c r="B186" s="79">
        <f t="shared" ref="B186:S186" si="131">SUM(B187)</f>
        <v>5806</v>
      </c>
      <c r="C186" s="79">
        <f t="shared" si="131"/>
        <v>0</v>
      </c>
      <c r="D186" s="79">
        <f t="shared" si="131"/>
        <v>0</v>
      </c>
      <c r="E186" s="79">
        <f t="shared" si="131"/>
        <v>0</v>
      </c>
      <c r="F186" s="79">
        <f t="shared" si="131"/>
        <v>5806</v>
      </c>
      <c r="G186" s="80">
        <f t="shared" si="131"/>
        <v>0</v>
      </c>
      <c r="H186" s="80">
        <f t="shared" si="131"/>
        <v>5806</v>
      </c>
      <c r="I186" s="80">
        <f t="shared" si="131"/>
        <v>0</v>
      </c>
      <c r="J186" s="80">
        <f t="shared" si="131"/>
        <v>0</v>
      </c>
      <c r="K186" s="80">
        <f t="shared" si="131"/>
        <v>0</v>
      </c>
      <c r="L186" s="80">
        <f t="shared" si="131"/>
        <v>0</v>
      </c>
      <c r="M186" s="80">
        <f t="shared" si="131"/>
        <v>0</v>
      </c>
      <c r="N186" s="80">
        <f t="shared" si="131"/>
        <v>0</v>
      </c>
      <c r="O186" s="80">
        <f t="shared" si="131"/>
        <v>0</v>
      </c>
      <c r="P186" s="80">
        <f t="shared" si="131"/>
        <v>0</v>
      </c>
      <c r="Q186" s="80">
        <f t="shared" si="131"/>
        <v>0</v>
      </c>
      <c r="R186" s="80">
        <f t="shared" si="131"/>
        <v>0</v>
      </c>
      <c r="S186" s="79">
        <f t="shared" si="131"/>
        <v>5806</v>
      </c>
      <c r="T186" s="106">
        <f t="shared" si="1"/>
        <v>100</v>
      </c>
      <c r="U186" s="79">
        <f>SUM(U187)</f>
        <v>0</v>
      </c>
      <c r="V186" s="82"/>
      <c r="W186" s="83"/>
      <c r="X186" s="118"/>
      <c r="Y186" s="118"/>
    </row>
    <row r="187" spans="1:25" ht="15.75" customHeight="1" x14ac:dyDescent="0.45">
      <c r="A187" s="49" t="s">
        <v>193</v>
      </c>
      <c r="B187" s="46">
        <v>5806</v>
      </c>
      <c r="C187" s="46"/>
      <c r="D187" s="46"/>
      <c r="E187" s="46"/>
      <c r="F187" s="46">
        <f>SUM(B187:E187)</f>
        <v>5806</v>
      </c>
      <c r="G187" s="47"/>
      <c r="H187" s="47">
        <v>5806</v>
      </c>
      <c r="I187" s="47"/>
      <c r="J187" s="47"/>
      <c r="K187" s="47"/>
      <c r="L187" s="47"/>
      <c r="M187" s="47"/>
      <c r="N187" s="47"/>
      <c r="O187" s="47"/>
      <c r="P187" s="47"/>
      <c r="Q187" s="47"/>
      <c r="R187" s="47"/>
      <c r="S187" s="46">
        <f>SUM(G187:R187)</f>
        <v>5806</v>
      </c>
      <c r="T187" s="48">
        <f t="shared" si="1"/>
        <v>100</v>
      </c>
      <c r="U187" s="46">
        <f>F187-S187</f>
        <v>0</v>
      </c>
      <c r="V187" s="181"/>
      <c r="W187" s="182"/>
    </row>
    <row r="188" spans="1:25" ht="15.75" customHeight="1" x14ac:dyDescent="0.45">
      <c r="A188" s="145" t="s">
        <v>142</v>
      </c>
      <c r="B188" s="113">
        <f t="shared" ref="B188:S188" si="132">SUM(B189)</f>
        <v>4494</v>
      </c>
      <c r="C188" s="113">
        <f t="shared" si="132"/>
        <v>0</v>
      </c>
      <c r="D188" s="113">
        <f t="shared" si="132"/>
        <v>0</v>
      </c>
      <c r="E188" s="113">
        <f t="shared" si="132"/>
        <v>0</v>
      </c>
      <c r="F188" s="113">
        <f t="shared" si="132"/>
        <v>4494</v>
      </c>
      <c r="G188" s="114">
        <f t="shared" si="132"/>
        <v>1498</v>
      </c>
      <c r="H188" s="114">
        <f t="shared" si="132"/>
        <v>749</v>
      </c>
      <c r="I188" s="114">
        <f t="shared" si="132"/>
        <v>749</v>
      </c>
      <c r="J188" s="114">
        <f t="shared" si="132"/>
        <v>749</v>
      </c>
      <c r="K188" s="114">
        <f t="shared" si="132"/>
        <v>749</v>
      </c>
      <c r="L188" s="114">
        <f t="shared" si="132"/>
        <v>0</v>
      </c>
      <c r="M188" s="114">
        <f t="shared" si="132"/>
        <v>0</v>
      </c>
      <c r="N188" s="114">
        <f t="shared" si="132"/>
        <v>0</v>
      </c>
      <c r="O188" s="114">
        <f t="shared" si="132"/>
        <v>0</v>
      </c>
      <c r="P188" s="114">
        <f t="shared" si="132"/>
        <v>0</v>
      </c>
      <c r="Q188" s="114">
        <f t="shared" si="132"/>
        <v>0</v>
      </c>
      <c r="R188" s="114">
        <f t="shared" si="132"/>
        <v>0</v>
      </c>
      <c r="S188" s="113">
        <f t="shared" si="132"/>
        <v>4494</v>
      </c>
      <c r="T188" s="146">
        <f t="shared" si="1"/>
        <v>100</v>
      </c>
      <c r="U188" s="113">
        <f>SUM(U189)</f>
        <v>0</v>
      </c>
      <c r="V188" s="116"/>
      <c r="W188" s="117"/>
      <c r="X188" s="139"/>
      <c r="Y188" s="139"/>
    </row>
    <row r="189" spans="1:25" ht="15.75" customHeight="1" x14ac:dyDescent="0.45">
      <c r="A189" s="85" t="s">
        <v>194</v>
      </c>
      <c r="B189" s="86">
        <f t="shared" ref="B189:S189" si="133">SUM(B190:B192)</f>
        <v>4494</v>
      </c>
      <c r="C189" s="86">
        <f t="shared" si="133"/>
        <v>0</v>
      </c>
      <c r="D189" s="86">
        <f t="shared" si="133"/>
        <v>0</v>
      </c>
      <c r="E189" s="86">
        <f t="shared" si="133"/>
        <v>0</v>
      </c>
      <c r="F189" s="86">
        <f t="shared" si="133"/>
        <v>4494</v>
      </c>
      <c r="G189" s="87">
        <f t="shared" si="133"/>
        <v>1498</v>
      </c>
      <c r="H189" s="87">
        <f t="shared" si="133"/>
        <v>749</v>
      </c>
      <c r="I189" s="87">
        <f t="shared" si="133"/>
        <v>749</v>
      </c>
      <c r="J189" s="87">
        <f t="shared" si="133"/>
        <v>749</v>
      </c>
      <c r="K189" s="87">
        <f t="shared" si="133"/>
        <v>749</v>
      </c>
      <c r="L189" s="87">
        <f t="shared" si="133"/>
        <v>0</v>
      </c>
      <c r="M189" s="87">
        <f t="shared" si="133"/>
        <v>0</v>
      </c>
      <c r="N189" s="87">
        <f t="shared" si="133"/>
        <v>0</v>
      </c>
      <c r="O189" s="87">
        <f t="shared" si="133"/>
        <v>0</v>
      </c>
      <c r="P189" s="87">
        <f t="shared" si="133"/>
        <v>0</v>
      </c>
      <c r="Q189" s="87">
        <f t="shared" si="133"/>
        <v>0</v>
      </c>
      <c r="R189" s="87">
        <f t="shared" si="133"/>
        <v>0</v>
      </c>
      <c r="S189" s="86">
        <f t="shared" si="133"/>
        <v>4494</v>
      </c>
      <c r="T189" s="147">
        <f t="shared" si="1"/>
        <v>100</v>
      </c>
      <c r="U189" s="86">
        <f>SUM(U190:U192)</f>
        <v>0</v>
      </c>
      <c r="V189" s="185"/>
      <c r="W189" s="182"/>
      <c r="X189" s="118"/>
      <c r="Y189" s="118"/>
    </row>
    <row r="190" spans="1:25" ht="15.75" hidden="1" customHeight="1" x14ac:dyDescent="0.45">
      <c r="A190" s="45" t="s">
        <v>195</v>
      </c>
      <c r="B190" s="46"/>
      <c r="C190" s="46"/>
      <c r="D190" s="46"/>
      <c r="E190" s="46"/>
      <c r="F190" s="46">
        <f t="shared" ref="F190:F192" si="134">SUM(B190:E190)</f>
        <v>0</v>
      </c>
      <c r="G190" s="47"/>
      <c r="H190" s="47"/>
      <c r="I190" s="47"/>
      <c r="J190" s="47"/>
      <c r="K190" s="47"/>
      <c r="L190" s="47"/>
      <c r="M190" s="47"/>
      <c r="N190" s="47"/>
      <c r="O190" s="47"/>
      <c r="P190" s="47"/>
      <c r="Q190" s="47"/>
      <c r="R190" s="47"/>
      <c r="S190" s="46">
        <f t="shared" ref="S190:S192" si="135">SUM(G190:R190)</f>
        <v>0</v>
      </c>
      <c r="T190" s="48" t="e">
        <f t="shared" si="1"/>
        <v>#DIV/0!</v>
      </c>
      <c r="U190" s="46">
        <f t="shared" ref="U190:U192" si="136">F190-S190</f>
        <v>0</v>
      </c>
      <c r="V190" s="181"/>
      <c r="W190" s="182"/>
    </row>
    <row r="191" spans="1:25" ht="15.75" customHeight="1" x14ac:dyDescent="0.45">
      <c r="A191" s="45" t="s">
        <v>196</v>
      </c>
      <c r="B191" s="46">
        <v>4494</v>
      </c>
      <c r="C191" s="46">
        <v>0</v>
      </c>
      <c r="D191" s="46"/>
      <c r="E191" s="46"/>
      <c r="F191" s="46">
        <f>SUM(B191:E191)</f>
        <v>4494</v>
      </c>
      <c r="G191" s="47">
        <f>749+749</f>
        <v>1498</v>
      </c>
      <c r="H191" s="47">
        <v>749</v>
      </c>
      <c r="I191" s="47">
        <v>749</v>
      </c>
      <c r="J191" s="47">
        <v>749</v>
      </c>
      <c r="K191" s="47">
        <v>749</v>
      </c>
      <c r="L191" s="47"/>
      <c r="M191" s="47"/>
      <c r="N191" s="47"/>
      <c r="O191" s="47"/>
      <c r="P191" s="47"/>
      <c r="Q191" s="47"/>
      <c r="R191" s="47"/>
      <c r="S191" s="46">
        <f t="shared" si="135"/>
        <v>4494</v>
      </c>
      <c r="T191" s="48">
        <f t="shared" si="1"/>
        <v>100</v>
      </c>
      <c r="U191" s="46">
        <f t="shared" si="136"/>
        <v>0</v>
      </c>
      <c r="V191" s="181"/>
      <c r="W191" s="182"/>
    </row>
    <row r="192" spans="1:25" ht="15.75" hidden="1" customHeight="1" x14ac:dyDescent="0.45">
      <c r="A192" s="93" t="s">
        <v>197</v>
      </c>
      <c r="B192" s="61"/>
      <c r="C192" s="61"/>
      <c r="D192" s="61"/>
      <c r="E192" s="61"/>
      <c r="F192" s="61">
        <f t="shared" si="134"/>
        <v>0</v>
      </c>
      <c r="G192" s="62"/>
      <c r="H192" s="62"/>
      <c r="I192" s="62"/>
      <c r="J192" s="62"/>
      <c r="K192" s="62"/>
      <c r="L192" s="62"/>
      <c r="M192" s="62"/>
      <c r="N192" s="62"/>
      <c r="O192" s="62"/>
      <c r="P192" s="62"/>
      <c r="Q192" s="62"/>
      <c r="R192" s="62"/>
      <c r="S192" s="61">
        <f t="shared" si="135"/>
        <v>0</v>
      </c>
      <c r="T192" s="48" t="e">
        <f t="shared" si="1"/>
        <v>#DIV/0!</v>
      </c>
      <c r="U192" s="61">
        <f t="shared" si="136"/>
        <v>0</v>
      </c>
      <c r="V192" s="181"/>
      <c r="W192" s="182"/>
    </row>
    <row r="193" spans="1:25" ht="15.75" hidden="1" customHeight="1" x14ac:dyDescent="0.45">
      <c r="A193" s="32" t="s">
        <v>150</v>
      </c>
      <c r="B193" s="33">
        <f t="shared" ref="B193:S193" si="137">SUM(B194)</f>
        <v>0</v>
      </c>
      <c r="C193" s="33">
        <f t="shared" si="137"/>
        <v>0</v>
      </c>
      <c r="D193" s="33">
        <f t="shared" si="137"/>
        <v>0</v>
      </c>
      <c r="E193" s="33">
        <f t="shared" si="137"/>
        <v>0</v>
      </c>
      <c r="F193" s="33">
        <f t="shared" si="137"/>
        <v>0</v>
      </c>
      <c r="G193" s="34">
        <f t="shared" si="137"/>
        <v>0</v>
      </c>
      <c r="H193" s="34">
        <f t="shared" si="137"/>
        <v>0</v>
      </c>
      <c r="I193" s="34">
        <f t="shared" si="137"/>
        <v>0</v>
      </c>
      <c r="J193" s="34">
        <f t="shared" si="137"/>
        <v>0</v>
      </c>
      <c r="K193" s="34">
        <f t="shared" si="137"/>
        <v>0</v>
      </c>
      <c r="L193" s="34">
        <f t="shared" si="137"/>
        <v>0</v>
      </c>
      <c r="M193" s="34">
        <f t="shared" si="137"/>
        <v>0</v>
      </c>
      <c r="N193" s="34">
        <f t="shared" si="137"/>
        <v>0</v>
      </c>
      <c r="O193" s="34">
        <f t="shared" si="137"/>
        <v>0</v>
      </c>
      <c r="P193" s="34">
        <f t="shared" si="137"/>
        <v>0</v>
      </c>
      <c r="Q193" s="34">
        <f t="shared" si="137"/>
        <v>0</v>
      </c>
      <c r="R193" s="34">
        <f t="shared" si="137"/>
        <v>0</v>
      </c>
      <c r="S193" s="33">
        <f t="shared" si="137"/>
        <v>0</v>
      </c>
      <c r="T193" s="35" t="e">
        <f t="shared" si="1"/>
        <v>#DIV/0!</v>
      </c>
      <c r="U193" s="33">
        <f t="shared" ref="U193:U194" si="138">SUM(U194)</f>
        <v>0</v>
      </c>
      <c r="V193" s="36"/>
      <c r="W193" s="37"/>
      <c r="X193" s="38"/>
      <c r="Y193" s="38"/>
    </row>
    <row r="194" spans="1:25" ht="15.75" hidden="1" customHeight="1" x14ac:dyDescent="0.45">
      <c r="A194" s="121" t="s">
        <v>151</v>
      </c>
      <c r="B194" s="122">
        <f t="shared" ref="B194:S194" si="139">SUM(B195)</f>
        <v>0</v>
      </c>
      <c r="C194" s="122">
        <f t="shared" si="139"/>
        <v>0</v>
      </c>
      <c r="D194" s="122">
        <f t="shared" si="139"/>
        <v>0</v>
      </c>
      <c r="E194" s="122">
        <f t="shared" si="139"/>
        <v>0</v>
      </c>
      <c r="F194" s="122">
        <f t="shared" si="139"/>
        <v>0</v>
      </c>
      <c r="G194" s="123">
        <f t="shared" si="139"/>
        <v>0</v>
      </c>
      <c r="H194" s="123">
        <f t="shared" si="139"/>
        <v>0</v>
      </c>
      <c r="I194" s="123">
        <f t="shared" si="139"/>
        <v>0</v>
      </c>
      <c r="J194" s="123">
        <f t="shared" si="139"/>
        <v>0</v>
      </c>
      <c r="K194" s="123">
        <f t="shared" si="139"/>
        <v>0</v>
      </c>
      <c r="L194" s="123">
        <f t="shared" si="139"/>
        <v>0</v>
      </c>
      <c r="M194" s="123">
        <f t="shared" si="139"/>
        <v>0</v>
      </c>
      <c r="N194" s="123">
        <f t="shared" si="139"/>
        <v>0</v>
      </c>
      <c r="O194" s="123">
        <f t="shared" si="139"/>
        <v>0</v>
      </c>
      <c r="P194" s="123">
        <f t="shared" si="139"/>
        <v>0</v>
      </c>
      <c r="Q194" s="123">
        <f t="shared" si="139"/>
        <v>0</v>
      </c>
      <c r="R194" s="123">
        <f t="shared" si="139"/>
        <v>0</v>
      </c>
      <c r="S194" s="122">
        <f t="shared" si="139"/>
        <v>0</v>
      </c>
      <c r="T194" s="124" t="e">
        <f t="shared" si="1"/>
        <v>#DIV/0!</v>
      </c>
      <c r="U194" s="122">
        <f t="shared" si="138"/>
        <v>0</v>
      </c>
      <c r="V194" s="125"/>
      <c r="W194" s="126"/>
      <c r="X194" s="139"/>
      <c r="Y194" s="139"/>
    </row>
    <row r="195" spans="1:25" ht="15.75" hidden="1" customHeight="1" x14ac:dyDescent="0.45">
      <c r="A195" s="148" t="s">
        <v>198</v>
      </c>
      <c r="B195" s="86">
        <f t="shared" ref="B195:S195" si="140">SUM(B196:B225)</f>
        <v>0</v>
      </c>
      <c r="C195" s="86">
        <f t="shared" si="140"/>
        <v>0</v>
      </c>
      <c r="D195" s="86">
        <f t="shared" si="140"/>
        <v>0</v>
      </c>
      <c r="E195" s="86">
        <f t="shared" si="140"/>
        <v>0</v>
      </c>
      <c r="F195" s="86">
        <f t="shared" si="140"/>
        <v>0</v>
      </c>
      <c r="G195" s="87">
        <f t="shared" si="140"/>
        <v>0</v>
      </c>
      <c r="H195" s="87">
        <f t="shared" si="140"/>
        <v>0</v>
      </c>
      <c r="I195" s="87">
        <f t="shared" si="140"/>
        <v>0</v>
      </c>
      <c r="J195" s="87">
        <f t="shared" si="140"/>
        <v>0</v>
      </c>
      <c r="K195" s="87">
        <f t="shared" si="140"/>
        <v>0</v>
      </c>
      <c r="L195" s="87">
        <f t="shared" si="140"/>
        <v>0</v>
      </c>
      <c r="M195" s="87">
        <f t="shared" si="140"/>
        <v>0</v>
      </c>
      <c r="N195" s="87">
        <f t="shared" si="140"/>
        <v>0</v>
      </c>
      <c r="O195" s="87">
        <f t="shared" si="140"/>
        <v>0</v>
      </c>
      <c r="P195" s="87">
        <f t="shared" si="140"/>
        <v>0</v>
      </c>
      <c r="Q195" s="87">
        <f t="shared" si="140"/>
        <v>0</v>
      </c>
      <c r="R195" s="87">
        <f t="shared" si="140"/>
        <v>0</v>
      </c>
      <c r="S195" s="86">
        <f t="shared" si="140"/>
        <v>0</v>
      </c>
      <c r="T195" s="147" t="e">
        <f t="shared" si="1"/>
        <v>#DIV/0!</v>
      </c>
      <c r="U195" s="86">
        <f>SUM(U196:U225)</f>
        <v>0</v>
      </c>
      <c r="V195" s="185"/>
      <c r="W195" s="182"/>
      <c r="X195" s="118"/>
      <c r="Y195" s="118"/>
    </row>
    <row r="196" spans="1:25" ht="15.75" hidden="1" customHeight="1" x14ac:dyDescent="0.45">
      <c r="A196" s="49" t="s">
        <v>199</v>
      </c>
      <c r="B196" s="46"/>
      <c r="C196" s="46"/>
      <c r="D196" s="46"/>
      <c r="E196" s="46"/>
      <c r="F196" s="46">
        <f t="shared" ref="F196:F225" si="141">SUM(B196:E196)</f>
        <v>0</v>
      </c>
      <c r="G196" s="47"/>
      <c r="H196" s="47"/>
      <c r="I196" s="47"/>
      <c r="J196" s="47"/>
      <c r="K196" s="47"/>
      <c r="L196" s="47"/>
      <c r="M196" s="47"/>
      <c r="N196" s="47"/>
      <c r="O196" s="47"/>
      <c r="P196" s="47"/>
      <c r="Q196" s="47"/>
      <c r="R196" s="47"/>
      <c r="S196" s="46">
        <f t="shared" ref="S196:S225" si="142">SUM(G196:R196)</f>
        <v>0</v>
      </c>
      <c r="T196" s="48" t="e">
        <f t="shared" si="1"/>
        <v>#DIV/0!</v>
      </c>
      <c r="U196" s="46">
        <f t="shared" ref="U196:U225" si="143">F196-S196</f>
        <v>0</v>
      </c>
      <c r="V196" s="181"/>
      <c r="W196" s="182"/>
    </row>
    <row r="197" spans="1:25" ht="15.75" hidden="1" customHeight="1" x14ac:dyDescent="0.45">
      <c r="A197" s="49" t="s">
        <v>200</v>
      </c>
      <c r="B197" s="46"/>
      <c r="C197" s="46"/>
      <c r="D197" s="46"/>
      <c r="E197" s="46"/>
      <c r="F197" s="46">
        <f t="shared" si="141"/>
        <v>0</v>
      </c>
      <c r="G197" s="47"/>
      <c r="H197" s="47"/>
      <c r="I197" s="47"/>
      <c r="J197" s="47"/>
      <c r="K197" s="47"/>
      <c r="L197" s="47"/>
      <c r="M197" s="47"/>
      <c r="N197" s="47"/>
      <c r="O197" s="47"/>
      <c r="P197" s="47"/>
      <c r="Q197" s="47"/>
      <c r="R197" s="47"/>
      <c r="S197" s="46">
        <f t="shared" si="142"/>
        <v>0</v>
      </c>
      <c r="T197" s="48" t="e">
        <f t="shared" si="1"/>
        <v>#DIV/0!</v>
      </c>
      <c r="U197" s="46">
        <f t="shared" si="143"/>
        <v>0</v>
      </c>
      <c r="V197" s="181"/>
      <c r="W197" s="182"/>
    </row>
    <row r="198" spans="1:25" ht="15.75" hidden="1" customHeight="1" x14ac:dyDescent="0.45">
      <c r="A198" s="49" t="s">
        <v>201</v>
      </c>
      <c r="B198" s="46"/>
      <c r="C198" s="46"/>
      <c r="D198" s="46"/>
      <c r="E198" s="46"/>
      <c r="F198" s="46">
        <f t="shared" si="141"/>
        <v>0</v>
      </c>
      <c r="G198" s="47"/>
      <c r="H198" s="47"/>
      <c r="I198" s="47"/>
      <c r="J198" s="47"/>
      <c r="K198" s="47"/>
      <c r="L198" s="47"/>
      <c r="M198" s="47"/>
      <c r="N198" s="47"/>
      <c r="O198" s="47"/>
      <c r="P198" s="47"/>
      <c r="Q198" s="47"/>
      <c r="R198" s="47"/>
      <c r="S198" s="46">
        <f t="shared" si="142"/>
        <v>0</v>
      </c>
      <c r="T198" s="48" t="e">
        <f t="shared" si="1"/>
        <v>#DIV/0!</v>
      </c>
      <c r="U198" s="46">
        <f t="shared" si="143"/>
        <v>0</v>
      </c>
      <c r="V198" s="181"/>
      <c r="W198" s="182"/>
    </row>
    <row r="199" spans="1:25" ht="15.75" hidden="1" customHeight="1" x14ac:dyDescent="0.45">
      <c r="A199" s="49" t="s">
        <v>202</v>
      </c>
      <c r="B199" s="46"/>
      <c r="C199" s="46"/>
      <c r="D199" s="46"/>
      <c r="E199" s="46"/>
      <c r="F199" s="46">
        <f t="shared" si="141"/>
        <v>0</v>
      </c>
      <c r="G199" s="47"/>
      <c r="H199" s="47"/>
      <c r="I199" s="47"/>
      <c r="J199" s="47"/>
      <c r="K199" s="47"/>
      <c r="L199" s="47"/>
      <c r="M199" s="47"/>
      <c r="N199" s="47"/>
      <c r="O199" s="47"/>
      <c r="P199" s="47"/>
      <c r="Q199" s="47"/>
      <c r="R199" s="47"/>
      <c r="S199" s="46">
        <f t="shared" si="142"/>
        <v>0</v>
      </c>
      <c r="T199" s="48" t="e">
        <f t="shared" si="1"/>
        <v>#DIV/0!</v>
      </c>
      <c r="U199" s="46">
        <f t="shared" si="143"/>
        <v>0</v>
      </c>
      <c r="V199" s="181"/>
      <c r="W199" s="182"/>
    </row>
    <row r="200" spans="1:25" ht="15.75" hidden="1" customHeight="1" x14ac:dyDescent="0.45">
      <c r="A200" s="49" t="s">
        <v>203</v>
      </c>
      <c r="B200" s="46"/>
      <c r="C200" s="46"/>
      <c r="D200" s="46"/>
      <c r="E200" s="46"/>
      <c r="F200" s="46">
        <f t="shared" si="141"/>
        <v>0</v>
      </c>
      <c r="G200" s="47"/>
      <c r="H200" s="47"/>
      <c r="I200" s="47"/>
      <c r="J200" s="47"/>
      <c r="K200" s="47"/>
      <c r="L200" s="47"/>
      <c r="M200" s="47"/>
      <c r="N200" s="47"/>
      <c r="O200" s="47"/>
      <c r="P200" s="47"/>
      <c r="Q200" s="47"/>
      <c r="R200" s="47"/>
      <c r="S200" s="46">
        <f t="shared" si="142"/>
        <v>0</v>
      </c>
      <c r="T200" s="48" t="e">
        <f t="shared" si="1"/>
        <v>#DIV/0!</v>
      </c>
      <c r="U200" s="46">
        <f t="shared" si="143"/>
        <v>0</v>
      </c>
      <c r="V200" s="181"/>
      <c r="W200" s="182"/>
    </row>
    <row r="201" spans="1:25" ht="15.75" hidden="1" customHeight="1" x14ac:dyDescent="0.45">
      <c r="A201" s="49" t="s">
        <v>204</v>
      </c>
      <c r="B201" s="46"/>
      <c r="C201" s="46"/>
      <c r="D201" s="46"/>
      <c r="E201" s="46"/>
      <c r="F201" s="46">
        <f t="shared" si="141"/>
        <v>0</v>
      </c>
      <c r="G201" s="47"/>
      <c r="H201" s="47"/>
      <c r="I201" s="47"/>
      <c r="J201" s="47"/>
      <c r="K201" s="47"/>
      <c r="L201" s="47"/>
      <c r="M201" s="47"/>
      <c r="N201" s="47"/>
      <c r="O201" s="47"/>
      <c r="P201" s="47"/>
      <c r="Q201" s="47"/>
      <c r="R201" s="47"/>
      <c r="S201" s="46">
        <f t="shared" si="142"/>
        <v>0</v>
      </c>
      <c r="T201" s="48" t="e">
        <f t="shared" si="1"/>
        <v>#DIV/0!</v>
      </c>
      <c r="U201" s="46">
        <f t="shared" si="143"/>
        <v>0</v>
      </c>
      <c r="V201" s="181"/>
      <c r="W201" s="182"/>
    </row>
    <row r="202" spans="1:25" ht="15.75" hidden="1" customHeight="1" x14ac:dyDescent="0.45">
      <c r="A202" s="49" t="s">
        <v>205</v>
      </c>
      <c r="B202" s="46"/>
      <c r="C202" s="46"/>
      <c r="D202" s="46"/>
      <c r="E202" s="46"/>
      <c r="F202" s="46">
        <f t="shared" si="141"/>
        <v>0</v>
      </c>
      <c r="G202" s="47"/>
      <c r="H202" s="47"/>
      <c r="I202" s="47"/>
      <c r="J202" s="47"/>
      <c r="K202" s="47"/>
      <c r="L202" s="47"/>
      <c r="M202" s="47"/>
      <c r="N202" s="47"/>
      <c r="O202" s="47"/>
      <c r="P202" s="47"/>
      <c r="Q202" s="47"/>
      <c r="R202" s="47"/>
      <c r="S202" s="46">
        <f t="shared" si="142"/>
        <v>0</v>
      </c>
      <c r="T202" s="48" t="e">
        <f t="shared" si="1"/>
        <v>#DIV/0!</v>
      </c>
      <c r="U202" s="46">
        <f t="shared" si="143"/>
        <v>0</v>
      </c>
      <c r="V202" s="181"/>
      <c r="W202" s="182"/>
    </row>
    <row r="203" spans="1:25" ht="15.75" hidden="1" customHeight="1" x14ac:dyDescent="0.45">
      <c r="A203" s="49" t="s">
        <v>206</v>
      </c>
      <c r="B203" s="46"/>
      <c r="C203" s="46"/>
      <c r="D203" s="46"/>
      <c r="E203" s="46"/>
      <c r="F203" s="46">
        <f t="shared" si="141"/>
        <v>0</v>
      </c>
      <c r="G203" s="47"/>
      <c r="H203" s="47"/>
      <c r="I203" s="47"/>
      <c r="J203" s="47"/>
      <c r="K203" s="47"/>
      <c r="L203" s="47"/>
      <c r="M203" s="47"/>
      <c r="N203" s="47"/>
      <c r="O203" s="47"/>
      <c r="P203" s="47"/>
      <c r="Q203" s="47"/>
      <c r="R203" s="47"/>
      <c r="S203" s="46">
        <f t="shared" si="142"/>
        <v>0</v>
      </c>
      <c r="T203" s="48" t="e">
        <f t="shared" si="1"/>
        <v>#DIV/0!</v>
      </c>
      <c r="U203" s="46">
        <f t="shared" si="143"/>
        <v>0</v>
      </c>
      <c r="V203" s="181"/>
      <c r="W203" s="182"/>
    </row>
    <row r="204" spans="1:25" ht="15.75" hidden="1" customHeight="1" x14ac:dyDescent="0.45">
      <c r="A204" s="49" t="s">
        <v>207</v>
      </c>
      <c r="B204" s="46"/>
      <c r="C204" s="46"/>
      <c r="D204" s="46"/>
      <c r="E204" s="46"/>
      <c r="F204" s="46">
        <f t="shared" si="141"/>
        <v>0</v>
      </c>
      <c r="G204" s="47"/>
      <c r="H204" s="47"/>
      <c r="I204" s="47"/>
      <c r="J204" s="47"/>
      <c r="K204" s="47"/>
      <c r="L204" s="47"/>
      <c r="M204" s="47"/>
      <c r="N204" s="47"/>
      <c r="O204" s="47"/>
      <c r="P204" s="47"/>
      <c r="Q204" s="47"/>
      <c r="R204" s="47"/>
      <c r="S204" s="46">
        <f t="shared" si="142"/>
        <v>0</v>
      </c>
      <c r="T204" s="48" t="e">
        <f t="shared" si="1"/>
        <v>#DIV/0!</v>
      </c>
      <c r="U204" s="46">
        <f t="shared" si="143"/>
        <v>0</v>
      </c>
      <c r="V204" s="181"/>
      <c r="W204" s="182"/>
    </row>
    <row r="205" spans="1:25" ht="15.75" hidden="1" customHeight="1" x14ac:dyDescent="0.45">
      <c r="A205" s="49" t="s">
        <v>208</v>
      </c>
      <c r="B205" s="46"/>
      <c r="C205" s="46"/>
      <c r="D205" s="46"/>
      <c r="E205" s="46"/>
      <c r="F205" s="46">
        <f t="shared" si="141"/>
        <v>0</v>
      </c>
      <c r="G205" s="47"/>
      <c r="H205" s="47"/>
      <c r="I205" s="47"/>
      <c r="J205" s="47"/>
      <c r="K205" s="47"/>
      <c r="L205" s="47"/>
      <c r="M205" s="47"/>
      <c r="N205" s="47"/>
      <c r="O205" s="47"/>
      <c r="P205" s="47"/>
      <c r="Q205" s="47"/>
      <c r="R205" s="47"/>
      <c r="S205" s="46">
        <f t="shared" si="142"/>
        <v>0</v>
      </c>
      <c r="T205" s="48" t="e">
        <f t="shared" si="1"/>
        <v>#DIV/0!</v>
      </c>
      <c r="U205" s="46">
        <f t="shared" si="143"/>
        <v>0</v>
      </c>
      <c r="V205" s="181"/>
      <c r="W205" s="182"/>
    </row>
    <row r="206" spans="1:25" ht="15.75" hidden="1" customHeight="1" x14ac:dyDescent="0.45">
      <c r="A206" s="49" t="s">
        <v>209</v>
      </c>
      <c r="B206" s="46"/>
      <c r="C206" s="46"/>
      <c r="D206" s="46"/>
      <c r="E206" s="46"/>
      <c r="F206" s="46">
        <f t="shared" si="141"/>
        <v>0</v>
      </c>
      <c r="G206" s="47"/>
      <c r="H206" s="47"/>
      <c r="I206" s="47"/>
      <c r="J206" s="47"/>
      <c r="K206" s="47"/>
      <c r="L206" s="47"/>
      <c r="M206" s="47"/>
      <c r="N206" s="47"/>
      <c r="O206" s="47"/>
      <c r="P206" s="47"/>
      <c r="Q206" s="47"/>
      <c r="R206" s="47"/>
      <c r="S206" s="46">
        <f t="shared" si="142"/>
        <v>0</v>
      </c>
      <c r="T206" s="48" t="e">
        <f t="shared" si="1"/>
        <v>#DIV/0!</v>
      </c>
      <c r="U206" s="46">
        <f t="shared" si="143"/>
        <v>0</v>
      </c>
      <c r="V206" s="181"/>
      <c r="W206" s="182"/>
    </row>
    <row r="207" spans="1:25" ht="15.75" hidden="1" customHeight="1" x14ac:dyDescent="0.45">
      <c r="A207" s="49" t="s">
        <v>210</v>
      </c>
      <c r="B207" s="46"/>
      <c r="C207" s="46"/>
      <c r="D207" s="46"/>
      <c r="E207" s="46"/>
      <c r="F207" s="46">
        <f t="shared" si="141"/>
        <v>0</v>
      </c>
      <c r="G207" s="47"/>
      <c r="H207" s="47"/>
      <c r="I207" s="47"/>
      <c r="J207" s="47"/>
      <c r="K207" s="47"/>
      <c r="L207" s="47"/>
      <c r="M207" s="47"/>
      <c r="N207" s="47"/>
      <c r="O207" s="47"/>
      <c r="P207" s="47"/>
      <c r="Q207" s="47"/>
      <c r="R207" s="47"/>
      <c r="S207" s="46">
        <f t="shared" si="142"/>
        <v>0</v>
      </c>
      <c r="T207" s="48" t="e">
        <f t="shared" si="1"/>
        <v>#DIV/0!</v>
      </c>
      <c r="U207" s="46">
        <f t="shared" si="143"/>
        <v>0</v>
      </c>
      <c r="V207" s="181"/>
      <c r="W207" s="182"/>
    </row>
    <row r="208" spans="1:25" ht="15.75" hidden="1" customHeight="1" x14ac:dyDescent="0.45">
      <c r="A208" s="49" t="s">
        <v>211</v>
      </c>
      <c r="B208" s="46"/>
      <c r="C208" s="46"/>
      <c r="D208" s="46"/>
      <c r="E208" s="46"/>
      <c r="F208" s="46">
        <f t="shared" si="141"/>
        <v>0</v>
      </c>
      <c r="G208" s="47"/>
      <c r="H208" s="47"/>
      <c r="I208" s="47"/>
      <c r="J208" s="47"/>
      <c r="K208" s="47"/>
      <c r="L208" s="47"/>
      <c r="M208" s="47"/>
      <c r="N208" s="47"/>
      <c r="O208" s="47"/>
      <c r="P208" s="47"/>
      <c r="Q208" s="47"/>
      <c r="R208" s="47"/>
      <c r="S208" s="46">
        <f t="shared" si="142"/>
        <v>0</v>
      </c>
      <c r="T208" s="48" t="e">
        <f t="shared" si="1"/>
        <v>#DIV/0!</v>
      </c>
      <c r="U208" s="46">
        <f t="shared" si="143"/>
        <v>0</v>
      </c>
      <c r="V208" s="181"/>
      <c r="W208" s="182"/>
    </row>
    <row r="209" spans="1:23" ht="15.75" hidden="1" customHeight="1" x14ac:dyDescent="0.45">
      <c r="A209" s="49" t="s">
        <v>212</v>
      </c>
      <c r="B209" s="46"/>
      <c r="C209" s="46"/>
      <c r="D209" s="46"/>
      <c r="E209" s="46"/>
      <c r="F209" s="46">
        <f t="shared" si="141"/>
        <v>0</v>
      </c>
      <c r="G209" s="47"/>
      <c r="H209" s="47"/>
      <c r="I209" s="47"/>
      <c r="J209" s="47"/>
      <c r="K209" s="47"/>
      <c r="L209" s="47"/>
      <c r="M209" s="47"/>
      <c r="N209" s="47"/>
      <c r="O209" s="47"/>
      <c r="P209" s="47"/>
      <c r="Q209" s="47"/>
      <c r="R209" s="47"/>
      <c r="S209" s="46">
        <f t="shared" si="142"/>
        <v>0</v>
      </c>
      <c r="T209" s="48" t="e">
        <f t="shared" si="1"/>
        <v>#DIV/0!</v>
      </c>
      <c r="U209" s="46">
        <f t="shared" si="143"/>
        <v>0</v>
      </c>
      <c r="V209" s="181"/>
      <c r="W209" s="182"/>
    </row>
    <row r="210" spans="1:23" ht="15.75" hidden="1" customHeight="1" x14ac:dyDescent="0.45">
      <c r="A210" s="49" t="s">
        <v>213</v>
      </c>
      <c r="B210" s="46"/>
      <c r="C210" s="46"/>
      <c r="D210" s="46"/>
      <c r="E210" s="46"/>
      <c r="F210" s="46">
        <f t="shared" si="141"/>
        <v>0</v>
      </c>
      <c r="G210" s="47"/>
      <c r="H210" s="47"/>
      <c r="I210" s="47"/>
      <c r="J210" s="47"/>
      <c r="K210" s="47"/>
      <c r="L210" s="47"/>
      <c r="M210" s="47"/>
      <c r="N210" s="47"/>
      <c r="O210" s="47"/>
      <c r="P210" s="47"/>
      <c r="Q210" s="47"/>
      <c r="R210" s="47"/>
      <c r="S210" s="46">
        <f t="shared" si="142"/>
        <v>0</v>
      </c>
      <c r="T210" s="48" t="e">
        <f t="shared" si="1"/>
        <v>#DIV/0!</v>
      </c>
      <c r="U210" s="46">
        <f t="shared" si="143"/>
        <v>0</v>
      </c>
      <c r="V210" s="181"/>
      <c r="W210" s="182"/>
    </row>
    <row r="211" spans="1:23" ht="15.75" hidden="1" customHeight="1" x14ac:dyDescent="0.45">
      <c r="A211" s="49" t="s">
        <v>214</v>
      </c>
      <c r="B211" s="46"/>
      <c r="C211" s="46"/>
      <c r="D211" s="46"/>
      <c r="E211" s="46"/>
      <c r="F211" s="46">
        <f t="shared" si="141"/>
        <v>0</v>
      </c>
      <c r="G211" s="47"/>
      <c r="H211" s="47"/>
      <c r="I211" s="47"/>
      <c r="J211" s="47"/>
      <c r="K211" s="47"/>
      <c r="L211" s="47"/>
      <c r="M211" s="47"/>
      <c r="N211" s="47"/>
      <c r="O211" s="47"/>
      <c r="P211" s="47"/>
      <c r="Q211" s="47"/>
      <c r="R211" s="47"/>
      <c r="S211" s="46">
        <f t="shared" si="142"/>
        <v>0</v>
      </c>
      <c r="T211" s="48" t="e">
        <f t="shared" si="1"/>
        <v>#DIV/0!</v>
      </c>
      <c r="U211" s="46">
        <f t="shared" si="143"/>
        <v>0</v>
      </c>
      <c r="V211" s="181"/>
      <c r="W211" s="182"/>
    </row>
    <row r="212" spans="1:23" ht="15.75" hidden="1" customHeight="1" x14ac:dyDescent="0.45">
      <c r="A212" s="49" t="s">
        <v>215</v>
      </c>
      <c r="B212" s="46"/>
      <c r="C212" s="46"/>
      <c r="D212" s="46"/>
      <c r="E212" s="46"/>
      <c r="F212" s="46">
        <f t="shared" si="141"/>
        <v>0</v>
      </c>
      <c r="G212" s="47"/>
      <c r="H212" s="47"/>
      <c r="I212" s="47"/>
      <c r="J212" s="47"/>
      <c r="K212" s="47"/>
      <c r="L212" s="47"/>
      <c r="M212" s="47"/>
      <c r="N212" s="47"/>
      <c r="O212" s="47"/>
      <c r="P212" s="47"/>
      <c r="Q212" s="47"/>
      <c r="R212" s="47"/>
      <c r="S212" s="46">
        <f t="shared" si="142"/>
        <v>0</v>
      </c>
      <c r="T212" s="48" t="e">
        <f t="shared" si="1"/>
        <v>#DIV/0!</v>
      </c>
      <c r="U212" s="46">
        <f t="shared" si="143"/>
        <v>0</v>
      </c>
      <c r="V212" s="181"/>
      <c r="W212" s="182"/>
    </row>
    <row r="213" spans="1:23" ht="15.75" hidden="1" customHeight="1" x14ac:dyDescent="0.45">
      <c r="A213" s="49" t="s">
        <v>216</v>
      </c>
      <c r="B213" s="46"/>
      <c r="C213" s="46"/>
      <c r="D213" s="46"/>
      <c r="E213" s="46"/>
      <c r="F213" s="46">
        <f t="shared" si="141"/>
        <v>0</v>
      </c>
      <c r="G213" s="47"/>
      <c r="H213" s="47"/>
      <c r="I213" s="47"/>
      <c r="J213" s="47"/>
      <c r="K213" s="47"/>
      <c r="L213" s="47"/>
      <c r="M213" s="47"/>
      <c r="N213" s="47"/>
      <c r="O213" s="47"/>
      <c r="P213" s="47"/>
      <c r="Q213" s="47"/>
      <c r="R213" s="47"/>
      <c r="S213" s="46">
        <f t="shared" si="142"/>
        <v>0</v>
      </c>
      <c r="T213" s="48" t="e">
        <f t="shared" si="1"/>
        <v>#DIV/0!</v>
      </c>
      <c r="U213" s="46">
        <f t="shared" si="143"/>
        <v>0</v>
      </c>
      <c r="V213" s="181"/>
      <c r="W213" s="182"/>
    </row>
    <row r="214" spans="1:23" ht="15.75" hidden="1" customHeight="1" x14ac:dyDescent="0.45">
      <c r="A214" s="49" t="s">
        <v>217</v>
      </c>
      <c r="B214" s="46"/>
      <c r="C214" s="46"/>
      <c r="D214" s="46"/>
      <c r="E214" s="46"/>
      <c r="F214" s="46">
        <f t="shared" si="141"/>
        <v>0</v>
      </c>
      <c r="G214" s="47"/>
      <c r="H214" s="47"/>
      <c r="I214" s="47"/>
      <c r="J214" s="47"/>
      <c r="K214" s="47"/>
      <c r="L214" s="47"/>
      <c r="M214" s="47"/>
      <c r="N214" s="47"/>
      <c r="O214" s="47"/>
      <c r="P214" s="47"/>
      <c r="Q214" s="47"/>
      <c r="R214" s="47"/>
      <c r="S214" s="46">
        <f t="shared" si="142"/>
        <v>0</v>
      </c>
      <c r="T214" s="48" t="e">
        <f t="shared" si="1"/>
        <v>#DIV/0!</v>
      </c>
      <c r="U214" s="46">
        <f t="shared" si="143"/>
        <v>0</v>
      </c>
      <c r="V214" s="181"/>
      <c r="W214" s="182"/>
    </row>
    <row r="215" spans="1:23" ht="15.75" hidden="1" customHeight="1" x14ac:dyDescent="0.45">
      <c r="A215" s="49" t="s">
        <v>218</v>
      </c>
      <c r="B215" s="46"/>
      <c r="C215" s="46"/>
      <c r="D215" s="46"/>
      <c r="E215" s="46"/>
      <c r="F215" s="46">
        <f t="shared" si="141"/>
        <v>0</v>
      </c>
      <c r="G215" s="47"/>
      <c r="H215" s="47"/>
      <c r="I215" s="47"/>
      <c r="J215" s="47"/>
      <c r="K215" s="47"/>
      <c r="L215" s="47"/>
      <c r="M215" s="47"/>
      <c r="N215" s="47"/>
      <c r="O215" s="47"/>
      <c r="P215" s="47"/>
      <c r="Q215" s="47"/>
      <c r="R215" s="47"/>
      <c r="S215" s="46">
        <f t="shared" si="142"/>
        <v>0</v>
      </c>
      <c r="T215" s="48" t="e">
        <f t="shared" si="1"/>
        <v>#DIV/0!</v>
      </c>
      <c r="U215" s="46">
        <f t="shared" si="143"/>
        <v>0</v>
      </c>
      <c r="V215" s="181"/>
      <c r="W215" s="182"/>
    </row>
    <row r="216" spans="1:23" ht="15.75" hidden="1" customHeight="1" x14ac:dyDescent="0.45">
      <c r="A216" s="49" t="s">
        <v>219</v>
      </c>
      <c r="B216" s="46"/>
      <c r="C216" s="46"/>
      <c r="D216" s="46"/>
      <c r="E216" s="46"/>
      <c r="F216" s="46">
        <f t="shared" si="141"/>
        <v>0</v>
      </c>
      <c r="G216" s="47"/>
      <c r="H216" s="47"/>
      <c r="I216" s="47"/>
      <c r="J216" s="47"/>
      <c r="K216" s="47"/>
      <c r="L216" s="47"/>
      <c r="M216" s="47"/>
      <c r="N216" s="47"/>
      <c r="O216" s="47"/>
      <c r="P216" s="47"/>
      <c r="Q216" s="47"/>
      <c r="R216" s="47"/>
      <c r="S216" s="46">
        <f t="shared" si="142"/>
        <v>0</v>
      </c>
      <c r="T216" s="48" t="e">
        <f t="shared" si="1"/>
        <v>#DIV/0!</v>
      </c>
      <c r="U216" s="46">
        <f t="shared" si="143"/>
        <v>0</v>
      </c>
      <c r="V216" s="181"/>
      <c r="W216" s="182"/>
    </row>
    <row r="217" spans="1:23" ht="15.75" hidden="1" customHeight="1" x14ac:dyDescent="0.45">
      <c r="A217" s="49" t="s">
        <v>220</v>
      </c>
      <c r="B217" s="46"/>
      <c r="C217" s="46"/>
      <c r="D217" s="46"/>
      <c r="E217" s="46"/>
      <c r="F217" s="46">
        <f t="shared" si="141"/>
        <v>0</v>
      </c>
      <c r="G217" s="47"/>
      <c r="H217" s="47"/>
      <c r="I217" s="47"/>
      <c r="J217" s="47"/>
      <c r="K217" s="47"/>
      <c r="L217" s="47"/>
      <c r="M217" s="47"/>
      <c r="N217" s="47"/>
      <c r="O217" s="47"/>
      <c r="P217" s="47"/>
      <c r="Q217" s="47"/>
      <c r="R217" s="47"/>
      <c r="S217" s="46">
        <f t="shared" si="142"/>
        <v>0</v>
      </c>
      <c r="T217" s="48" t="e">
        <f t="shared" si="1"/>
        <v>#DIV/0!</v>
      </c>
      <c r="U217" s="46">
        <f t="shared" si="143"/>
        <v>0</v>
      </c>
      <c r="V217" s="181"/>
      <c r="W217" s="182"/>
    </row>
    <row r="218" spans="1:23" ht="15.75" hidden="1" customHeight="1" x14ac:dyDescent="0.45">
      <c r="A218" s="49" t="s">
        <v>221</v>
      </c>
      <c r="B218" s="46"/>
      <c r="C218" s="46"/>
      <c r="D218" s="46"/>
      <c r="E218" s="46"/>
      <c r="F218" s="46">
        <f t="shared" si="141"/>
        <v>0</v>
      </c>
      <c r="G218" s="47"/>
      <c r="H218" s="47"/>
      <c r="I218" s="47"/>
      <c r="J218" s="47"/>
      <c r="K218" s="47"/>
      <c r="L218" s="47"/>
      <c r="M218" s="47"/>
      <c r="N218" s="47"/>
      <c r="O218" s="47"/>
      <c r="P218" s="47"/>
      <c r="Q218" s="47"/>
      <c r="R218" s="47"/>
      <c r="S218" s="46">
        <f t="shared" si="142"/>
        <v>0</v>
      </c>
      <c r="T218" s="48" t="e">
        <f t="shared" si="1"/>
        <v>#DIV/0!</v>
      </c>
      <c r="U218" s="46">
        <f t="shared" si="143"/>
        <v>0</v>
      </c>
      <c r="V218" s="181"/>
      <c r="W218" s="182"/>
    </row>
    <row r="219" spans="1:23" ht="15.75" hidden="1" customHeight="1" x14ac:dyDescent="0.45">
      <c r="A219" s="49" t="s">
        <v>222</v>
      </c>
      <c r="B219" s="46"/>
      <c r="C219" s="46"/>
      <c r="D219" s="46"/>
      <c r="E219" s="46"/>
      <c r="F219" s="46">
        <f t="shared" si="141"/>
        <v>0</v>
      </c>
      <c r="G219" s="47"/>
      <c r="H219" s="47"/>
      <c r="I219" s="47"/>
      <c r="J219" s="47"/>
      <c r="K219" s="47"/>
      <c r="L219" s="47"/>
      <c r="M219" s="47"/>
      <c r="N219" s="47"/>
      <c r="O219" s="47"/>
      <c r="P219" s="47"/>
      <c r="Q219" s="47"/>
      <c r="R219" s="47"/>
      <c r="S219" s="46">
        <f t="shared" si="142"/>
        <v>0</v>
      </c>
      <c r="T219" s="48" t="e">
        <f t="shared" si="1"/>
        <v>#DIV/0!</v>
      </c>
      <c r="U219" s="46">
        <f t="shared" si="143"/>
        <v>0</v>
      </c>
      <c r="V219" s="181"/>
      <c r="W219" s="182"/>
    </row>
    <row r="220" spans="1:23" ht="15.75" hidden="1" customHeight="1" x14ac:dyDescent="0.45">
      <c r="A220" s="49" t="s">
        <v>223</v>
      </c>
      <c r="B220" s="46"/>
      <c r="C220" s="46"/>
      <c r="D220" s="46"/>
      <c r="E220" s="46"/>
      <c r="F220" s="46">
        <f t="shared" si="141"/>
        <v>0</v>
      </c>
      <c r="G220" s="47"/>
      <c r="H220" s="47"/>
      <c r="I220" s="47"/>
      <c r="J220" s="47"/>
      <c r="K220" s="47"/>
      <c r="L220" s="47"/>
      <c r="M220" s="47"/>
      <c r="N220" s="47"/>
      <c r="O220" s="47"/>
      <c r="P220" s="47"/>
      <c r="Q220" s="47"/>
      <c r="R220" s="47"/>
      <c r="S220" s="46">
        <f t="shared" si="142"/>
        <v>0</v>
      </c>
      <c r="T220" s="48" t="e">
        <f t="shared" si="1"/>
        <v>#DIV/0!</v>
      </c>
      <c r="U220" s="46">
        <f t="shared" si="143"/>
        <v>0</v>
      </c>
      <c r="V220" s="181"/>
      <c r="W220" s="182"/>
    </row>
    <row r="221" spans="1:23" ht="15.75" hidden="1" customHeight="1" x14ac:dyDescent="0.45">
      <c r="A221" s="49" t="s">
        <v>224</v>
      </c>
      <c r="B221" s="46"/>
      <c r="C221" s="46"/>
      <c r="D221" s="46"/>
      <c r="E221" s="46"/>
      <c r="F221" s="46">
        <f t="shared" si="141"/>
        <v>0</v>
      </c>
      <c r="G221" s="47"/>
      <c r="H221" s="47"/>
      <c r="I221" s="47"/>
      <c r="J221" s="47"/>
      <c r="K221" s="47"/>
      <c r="L221" s="47"/>
      <c r="M221" s="47"/>
      <c r="N221" s="47"/>
      <c r="O221" s="47"/>
      <c r="P221" s="47"/>
      <c r="Q221" s="47"/>
      <c r="R221" s="47"/>
      <c r="S221" s="46">
        <f t="shared" si="142"/>
        <v>0</v>
      </c>
      <c r="T221" s="48" t="e">
        <f t="shared" si="1"/>
        <v>#DIV/0!</v>
      </c>
      <c r="U221" s="46">
        <f t="shared" si="143"/>
        <v>0</v>
      </c>
      <c r="V221" s="181"/>
      <c r="W221" s="182"/>
    </row>
    <row r="222" spans="1:23" ht="15.75" hidden="1" customHeight="1" x14ac:dyDescent="0.45">
      <c r="A222" s="49" t="s">
        <v>225</v>
      </c>
      <c r="B222" s="46"/>
      <c r="C222" s="46"/>
      <c r="D222" s="46"/>
      <c r="E222" s="46"/>
      <c r="F222" s="46">
        <f t="shared" si="141"/>
        <v>0</v>
      </c>
      <c r="G222" s="47"/>
      <c r="H222" s="47"/>
      <c r="I222" s="47"/>
      <c r="J222" s="47"/>
      <c r="K222" s="47"/>
      <c r="L222" s="47"/>
      <c r="M222" s="47"/>
      <c r="N222" s="47"/>
      <c r="O222" s="47"/>
      <c r="P222" s="47"/>
      <c r="Q222" s="47"/>
      <c r="R222" s="47"/>
      <c r="S222" s="46">
        <f t="shared" si="142"/>
        <v>0</v>
      </c>
      <c r="T222" s="48" t="e">
        <f t="shared" si="1"/>
        <v>#DIV/0!</v>
      </c>
      <c r="U222" s="46">
        <f t="shared" si="143"/>
        <v>0</v>
      </c>
      <c r="V222" s="181"/>
      <c r="W222" s="182"/>
    </row>
    <row r="223" spans="1:23" ht="15.75" hidden="1" customHeight="1" x14ac:dyDescent="0.45">
      <c r="A223" s="49" t="s">
        <v>226</v>
      </c>
      <c r="B223" s="46"/>
      <c r="C223" s="46"/>
      <c r="D223" s="46"/>
      <c r="E223" s="46"/>
      <c r="F223" s="46">
        <f t="shared" si="141"/>
        <v>0</v>
      </c>
      <c r="G223" s="47"/>
      <c r="H223" s="47"/>
      <c r="I223" s="47"/>
      <c r="J223" s="47"/>
      <c r="K223" s="47"/>
      <c r="L223" s="47"/>
      <c r="M223" s="47"/>
      <c r="N223" s="47"/>
      <c r="O223" s="47"/>
      <c r="P223" s="47"/>
      <c r="Q223" s="47"/>
      <c r="R223" s="47"/>
      <c r="S223" s="46">
        <f t="shared" si="142"/>
        <v>0</v>
      </c>
      <c r="T223" s="48" t="e">
        <f t="shared" si="1"/>
        <v>#DIV/0!</v>
      </c>
      <c r="U223" s="46">
        <f t="shared" si="143"/>
        <v>0</v>
      </c>
      <c r="V223" s="181"/>
      <c r="W223" s="182"/>
    </row>
    <row r="224" spans="1:23" ht="15.75" hidden="1" customHeight="1" x14ac:dyDescent="0.45">
      <c r="A224" s="49" t="s">
        <v>227</v>
      </c>
      <c r="B224" s="46"/>
      <c r="C224" s="46"/>
      <c r="D224" s="46"/>
      <c r="E224" s="46"/>
      <c r="F224" s="46">
        <f t="shared" si="141"/>
        <v>0</v>
      </c>
      <c r="G224" s="47"/>
      <c r="H224" s="47"/>
      <c r="I224" s="47"/>
      <c r="J224" s="47"/>
      <c r="K224" s="47"/>
      <c r="L224" s="47"/>
      <c r="M224" s="47"/>
      <c r="N224" s="47"/>
      <c r="O224" s="47"/>
      <c r="P224" s="47"/>
      <c r="Q224" s="47"/>
      <c r="R224" s="47"/>
      <c r="S224" s="46">
        <f t="shared" si="142"/>
        <v>0</v>
      </c>
      <c r="T224" s="48" t="e">
        <f t="shared" si="1"/>
        <v>#DIV/0!</v>
      </c>
      <c r="U224" s="46">
        <f t="shared" si="143"/>
        <v>0</v>
      </c>
      <c r="V224" s="181"/>
      <c r="W224" s="182"/>
    </row>
    <row r="225" spans="1:25" ht="15.75" hidden="1" customHeight="1" x14ac:dyDescent="0.45">
      <c r="A225" s="93" t="s">
        <v>228</v>
      </c>
      <c r="B225" s="61"/>
      <c r="C225" s="61"/>
      <c r="D225" s="61"/>
      <c r="E225" s="61"/>
      <c r="F225" s="61">
        <f t="shared" si="141"/>
        <v>0</v>
      </c>
      <c r="G225" s="62"/>
      <c r="H225" s="62"/>
      <c r="I225" s="62"/>
      <c r="J225" s="62"/>
      <c r="K225" s="62"/>
      <c r="L225" s="62"/>
      <c r="M225" s="62"/>
      <c r="N225" s="62"/>
      <c r="O225" s="62"/>
      <c r="P225" s="62"/>
      <c r="Q225" s="62"/>
      <c r="R225" s="62"/>
      <c r="S225" s="61">
        <f t="shared" si="142"/>
        <v>0</v>
      </c>
      <c r="T225" s="120" t="e">
        <f t="shared" si="1"/>
        <v>#DIV/0!</v>
      </c>
      <c r="U225" s="61">
        <f t="shared" si="143"/>
        <v>0</v>
      </c>
      <c r="V225" s="181"/>
      <c r="W225" s="182"/>
    </row>
    <row r="226" spans="1:25" ht="15.75" customHeight="1" x14ac:dyDescent="0.45">
      <c r="A226" s="25" t="s">
        <v>229</v>
      </c>
      <c r="B226" s="26">
        <f t="shared" ref="B226:S226" si="144">SUM(B227,B274,B308)</f>
        <v>559220</v>
      </c>
      <c r="C226" s="26">
        <f t="shared" si="144"/>
        <v>0</v>
      </c>
      <c r="D226" s="26">
        <f t="shared" si="144"/>
        <v>0</v>
      </c>
      <c r="E226" s="26">
        <f t="shared" si="144"/>
        <v>0</v>
      </c>
      <c r="F226" s="26">
        <f t="shared" si="144"/>
        <v>559220</v>
      </c>
      <c r="G226" s="27">
        <f t="shared" si="144"/>
        <v>13142.43</v>
      </c>
      <c r="H226" s="27">
        <f t="shared" si="144"/>
        <v>92664.13</v>
      </c>
      <c r="I226" s="27">
        <f t="shared" si="144"/>
        <v>114783.06</v>
      </c>
      <c r="J226" s="27">
        <f t="shared" si="144"/>
        <v>71744.600000000006</v>
      </c>
      <c r="K226" s="27">
        <f t="shared" si="144"/>
        <v>54652.68</v>
      </c>
      <c r="L226" s="27">
        <f t="shared" si="144"/>
        <v>79180.610000000015</v>
      </c>
      <c r="M226" s="27">
        <f t="shared" si="144"/>
        <v>0</v>
      </c>
      <c r="N226" s="27">
        <f t="shared" si="144"/>
        <v>0</v>
      </c>
      <c r="O226" s="27">
        <f t="shared" si="144"/>
        <v>0</v>
      </c>
      <c r="P226" s="27">
        <f t="shared" si="144"/>
        <v>0</v>
      </c>
      <c r="Q226" s="27">
        <f t="shared" si="144"/>
        <v>0</v>
      </c>
      <c r="R226" s="27">
        <f t="shared" si="144"/>
        <v>0</v>
      </c>
      <c r="S226" s="26">
        <f t="shared" si="144"/>
        <v>426167.51</v>
      </c>
      <c r="T226" s="28">
        <f t="shared" si="1"/>
        <v>76.207487214334265</v>
      </c>
      <c r="U226" s="26">
        <f>SUM(U227,U274,U308)</f>
        <v>133052.49</v>
      </c>
      <c r="V226" s="29"/>
      <c r="W226" s="30"/>
      <c r="X226" s="31"/>
      <c r="Y226" s="31"/>
    </row>
    <row r="227" spans="1:25" ht="15.75" customHeight="1" x14ac:dyDescent="0.45">
      <c r="A227" s="32" t="s">
        <v>42</v>
      </c>
      <c r="B227" s="33">
        <f t="shared" ref="B227:S227" si="145">SUM(B228,B268)</f>
        <v>532420</v>
      </c>
      <c r="C227" s="33">
        <f t="shared" si="145"/>
        <v>0</v>
      </c>
      <c r="D227" s="33">
        <f t="shared" si="145"/>
        <v>0</v>
      </c>
      <c r="E227" s="33">
        <f t="shared" si="145"/>
        <v>0</v>
      </c>
      <c r="F227" s="33">
        <f t="shared" si="145"/>
        <v>532420</v>
      </c>
      <c r="G227" s="34">
        <f t="shared" si="145"/>
        <v>13142.43</v>
      </c>
      <c r="H227" s="34">
        <f t="shared" si="145"/>
        <v>92664.13</v>
      </c>
      <c r="I227" s="34">
        <f t="shared" si="145"/>
        <v>113558.06</v>
      </c>
      <c r="J227" s="34">
        <f t="shared" si="145"/>
        <v>67624.600000000006</v>
      </c>
      <c r="K227" s="34">
        <f t="shared" si="145"/>
        <v>54652.68</v>
      </c>
      <c r="L227" s="34">
        <f t="shared" si="145"/>
        <v>78935.610000000015</v>
      </c>
      <c r="M227" s="34">
        <f t="shared" si="145"/>
        <v>0</v>
      </c>
      <c r="N227" s="34">
        <f t="shared" si="145"/>
        <v>0</v>
      </c>
      <c r="O227" s="34">
        <f t="shared" si="145"/>
        <v>0</v>
      </c>
      <c r="P227" s="34">
        <f t="shared" si="145"/>
        <v>0</v>
      </c>
      <c r="Q227" s="34">
        <f t="shared" si="145"/>
        <v>0</v>
      </c>
      <c r="R227" s="34">
        <f t="shared" si="145"/>
        <v>0</v>
      </c>
      <c r="S227" s="33">
        <f t="shared" si="145"/>
        <v>420577.51</v>
      </c>
      <c r="T227" s="35">
        <f t="shared" si="1"/>
        <v>78.993559595807824</v>
      </c>
      <c r="U227" s="33">
        <f>SUM(U228,U268)</f>
        <v>111842.48999999999</v>
      </c>
      <c r="V227" s="36"/>
      <c r="W227" s="37"/>
      <c r="X227" s="38"/>
      <c r="Y227" s="38"/>
    </row>
    <row r="228" spans="1:25" ht="15.75" customHeight="1" x14ac:dyDescent="0.45">
      <c r="A228" s="72" t="s">
        <v>43</v>
      </c>
      <c r="B228" s="73">
        <f t="shared" ref="B228:S228" si="146">SUM(B229,B232,B253)</f>
        <v>474920</v>
      </c>
      <c r="C228" s="73">
        <f t="shared" si="146"/>
        <v>0</v>
      </c>
      <c r="D228" s="73">
        <f t="shared" si="146"/>
        <v>0</v>
      </c>
      <c r="E228" s="73">
        <f t="shared" si="146"/>
        <v>0</v>
      </c>
      <c r="F228" s="73">
        <f t="shared" si="146"/>
        <v>474920</v>
      </c>
      <c r="G228" s="74">
        <f t="shared" si="146"/>
        <v>2100</v>
      </c>
      <c r="H228" s="74">
        <f t="shared" si="146"/>
        <v>81115</v>
      </c>
      <c r="I228" s="74">
        <f t="shared" si="146"/>
        <v>103895</v>
      </c>
      <c r="J228" s="74">
        <f t="shared" si="146"/>
        <v>61040</v>
      </c>
      <c r="K228" s="74">
        <f t="shared" si="146"/>
        <v>46670</v>
      </c>
      <c r="L228" s="74">
        <f t="shared" si="146"/>
        <v>68965.260000000009</v>
      </c>
      <c r="M228" s="74">
        <f t="shared" si="146"/>
        <v>0</v>
      </c>
      <c r="N228" s="74">
        <f t="shared" si="146"/>
        <v>0</v>
      </c>
      <c r="O228" s="74">
        <f t="shared" si="146"/>
        <v>0</v>
      </c>
      <c r="P228" s="74">
        <f t="shared" si="146"/>
        <v>0</v>
      </c>
      <c r="Q228" s="74">
        <f t="shared" si="146"/>
        <v>0</v>
      </c>
      <c r="R228" s="74">
        <f t="shared" si="146"/>
        <v>0</v>
      </c>
      <c r="S228" s="73">
        <f t="shared" si="146"/>
        <v>363785.26</v>
      </c>
      <c r="T228" s="75">
        <f t="shared" si="1"/>
        <v>76.599271456245262</v>
      </c>
      <c r="U228" s="73">
        <f>SUM(U229,U232,U253)</f>
        <v>111134.73999999999</v>
      </c>
      <c r="V228" s="76"/>
      <c r="W228" s="77"/>
      <c r="X228" s="139"/>
      <c r="Y228" s="139"/>
    </row>
    <row r="229" spans="1:25" ht="15.75" customHeight="1" x14ac:dyDescent="0.45">
      <c r="A229" s="78" t="s">
        <v>44</v>
      </c>
      <c r="B229" s="79">
        <f t="shared" ref="B229:S229" si="147">SUM(B230:B231)</f>
        <v>37250</v>
      </c>
      <c r="C229" s="79">
        <f t="shared" si="147"/>
        <v>0</v>
      </c>
      <c r="D229" s="79">
        <f t="shared" si="147"/>
        <v>0</v>
      </c>
      <c r="E229" s="79">
        <f t="shared" si="147"/>
        <v>0</v>
      </c>
      <c r="F229" s="79">
        <f t="shared" si="147"/>
        <v>37250</v>
      </c>
      <c r="G229" s="80">
        <f t="shared" si="147"/>
        <v>0</v>
      </c>
      <c r="H229" s="80">
        <f t="shared" si="147"/>
        <v>0</v>
      </c>
      <c r="I229" s="80">
        <f t="shared" si="147"/>
        <v>0</v>
      </c>
      <c r="J229" s="80">
        <f t="shared" si="147"/>
        <v>0</v>
      </c>
      <c r="K229" s="80">
        <f t="shared" si="147"/>
        <v>0</v>
      </c>
      <c r="L229" s="80">
        <f t="shared" si="147"/>
        <v>0</v>
      </c>
      <c r="M229" s="80">
        <f t="shared" si="147"/>
        <v>0</v>
      </c>
      <c r="N229" s="80">
        <f t="shared" si="147"/>
        <v>0</v>
      </c>
      <c r="O229" s="80">
        <f t="shared" si="147"/>
        <v>0</v>
      </c>
      <c r="P229" s="80">
        <f t="shared" si="147"/>
        <v>0</v>
      </c>
      <c r="Q229" s="80">
        <f t="shared" si="147"/>
        <v>0</v>
      </c>
      <c r="R229" s="80">
        <f t="shared" si="147"/>
        <v>0</v>
      </c>
      <c r="S229" s="79">
        <f t="shared" si="147"/>
        <v>0</v>
      </c>
      <c r="T229" s="81">
        <f t="shared" si="1"/>
        <v>0</v>
      </c>
      <c r="U229" s="79">
        <f>SUM(U230:U231)</f>
        <v>37250</v>
      </c>
      <c r="V229" s="82"/>
      <c r="W229" s="83"/>
      <c r="X229" s="118"/>
      <c r="Y229" s="118"/>
    </row>
    <row r="230" spans="1:25" ht="15.75" customHeight="1" x14ac:dyDescent="0.45">
      <c r="A230" s="49" t="s">
        <v>230</v>
      </c>
      <c r="B230" s="46">
        <v>0</v>
      </c>
      <c r="C230" s="46">
        <v>0</v>
      </c>
      <c r="D230" s="46"/>
      <c r="E230" s="46"/>
      <c r="F230" s="46">
        <f>SUM(B230:E230)</f>
        <v>0</v>
      </c>
      <c r="G230" s="47"/>
      <c r="H230" s="47"/>
      <c r="I230" s="47"/>
      <c r="J230" s="47"/>
      <c r="K230" s="47"/>
      <c r="L230" s="47"/>
      <c r="M230" s="47"/>
      <c r="N230" s="47"/>
      <c r="O230" s="47"/>
      <c r="P230" s="47"/>
      <c r="Q230" s="47"/>
      <c r="R230" s="47"/>
      <c r="S230" s="46">
        <f t="shared" ref="S230:S231" si="148">SUM(G230:R230)</f>
        <v>0</v>
      </c>
      <c r="T230" s="48" t="e">
        <f t="shared" si="1"/>
        <v>#DIV/0!</v>
      </c>
      <c r="U230" s="46">
        <f t="shared" ref="U230:U231" si="149">F230-S230</f>
        <v>0</v>
      </c>
      <c r="V230" s="181"/>
      <c r="W230" s="182"/>
    </row>
    <row r="231" spans="1:25" ht="15.75" customHeight="1" x14ac:dyDescent="0.45">
      <c r="A231" s="49" t="s">
        <v>231</v>
      </c>
      <c r="B231" s="46">
        <v>37250</v>
      </c>
      <c r="C231" s="46">
        <v>0</v>
      </c>
      <c r="D231" s="46"/>
      <c r="E231" s="46"/>
      <c r="F231" s="46">
        <f>SUM(B231:E231)</f>
        <v>37250</v>
      </c>
      <c r="G231" s="47"/>
      <c r="H231" s="47"/>
      <c r="I231" s="47"/>
      <c r="J231" s="47"/>
      <c r="K231" s="47"/>
      <c r="L231" s="47"/>
      <c r="M231" s="47"/>
      <c r="N231" s="47"/>
      <c r="O231" s="47"/>
      <c r="P231" s="47"/>
      <c r="Q231" s="47"/>
      <c r="R231" s="47"/>
      <c r="S231" s="46">
        <f t="shared" si="148"/>
        <v>0</v>
      </c>
      <c r="T231" s="48">
        <f t="shared" si="1"/>
        <v>0</v>
      </c>
      <c r="U231" s="46">
        <f t="shared" si="149"/>
        <v>37250</v>
      </c>
      <c r="V231" s="181"/>
      <c r="W231" s="182"/>
    </row>
    <row r="232" spans="1:25" ht="15.75" customHeight="1" x14ac:dyDescent="0.45">
      <c r="A232" s="109" t="s">
        <v>56</v>
      </c>
      <c r="B232" s="110">
        <f t="shared" ref="B232:S232" si="150">SUM(B233:B238,B240:B242,B244,B246)</f>
        <v>341370</v>
      </c>
      <c r="C232" s="110">
        <f t="shared" si="150"/>
        <v>0</v>
      </c>
      <c r="D232" s="110">
        <f t="shared" si="150"/>
        <v>0</v>
      </c>
      <c r="E232" s="110">
        <f t="shared" si="150"/>
        <v>0</v>
      </c>
      <c r="F232" s="110">
        <f t="shared" si="150"/>
        <v>341370</v>
      </c>
      <c r="G232" s="111">
        <f t="shared" si="150"/>
        <v>2100</v>
      </c>
      <c r="H232" s="111">
        <f t="shared" si="150"/>
        <v>53715</v>
      </c>
      <c r="I232" s="111">
        <f t="shared" si="150"/>
        <v>81395</v>
      </c>
      <c r="J232" s="111">
        <f t="shared" si="150"/>
        <v>48140</v>
      </c>
      <c r="K232" s="111">
        <f t="shared" si="150"/>
        <v>37470</v>
      </c>
      <c r="L232" s="111">
        <f t="shared" si="150"/>
        <v>55465.26</v>
      </c>
      <c r="M232" s="111">
        <f t="shared" si="150"/>
        <v>0</v>
      </c>
      <c r="N232" s="111">
        <f t="shared" si="150"/>
        <v>0</v>
      </c>
      <c r="O232" s="111">
        <f t="shared" si="150"/>
        <v>0</v>
      </c>
      <c r="P232" s="111">
        <f t="shared" si="150"/>
        <v>0</v>
      </c>
      <c r="Q232" s="111">
        <f t="shared" si="150"/>
        <v>0</v>
      </c>
      <c r="R232" s="111">
        <f t="shared" si="150"/>
        <v>0</v>
      </c>
      <c r="S232" s="110">
        <f t="shared" si="150"/>
        <v>278285.26</v>
      </c>
      <c r="T232" s="106">
        <f t="shared" si="1"/>
        <v>81.520127720655012</v>
      </c>
      <c r="U232" s="110">
        <f>SUM(U233:U238,U240:U242,U244,U246)</f>
        <v>63084.74</v>
      </c>
      <c r="V232" s="82"/>
      <c r="W232" s="83"/>
      <c r="X232" s="118"/>
      <c r="Y232" s="118"/>
    </row>
    <row r="233" spans="1:25" ht="15.75" hidden="1" customHeight="1" x14ac:dyDescent="0.45">
      <c r="A233" s="45" t="s">
        <v>77</v>
      </c>
      <c r="B233" s="46"/>
      <c r="C233" s="46"/>
      <c r="D233" s="46"/>
      <c r="E233" s="46"/>
      <c r="F233" s="46">
        <f t="shared" ref="F233:F234" si="151">SUM(B233:E233)</f>
        <v>0</v>
      </c>
      <c r="G233" s="47"/>
      <c r="H233" s="47"/>
      <c r="I233" s="47"/>
      <c r="J233" s="47"/>
      <c r="K233" s="47"/>
      <c r="L233" s="47"/>
      <c r="M233" s="47"/>
      <c r="N233" s="47"/>
      <c r="O233" s="47"/>
      <c r="P233" s="47"/>
      <c r="Q233" s="47"/>
      <c r="R233" s="47"/>
      <c r="S233" s="46">
        <f t="shared" ref="S233:S237" si="152">SUM(G233:R233)</f>
        <v>0</v>
      </c>
      <c r="T233" s="48" t="e">
        <f t="shared" si="1"/>
        <v>#DIV/0!</v>
      </c>
      <c r="U233" s="46">
        <f t="shared" ref="U233:U237" si="153">F233-S233</f>
        <v>0</v>
      </c>
      <c r="V233" s="181"/>
      <c r="W233" s="182"/>
    </row>
    <row r="234" spans="1:25" ht="15.75" hidden="1" customHeight="1" x14ac:dyDescent="0.45">
      <c r="A234" s="49" t="s">
        <v>232</v>
      </c>
      <c r="B234" s="46"/>
      <c r="C234" s="46"/>
      <c r="D234" s="46"/>
      <c r="E234" s="46"/>
      <c r="F234" s="46">
        <f t="shared" si="151"/>
        <v>0</v>
      </c>
      <c r="G234" s="47"/>
      <c r="H234" s="47"/>
      <c r="I234" s="47"/>
      <c r="J234" s="47"/>
      <c r="K234" s="47"/>
      <c r="L234" s="47"/>
      <c r="M234" s="47"/>
      <c r="N234" s="47"/>
      <c r="O234" s="47"/>
      <c r="P234" s="47"/>
      <c r="Q234" s="47"/>
      <c r="R234" s="47"/>
      <c r="S234" s="46">
        <f t="shared" si="152"/>
        <v>0</v>
      </c>
      <c r="T234" s="48" t="e">
        <f t="shared" si="1"/>
        <v>#DIV/0!</v>
      </c>
      <c r="U234" s="46">
        <f t="shared" si="153"/>
        <v>0</v>
      </c>
      <c r="V234" s="181"/>
      <c r="W234" s="182"/>
    </row>
    <row r="235" spans="1:25" s="179" customFormat="1" ht="15.75" customHeight="1" x14ac:dyDescent="0.45">
      <c r="A235" s="175" t="s">
        <v>233</v>
      </c>
      <c r="B235" s="176">
        <v>4086.2</v>
      </c>
      <c r="C235" s="176">
        <v>0</v>
      </c>
      <c r="D235" s="176"/>
      <c r="E235" s="176"/>
      <c r="F235" s="176">
        <f>SUM(B235:E235)</f>
        <v>4086.2</v>
      </c>
      <c r="G235" s="177"/>
      <c r="H235" s="177"/>
      <c r="I235" s="177"/>
      <c r="J235" s="177"/>
      <c r="K235" s="177"/>
      <c r="L235" s="177">
        <v>4085.26</v>
      </c>
      <c r="M235" s="177"/>
      <c r="N235" s="177"/>
      <c r="O235" s="177"/>
      <c r="P235" s="177"/>
      <c r="Q235" s="177"/>
      <c r="R235" s="177"/>
      <c r="S235" s="176">
        <f t="shared" si="152"/>
        <v>4085.26</v>
      </c>
      <c r="T235" s="178">
        <f t="shared" si="1"/>
        <v>99.976995741764966</v>
      </c>
      <c r="U235" s="176">
        <f t="shared" si="153"/>
        <v>0.93999999999959982</v>
      </c>
      <c r="V235" s="193"/>
      <c r="W235" s="194"/>
    </row>
    <row r="236" spans="1:25" s="179" customFormat="1" ht="15.75" hidden="1" customHeight="1" x14ac:dyDescent="0.45">
      <c r="A236" s="180" t="s">
        <v>234</v>
      </c>
      <c r="B236" s="176"/>
      <c r="C236" s="176"/>
      <c r="D236" s="176"/>
      <c r="E236" s="176"/>
      <c r="F236" s="176">
        <f t="shared" ref="F236:F237" si="154">SUM(B236:E236)</f>
        <v>0</v>
      </c>
      <c r="G236" s="177"/>
      <c r="H236" s="177"/>
      <c r="I236" s="177"/>
      <c r="J236" s="177"/>
      <c r="K236" s="177"/>
      <c r="L236" s="177"/>
      <c r="M236" s="177"/>
      <c r="N236" s="177"/>
      <c r="O236" s="177"/>
      <c r="P236" s="177"/>
      <c r="Q236" s="177"/>
      <c r="R236" s="177"/>
      <c r="S236" s="176">
        <f t="shared" si="152"/>
        <v>0</v>
      </c>
      <c r="T236" s="178" t="e">
        <f t="shared" si="1"/>
        <v>#DIV/0!</v>
      </c>
      <c r="U236" s="176">
        <f t="shared" si="153"/>
        <v>0</v>
      </c>
      <c r="V236" s="193"/>
      <c r="W236" s="194"/>
    </row>
    <row r="237" spans="1:25" s="179" customFormat="1" ht="15.75" customHeight="1" x14ac:dyDescent="0.45">
      <c r="A237" s="175" t="s">
        <v>235</v>
      </c>
      <c r="B237" s="176">
        <v>20000</v>
      </c>
      <c r="C237" s="176">
        <v>0</v>
      </c>
      <c r="D237" s="176"/>
      <c r="E237" s="176"/>
      <c r="F237" s="176">
        <f t="shared" si="154"/>
        <v>20000</v>
      </c>
      <c r="G237" s="177"/>
      <c r="H237" s="177">
        <f>1400+1995</f>
        <v>3395</v>
      </c>
      <c r="I237" s="177">
        <v>1645</v>
      </c>
      <c r="J237" s="177">
        <f>1715+2345</f>
        <v>4060</v>
      </c>
      <c r="K237" s="177"/>
      <c r="L237" s="177">
        <v>6440</v>
      </c>
      <c r="M237" s="177"/>
      <c r="N237" s="177"/>
      <c r="O237" s="177"/>
      <c r="P237" s="177"/>
      <c r="Q237" s="177"/>
      <c r="R237" s="177"/>
      <c r="S237" s="176">
        <f t="shared" si="152"/>
        <v>15540</v>
      </c>
      <c r="T237" s="178">
        <f t="shared" si="1"/>
        <v>77.7</v>
      </c>
      <c r="U237" s="176">
        <f t="shared" si="153"/>
        <v>4460</v>
      </c>
      <c r="V237" s="193"/>
      <c r="W237" s="194"/>
    </row>
    <row r="238" spans="1:25" ht="15.75" customHeight="1" x14ac:dyDescent="0.45">
      <c r="A238" s="148" t="s">
        <v>236</v>
      </c>
      <c r="B238" s="86">
        <f t="shared" ref="B238:S238" si="155">SUM(B239)</f>
        <v>70920</v>
      </c>
      <c r="C238" s="86">
        <f t="shared" si="155"/>
        <v>0</v>
      </c>
      <c r="D238" s="86">
        <f t="shared" si="155"/>
        <v>0</v>
      </c>
      <c r="E238" s="86">
        <f t="shared" si="155"/>
        <v>0</v>
      </c>
      <c r="F238" s="86">
        <f t="shared" si="155"/>
        <v>70920</v>
      </c>
      <c r="G238" s="87">
        <f t="shared" si="155"/>
        <v>2100</v>
      </c>
      <c r="H238" s="87">
        <f t="shared" si="155"/>
        <v>720</v>
      </c>
      <c r="I238" s="87">
        <f t="shared" si="155"/>
        <v>45920</v>
      </c>
      <c r="J238" s="87">
        <f t="shared" si="155"/>
        <v>10250</v>
      </c>
      <c r="K238" s="87">
        <f t="shared" si="155"/>
        <v>3640</v>
      </c>
      <c r="L238" s="87">
        <f t="shared" si="155"/>
        <v>2560</v>
      </c>
      <c r="M238" s="87">
        <f t="shared" si="155"/>
        <v>0</v>
      </c>
      <c r="N238" s="87">
        <f t="shared" si="155"/>
        <v>0</v>
      </c>
      <c r="O238" s="87">
        <f t="shared" si="155"/>
        <v>0</v>
      </c>
      <c r="P238" s="87">
        <f t="shared" si="155"/>
        <v>0</v>
      </c>
      <c r="Q238" s="87">
        <f t="shared" si="155"/>
        <v>0</v>
      </c>
      <c r="R238" s="87">
        <f t="shared" si="155"/>
        <v>0</v>
      </c>
      <c r="S238" s="86">
        <f t="shared" si="155"/>
        <v>65190</v>
      </c>
      <c r="T238" s="147">
        <f t="shared" si="1"/>
        <v>91.920473773265655</v>
      </c>
      <c r="U238" s="86">
        <f>SUM(U239)</f>
        <v>5730</v>
      </c>
      <c r="V238" s="185"/>
      <c r="W238" s="182"/>
      <c r="X238" s="64"/>
      <c r="Y238" s="64"/>
    </row>
    <row r="239" spans="1:25" ht="15.75" customHeight="1" x14ac:dyDescent="0.45">
      <c r="A239" s="89" t="s">
        <v>237</v>
      </c>
      <c r="B239" s="90">
        <v>70920</v>
      </c>
      <c r="C239" s="90">
        <v>0</v>
      </c>
      <c r="D239" s="90"/>
      <c r="E239" s="90"/>
      <c r="F239" s="90">
        <f>SUM(B239:E239)</f>
        <v>70920</v>
      </c>
      <c r="G239" s="91">
        <v>2100</v>
      </c>
      <c r="H239" s="91">
        <v>720</v>
      </c>
      <c r="I239" s="91">
        <v>45920</v>
      </c>
      <c r="J239" s="91">
        <f>1190+5780+3280</f>
        <v>10250</v>
      </c>
      <c r="K239" s="91">
        <v>3640</v>
      </c>
      <c r="L239" s="91">
        <f>840+1360+360</f>
        <v>2560</v>
      </c>
      <c r="M239" s="91"/>
      <c r="N239" s="91"/>
      <c r="O239" s="91"/>
      <c r="P239" s="91"/>
      <c r="Q239" s="91"/>
      <c r="R239" s="91"/>
      <c r="S239" s="90">
        <f t="shared" ref="S239:S241" si="156">SUM(G239:R239)</f>
        <v>65190</v>
      </c>
      <c r="T239" s="108">
        <f t="shared" si="1"/>
        <v>91.920473773265655</v>
      </c>
      <c r="U239" s="90">
        <f t="shared" ref="U239:U241" si="157">F239-S239</f>
        <v>5730</v>
      </c>
      <c r="V239" s="181"/>
      <c r="W239" s="182"/>
    </row>
    <row r="240" spans="1:25" ht="15.75" customHeight="1" x14ac:dyDescent="0.45">
      <c r="A240" s="45" t="s">
        <v>238</v>
      </c>
      <c r="B240" s="46">
        <v>9000</v>
      </c>
      <c r="C240" s="46">
        <v>0</v>
      </c>
      <c r="D240" s="46"/>
      <c r="E240" s="46"/>
      <c r="F240" s="46">
        <f>SUM(B240:E240)</f>
        <v>9000</v>
      </c>
      <c r="G240" s="47"/>
      <c r="H240" s="47"/>
      <c r="I240" s="47"/>
      <c r="J240" s="47"/>
      <c r="K240" s="47"/>
      <c r="L240" s="47">
        <v>7050</v>
      </c>
      <c r="M240" s="47"/>
      <c r="N240" s="47"/>
      <c r="O240" s="47"/>
      <c r="P240" s="47"/>
      <c r="Q240" s="47"/>
      <c r="R240" s="47"/>
      <c r="S240" s="46">
        <f t="shared" si="156"/>
        <v>7050</v>
      </c>
      <c r="T240" s="48">
        <f t="shared" si="1"/>
        <v>78.333333333333329</v>
      </c>
      <c r="U240" s="46">
        <f t="shared" si="157"/>
        <v>1950</v>
      </c>
      <c r="V240" s="181"/>
      <c r="W240" s="182"/>
    </row>
    <row r="241" spans="1:25" ht="15.75" hidden="1" customHeight="1" x14ac:dyDescent="0.45">
      <c r="A241" s="45" t="s">
        <v>239</v>
      </c>
      <c r="B241" s="46"/>
      <c r="C241" s="46"/>
      <c r="D241" s="46"/>
      <c r="E241" s="46"/>
      <c r="F241" s="46">
        <f t="shared" ref="F241" si="158">SUM(B241:E241)</f>
        <v>0</v>
      </c>
      <c r="G241" s="47"/>
      <c r="H241" s="47"/>
      <c r="I241" s="47"/>
      <c r="J241" s="47"/>
      <c r="K241" s="47"/>
      <c r="L241" s="47"/>
      <c r="M241" s="47"/>
      <c r="N241" s="47"/>
      <c r="O241" s="47"/>
      <c r="P241" s="47"/>
      <c r="Q241" s="47"/>
      <c r="R241" s="47"/>
      <c r="S241" s="46">
        <f t="shared" si="156"/>
        <v>0</v>
      </c>
      <c r="T241" s="48" t="e">
        <f t="shared" si="1"/>
        <v>#DIV/0!</v>
      </c>
      <c r="U241" s="46">
        <f t="shared" si="157"/>
        <v>0</v>
      </c>
      <c r="V241" s="181"/>
      <c r="W241" s="182"/>
    </row>
    <row r="242" spans="1:25" ht="15.75" customHeight="1" x14ac:dyDescent="0.45">
      <c r="A242" s="148" t="s">
        <v>240</v>
      </c>
      <c r="B242" s="86">
        <f t="shared" ref="B242:S242" si="159">SUM(B243)</f>
        <v>10363.799999999999</v>
      </c>
      <c r="C242" s="86">
        <f t="shared" si="159"/>
        <v>0</v>
      </c>
      <c r="D242" s="86">
        <f t="shared" si="159"/>
        <v>0</v>
      </c>
      <c r="E242" s="86">
        <f t="shared" si="159"/>
        <v>0</v>
      </c>
      <c r="F242" s="86">
        <f t="shared" si="159"/>
        <v>10363.799999999999</v>
      </c>
      <c r="G242" s="87">
        <f t="shared" si="159"/>
        <v>0</v>
      </c>
      <c r="H242" s="87">
        <f t="shared" si="159"/>
        <v>0</v>
      </c>
      <c r="I242" s="87">
        <f t="shared" si="159"/>
        <v>0</v>
      </c>
      <c r="J242" s="87">
        <f t="shared" si="159"/>
        <v>0</v>
      </c>
      <c r="K242" s="87">
        <f t="shared" si="159"/>
        <v>0</v>
      </c>
      <c r="L242" s="87">
        <f t="shared" si="159"/>
        <v>0</v>
      </c>
      <c r="M242" s="87">
        <f t="shared" si="159"/>
        <v>0</v>
      </c>
      <c r="N242" s="87">
        <f t="shared" si="159"/>
        <v>0</v>
      </c>
      <c r="O242" s="87">
        <f t="shared" si="159"/>
        <v>0</v>
      </c>
      <c r="P242" s="87">
        <f t="shared" si="159"/>
        <v>0</v>
      </c>
      <c r="Q242" s="87">
        <f t="shared" si="159"/>
        <v>0</v>
      </c>
      <c r="R242" s="87">
        <f t="shared" si="159"/>
        <v>0</v>
      </c>
      <c r="S242" s="86">
        <f t="shared" si="159"/>
        <v>0</v>
      </c>
      <c r="T242" s="147">
        <f t="shared" si="1"/>
        <v>0</v>
      </c>
      <c r="U242" s="86">
        <f>SUM(U243)</f>
        <v>10363.799999999999</v>
      </c>
      <c r="V242" s="185"/>
      <c r="W242" s="182"/>
      <c r="X242" s="64"/>
      <c r="Y242" s="64"/>
    </row>
    <row r="243" spans="1:25" ht="15.75" customHeight="1" x14ac:dyDescent="0.45">
      <c r="A243" s="107" t="s">
        <v>241</v>
      </c>
      <c r="B243" s="90">
        <v>10363.799999999999</v>
      </c>
      <c r="C243" s="90">
        <v>0</v>
      </c>
      <c r="D243" s="90"/>
      <c r="E243" s="90"/>
      <c r="F243" s="90">
        <f>SUM(B243:E243)</f>
        <v>10363.799999999999</v>
      </c>
      <c r="G243" s="91"/>
      <c r="H243" s="91"/>
      <c r="I243" s="91"/>
      <c r="J243" s="91"/>
      <c r="K243" s="91"/>
      <c r="L243" s="91"/>
      <c r="M243" s="91"/>
      <c r="N243" s="91"/>
      <c r="O243" s="91"/>
      <c r="P243" s="91"/>
      <c r="Q243" s="91"/>
      <c r="R243" s="91"/>
      <c r="S243" s="90">
        <f>SUM(G243:R243)</f>
        <v>0</v>
      </c>
      <c r="T243" s="108">
        <f t="shared" si="1"/>
        <v>0</v>
      </c>
      <c r="U243" s="90">
        <f>F243-S243</f>
        <v>10363.799999999999</v>
      </c>
      <c r="V243" s="181"/>
      <c r="W243" s="182"/>
    </row>
    <row r="244" spans="1:25" ht="15.75" hidden="1" customHeight="1" x14ac:dyDescent="0.45">
      <c r="A244" s="85" t="s">
        <v>242</v>
      </c>
      <c r="B244" s="86">
        <f t="shared" ref="B244:S244" si="160">SUM(B245)</f>
        <v>0</v>
      </c>
      <c r="C244" s="86">
        <f t="shared" si="160"/>
        <v>0</v>
      </c>
      <c r="D244" s="86">
        <f t="shared" si="160"/>
        <v>0</v>
      </c>
      <c r="E244" s="86">
        <f t="shared" si="160"/>
        <v>0</v>
      </c>
      <c r="F244" s="86">
        <f t="shared" si="160"/>
        <v>0</v>
      </c>
      <c r="G244" s="87">
        <f t="shared" si="160"/>
        <v>0</v>
      </c>
      <c r="H244" s="87">
        <f t="shared" si="160"/>
        <v>0</v>
      </c>
      <c r="I244" s="87">
        <f t="shared" si="160"/>
        <v>0</v>
      </c>
      <c r="J244" s="87">
        <f t="shared" si="160"/>
        <v>0</v>
      </c>
      <c r="K244" s="87">
        <f t="shared" si="160"/>
        <v>0</v>
      </c>
      <c r="L244" s="87">
        <f t="shared" si="160"/>
        <v>0</v>
      </c>
      <c r="M244" s="87">
        <f t="shared" si="160"/>
        <v>0</v>
      </c>
      <c r="N244" s="87">
        <f t="shared" si="160"/>
        <v>0</v>
      </c>
      <c r="O244" s="87">
        <f t="shared" si="160"/>
        <v>0</v>
      </c>
      <c r="P244" s="87">
        <f t="shared" si="160"/>
        <v>0</v>
      </c>
      <c r="Q244" s="87">
        <f t="shared" si="160"/>
        <v>0</v>
      </c>
      <c r="R244" s="87">
        <f t="shared" si="160"/>
        <v>0</v>
      </c>
      <c r="S244" s="86">
        <f t="shared" si="160"/>
        <v>0</v>
      </c>
      <c r="T244" s="147" t="e">
        <f t="shared" si="1"/>
        <v>#DIV/0!</v>
      </c>
      <c r="U244" s="86">
        <f>SUM(U245)</f>
        <v>0</v>
      </c>
      <c r="V244" s="185"/>
      <c r="W244" s="182"/>
      <c r="X244" s="64"/>
      <c r="Y244" s="64"/>
    </row>
    <row r="245" spans="1:25" ht="15.75" hidden="1" customHeight="1" x14ac:dyDescent="0.45">
      <c r="A245" s="107" t="s">
        <v>243</v>
      </c>
      <c r="B245" s="90"/>
      <c r="C245" s="90"/>
      <c r="D245" s="90"/>
      <c r="E245" s="90"/>
      <c r="F245" s="90">
        <f>SUM(B245:E245)</f>
        <v>0</v>
      </c>
      <c r="G245" s="91"/>
      <c r="H245" s="91"/>
      <c r="I245" s="91"/>
      <c r="J245" s="91"/>
      <c r="K245" s="91"/>
      <c r="L245" s="91"/>
      <c r="M245" s="91"/>
      <c r="N245" s="91"/>
      <c r="O245" s="91"/>
      <c r="P245" s="91"/>
      <c r="Q245" s="91"/>
      <c r="R245" s="91"/>
      <c r="S245" s="90">
        <f>SUM(G245:R245)</f>
        <v>0</v>
      </c>
      <c r="T245" s="108" t="e">
        <f t="shared" si="1"/>
        <v>#DIV/0!</v>
      </c>
      <c r="U245" s="90">
        <f>F245-S245</f>
        <v>0</v>
      </c>
      <c r="V245" s="181"/>
      <c r="W245" s="182"/>
    </row>
    <row r="246" spans="1:25" ht="15.75" customHeight="1" x14ac:dyDescent="0.45">
      <c r="A246" s="85" t="s">
        <v>244</v>
      </c>
      <c r="B246" s="86">
        <f t="shared" ref="B246:S246" si="161">SUM(B247,B249,B251)</f>
        <v>227000</v>
      </c>
      <c r="C246" s="86">
        <f t="shared" si="161"/>
        <v>0</v>
      </c>
      <c r="D246" s="86">
        <f t="shared" si="161"/>
        <v>0</v>
      </c>
      <c r="E246" s="86">
        <f t="shared" si="161"/>
        <v>0</v>
      </c>
      <c r="F246" s="86">
        <f t="shared" si="161"/>
        <v>227000</v>
      </c>
      <c r="G246" s="87">
        <f t="shared" si="161"/>
        <v>0</v>
      </c>
      <c r="H246" s="87">
        <f t="shared" si="161"/>
        <v>49600</v>
      </c>
      <c r="I246" s="87">
        <f t="shared" si="161"/>
        <v>33830</v>
      </c>
      <c r="J246" s="87">
        <f t="shared" si="161"/>
        <v>33830</v>
      </c>
      <c r="K246" s="87">
        <f t="shared" si="161"/>
        <v>33830</v>
      </c>
      <c r="L246" s="87">
        <f t="shared" si="161"/>
        <v>35330</v>
      </c>
      <c r="M246" s="87">
        <f t="shared" si="161"/>
        <v>0</v>
      </c>
      <c r="N246" s="87">
        <f t="shared" si="161"/>
        <v>0</v>
      </c>
      <c r="O246" s="87">
        <f t="shared" si="161"/>
        <v>0</v>
      </c>
      <c r="P246" s="87">
        <f t="shared" si="161"/>
        <v>0</v>
      </c>
      <c r="Q246" s="87">
        <f t="shared" si="161"/>
        <v>0</v>
      </c>
      <c r="R246" s="87">
        <f t="shared" si="161"/>
        <v>0</v>
      </c>
      <c r="S246" s="86">
        <f t="shared" si="161"/>
        <v>186420</v>
      </c>
      <c r="T246" s="147">
        <f t="shared" si="1"/>
        <v>82.12334801762114</v>
      </c>
      <c r="U246" s="86">
        <f>SUM(U247,U249,U251)</f>
        <v>40580</v>
      </c>
      <c r="V246" s="185"/>
      <c r="W246" s="182"/>
      <c r="X246" s="64"/>
      <c r="Y246" s="64"/>
    </row>
    <row r="247" spans="1:25" ht="15.75" customHeight="1" x14ac:dyDescent="0.45">
      <c r="A247" s="149" t="s">
        <v>245</v>
      </c>
      <c r="B247" s="150">
        <f t="shared" ref="B247:S247" si="162">SUM(B248)</f>
        <v>202980</v>
      </c>
      <c r="C247" s="150">
        <f t="shared" si="162"/>
        <v>0</v>
      </c>
      <c r="D247" s="150">
        <f t="shared" si="162"/>
        <v>0</v>
      </c>
      <c r="E247" s="150">
        <f t="shared" si="162"/>
        <v>0</v>
      </c>
      <c r="F247" s="150">
        <f t="shared" si="162"/>
        <v>202980</v>
      </c>
      <c r="G247" s="151">
        <f t="shared" si="162"/>
        <v>0</v>
      </c>
      <c r="H247" s="151">
        <f t="shared" si="162"/>
        <v>33830</v>
      </c>
      <c r="I247" s="151">
        <f t="shared" si="162"/>
        <v>33830</v>
      </c>
      <c r="J247" s="151">
        <f t="shared" si="162"/>
        <v>33830</v>
      </c>
      <c r="K247" s="151">
        <f t="shared" si="162"/>
        <v>33830</v>
      </c>
      <c r="L247" s="151">
        <f t="shared" si="162"/>
        <v>33830</v>
      </c>
      <c r="M247" s="151">
        <f t="shared" si="162"/>
        <v>0</v>
      </c>
      <c r="N247" s="151">
        <f t="shared" si="162"/>
        <v>0</v>
      </c>
      <c r="O247" s="151">
        <f t="shared" si="162"/>
        <v>0</v>
      </c>
      <c r="P247" s="151">
        <f t="shared" si="162"/>
        <v>0</v>
      </c>
      <c r="Q247" s="151">
        <f t="shared" si="162"/>
        <v>0</v>
      </c>
      <c r="R247" s="151">
        <f t="shared" si="162"/>
        <v>0</v>
      </c>
      <c r="S247" s="150">
        <f t="shared" si="162"/>
        <v>169150</v>
      </c>
      <c r="T247" s="152">
        <f t="shared" si="1"/>
        <v>83.333333333333343</v>
      </c>
      <c r="U247" s="150">
        <f>SUM(U248)</f>
        <v>33830</v>
      </c>
      <c r="V247" s="185"/>
      <c r="W247" s="182"/>
      <c r="X247" s="153"/>
      <c r="Y247" s="153"/>
    </row>
    <row r="248" spans="1:25" ht="15.75" customHeight="1" x14ac:dyDescent="0.45">
      <c r="A248" s="107" t="s">
        <v>246</v>
      </c>
      <c r="B248" s="90">
        <v>202980</v>
      </c>
      <c r="C248" s="90">
        <v>0</v>
      </c>
      <c r="D248" s="90"/>
      <c r="E248" s="90"/>
      <c r="F248" s="90">
        <f>SUM(B248:E248)</f>
        <v>202980</v>
      </c>
      <c r="G248" s="91"/>
      <c r="H248" s="91">
        <v>33830</v>
      </c>
      <c r="I248" s="91">
        <v>33830</v>
      </c>
      <c r="J248" s="91">
        <v>33830</v>
      </c>
      <c r="K248" s="91">
        <v>33830</v>
      </c>
      <c r="L248" s="91">
        <v>33830</v>
      </c>
      <c r="M248" s="91"/>
      <c r="N248" s="91"/>
      <c r="O248" s="91"/>
      <c r="P248" s="91"/>
      <c r="Q248" s="91"/>
      <c r="R248" s="91"/>
      <c r="S248" s="90">
        <f>SUM(G248:R248)</f>
        <v>169150</v>
      </c>
      <c r="T248" s="108">
        <f t="shared" si="1"/>
        <v>83.333333333333343</v>
      </c>
      <c r="U248" s="90">
        <f>F248-S248</f>
        <v>33830</v>
      </c>
      <c r="V248" s="181"/>
      <c r="W248" s="182"/>
    </row>
    <row r="249" spans="1:25" ht="15.75" customHeight="1" x14ac:dyDescent="0.45">
      <c r="A249" s="149" t="s">
        <v>247</v>
      </c>
      <c r="B249" s="150">
        <f t="shared" ref="B249:S249" si="163">SUM(B250)</f>
        <v>0</v>
      </c>
      <c r="C249" s="150">
        <f t="shared" si="163"/>
        <v>0</v>
      </c>
      <c r="D249" s="150">
        <f t="shared" si="163"/>
        <v>0</v>
      </c>
      <c r="E249" s="150">
        <f t="shared" si="163"/>
        <v>0</v>
      </c>
      <c r="F249" s="150">
        <f t="shared" si="163"/>
        <v>0</v>
      </c>
      <c r="G249" s="151">
        <f t="shared" si="163"/>
        <v>0</v>
      </c>
      <c r="H249" s="151">
        <f t="shared" si="163"/>
        <v>0</v>
      </c>
      <c r="I249" s="151">
        <f t="shared" si="163"/>
        <v>0</v>
      </c>
      <c r="J249" s="151">
        <f t="shared" si="163"/>
        <v>0</v>
      </c>
      <c r="K249" s="151">
        <f t="shared" si="163"/>
        <v>0</v>
      </c>
      <c r="L249" s="151">
        <f t="shared" si="163"/>
        <v>0</v>
      </c>
      <c r="M249" s="151">
        <f t="shared" si="163"/>
        <v>0</v>
      </c>
      <c r="N249" s="151">
        <f t="shared" si="163"/>
        <v>0</v>
      </c>
      <c r="O249" s="151">
        <f t="shared" si="163"/>
        <v>0</v>
      </c>
      <c r="P249" s="151">
        <f t="shared" si="163"/>
        <v>0</v>
      </c>
      <c r="Q249" s="151">
        <f t="shared" si="163"/>
        <v>0</v>
      </c>
      <c r="R249" s="151">
        <f t="shared" si="163"/>
        <v>0</v>
      </c>
      <c r="S249" s="150">
        <f t="shared" si="163"/>
        <v>0</v>
      </c>
      <c r="T249" s="152" t="e">
        <f t="shared" si="1"/>
        <v>#DIV/0!</v>
      </c>
      <c r="U249" s="150">
        <f>SUM(U250)</f>
        <v>0</v>
      </c>
      <c r="V249" s="154"/>
      <c r="W249" s="155"/>
      <c r="X249" s="153"/>
      <c r="Y249" s="153"/>
    </row>
    <row r="250" spans="1:25" ht="15.75" customHeight="1" x14ac:dyDescent="0.45">
      <c r="A250" s="89" t="s">
        <v>248</v>
      </c>
      <c r="B250" s="90">
        <v>0</v>
      </c>
      <c r="C250" s="90"/>
      <c r="D250" s="90"/>
      <c r="E250" s="90"/>
      <c r="F250" s="90">
        <f>SUM(B250:E250)</f>
        <v>0</v>
      </c>
      <c r="G250" s="91"/>
      <c r="H250" s="91"/>
      <c r="I250" s="91"/>
      <c r="J250" s="91"/>
      <c r="K250" s="91"/>
      <c r="L250" s="91"/>
      <c r="M250" s="91"/>
      <c r="N250" s="91"/>
      <c r="O250" s="91"/>
      <c r="P250" s="91"/>
      <c r="Q250" s="91"/>
      <c r="R250" s="91"/>
      <c r="S250" s="90">
        <f>SUM(G250:R250)</f>
        <v>0</v>
      </c>
      <c r="T250" s="108" t="e">
        <f t="shared" si="1"/>
        <v>#DIV/0!</v>
      </c>
      <c r="U250" s="90">
        <f>F250-S250</f>
        <v>0</v>
      </c>
      <c r="V250" s="186"/>
      <c r="W250" s="182"/>
    </row>
    <row r="251" spans="1:25" ht="15.75" customHeight="1" x14ac:dyDescent="0.45">
      <c r="A251" s="149" t="s">
        <v>249</v>
      </c>
      <c r="B251" s="150">
        <f t="shared" ref="B251:S251" si="164">SUM(B252)</f>
        <v>24020</v>
      </c>
      <c r="C251" s="150">
        <f t="shared" si="164"/>
        <v>0</v>
      </c>
      <c r="D251" s="150">
        <f t="shared" si="164"/>
        <v>0</v>
      </c>
      <c r="E251" s="150">
        <f t="shared" si="164"/>
        <v>0</v>
      </c>
      <c r="F251" s="150">
        <f t="shared" si="164"/>
        <v>24020</v>
      </c>
      <c r="G251" s="151">
        <f t="shared" si="164"/>
        <v>0</v>
      </c>
      <c r="H251" s="151">
        <f t="shared" si="164"/>
        <v>15770</v>
      </c>
      <c r="I251" s="151">
        <f t="shared" si="164"/>
        <v>0</v>
      </c>
      <c r="J251" s="151">
        <f t="shared" si="164"/>
        <v>0</v>
      </c>
      <c r="K251" s="151">
        <f t="shared" si="164"/>
        <v>0</v>
      </c>
      <c r="L251" s="151">
        <f t="shared" si="164"/>
        <v>1500</v>
      </c>
      <c r="M251" s="151">
        <f t="shared" si="164"/>
        <v>0</v>
      </c>
      <c r="N251" s="151">
        <f t="shared" si="164"/>
        <v>0</v>
      </c>
      <c r="O251" s="151">
        <f t="shared" si="164"/>
        <v>0</v>
      </c>
      <c r="P251" s="151">
        <f t="shared" si="164"/>
        <v>0</v>
      </c>
      <c r="Q251" s="151">
        <f t="shared" si="164"/>
        <v>0</v>
      </c>
      <c r="R251" s="151">
        <f t="shared" si="164"/>
        <v>0</v>
      </c>
      <c r="S251" s="150">
        <f t="shared" si="164"/>
        <v>17270</v>
      </c>
      <c r="T251" s="152">
        <f t="shared" si="1"/>
        <v>71.898417985012486</v>
      </c>
      <c r="U251" s="150">
        <f>SUM(U252)</f>
        <v>6750</v>
      </c>
      <c r="V251" s="154"/>
      <c r="W251" s="155"/>
      <c r="X251" s="153"/>
      <c r="Y251" s="153"/>
    </row>
    <row r="252" spans="1:25" ht="15.75" customHeight="1" x14ac:dyDescent="0.45">
      <c r="A252" s="107" t="s">
        <v>115</v>
      </c>
      <c r="B252" s="90">
        <v>24020</v>
      </c>
      <c r="C252" s="90">
        <v>0</v>
      </c>
      <c r="D252" s="90"/>
      <c r="E252" s="90"/>
      <c r="F252" s="90">
        <f>SUM(B252:E252)</f>
        <v>24020</v>
      </c>
      <c r="G252" s="91"/>
      <c r="H252" s="47">
        <f>3710+2560+9500</f>
        <v>15770</v>
      </c>
      <c r="I252" s="91"/>
      <c r="J252" s="91"/>
      <c r="K252" s="91"/>
      <c r="L252" s="91">
        <v>1500</v>
      </c>
      <c r="M252" s="91"/>
      <c r="N252" s="91"/>
      <c r="O252" s="91"/>
      <c r="P252" s="91"/>
      <c r="Q252" s="91"/>
      <c r="R252" s="91"/>
      <c r="S252" s="90">
        <f>SUM(G252:R252)</f>
        <v>17270</v>
      </c>
      <c r="T252" s="108">
        <f t="shared" si="1"/>
        <v>71.898417985012486</v>
      </c>
      <c r="U252" s="90">
        <f>F252-S252</f>
        <v>6750</v>
      </c>
      <c r="V252" s="186"/>
      <c r="W252" s="182"/>
    </row>
    <row r="253" spans="1:25" ht="15.75" customHeight="1" x14ac:dyDescent="0.45">
      <c r="A253" s="109" t="s">
        <v>125</v>
      </c>
      <c r="B253" s="110">
        <f t="shared" ref="B253:S253" si="165">SUM(B254:B261,B263,B265)</f>
        <v>96300</v>
      </c>
      <c r="C253" s="110">
        <f t="shared" si="165"/>
        <v>0</v>
      </c>
      <c r="D253" s="110">
        <f t="shared" si="165"/>
        <v>0</v>
      </c>
      <c r="E253" s="110">
        <f t="shared" si="165"/>
        <v>0</v>
      </c>
      <c r="F253" s="110">
        <f t="shared" si="165"/>
        <v>96300</v>
      </c>
      <c r="G253" s="111">
        <f t="shared" si="165"/>
        <v>0</v>
      </c>
      <c r="H253" s="111">
        <f t="shared" si="165"/>
        <v>27400</v>
      </c>
      <c r="I253" s="111">
        <f t="shared" si="165"/>
        <v>22500</v>
      </c>
      <c r="J253" s="111">
        <f t="shared" si="165"/>
        <v>12900</v>
      </c>
      <c r="K253" s="111">
        <f t="shared" si="165"/>
        <v>9200</v>
      </c>
      <c r="L253" s="111">
        <f t="shared" si="165"/>
        <v>13500</v>
      </c>
      <c r="M253" s="111">
        <f t="shared" si="165"/>
        <v>0</v>
      </c>
      <c r="N253" s="111">
        <f t="shared" si="165"/>
        <v>0</v>
      </c>
      <c r="O253" s="111">
        <f t="shared" si="165"/>
        <v>0</v>
      </c>
      <c r="P253" s="111">
        <f t="shared" si="165"/>
        <v>0</v>
      </c>
      <c r="Q253" s="111">
        <f t="shared" si="165"/>
        <v>0</v>
      </c>
      <c r="R253" s="111">
        <f t="shared" si="165"/>
        <v>0</v>
      </c>
      <c r="S253" s="110">
        <f t="shared" si="165"/>
        <v>85500</v>
      </c>
      <c r="T253" s="106">
        <f t="shared" si="1"/>
        <v>88.785046728971963</v>
      </c>
      <c r="U253" s="110">
        <f>SUM(U254:U261,U263,U265)</f>
        <v>10800</v>
      </c>
      <c r="V253" s="82"/>
      <c r="W253" s="83"/>
      <c r="X253" s="118"/>
      <c r="Y253" s="118"/>
    </row>
    <row r="254" spans="1:25" ht="15.75" hidden="1" customHeight="1" x14ac:dyDescent="0.45">
      <c r="A254" s="45" t="s">
        <v>126</v>
      </c>
      <c r="B254" s="46"/>
      <c r="C254" s="46"/>
      <c r="D254" s="46"/>
      <c r="E254" s="46"/>
      <c r="F254" s="46">
        <f t="shared" ref="F254:F260" si="166">SUM(B254:E254)</f>
        <v>0</v>
      </c>
      <c r="G254" s="47"/>
      <c r="H254" s="47"/>
      <c r="I254" s="47"/>
      <c r="J254" s="47"/>
      <c r="K254" s="47"/>
      <c r="L254" s="47"/>
      <c r="M254" s="47"/>
      <c r="N254" s="47"/>
      <c r="O254" s="47"/>
      <c r="P254" s="47"/>
      <c r="Q254" s="47"/>
      <c r="R254" s="47"/>
      <c r="S254" s="46">
        <f t="shared" ref="S254:S260" si="167">SUM(G254:R254)</f>
        <v>0</v>
      </c>
      <c r="T254" s="48" t="e">
        <f t="shared" si="1"/>
        <v>#DIV/0!</v>
      </c>
      <c r="U254" s="46">
        <f t="shared" ref="U254:U260" si="168">F254-S254</f>
        <v>0</v>
      </c>
      <c r="V254" s="181"/>
      <c r="W254" s="182"/>
    </row>
    <row r="255" spans="1:25" ht="15.75" hidden="1" customHeight="1" x14ac:dyDescent="0.45">
      <c r="A255" s="45" t="s">
        <v>127</v>
      </c>
      <c r="B255" s="46"/>
      <c r="C255" s="46"/>
      <c r="D255" s="46"/>
      <c r="E255" s="46"/>
      <c r="F255" s="46">
        <f t="shared" si="166"/>
        <v>0</v>
      </c>
      <c r="G255" s="47"/>
      <c r="H255" s="47"/>
      <c r="I255" s="47"/>
      <c r="J255" s="47"/>
      <c r="K255" s="47"/>
      <c r="L255" s="47"/>
      <c r="M255" s="47"/>
      <c r="N255" s="47"/>
      <c r="O255" s="47"/>
      <c r="P255" s="47"/>
      <c r="Q255" s="47"/>
      <c r="R255" s="47"/>
      <c r="S255" s="46">
        <f t="shared" si="167"/>
        <v>0</v>
      </c>
      <c r="T255" s="48" t="e">
        <f t="shared" si="1"/>
        <v>#DIV/0!</v>
      </c>
      <c r="U255" s="46">
        <f t="shared" si="168"/>
        <v>0</v>
      </c>
      <c r="V255" s="181"/>
      <c r="W255" s="182"/>
    </row>
    <row r="256" spans="1:25" ht="15.75" hidden="1" customHeight="1" x14ac:dyDescent="0.45">
      <c r="A256" s="45" t="s">
        <v>128</v>
      </c>
      <c r="B256" s="46"/>
      <c r="C256" s="46"/>
      <c r="D256" s="46"/>
      <c r="E256" s="46"/>
      <c r="F256" s="46">
        <f t="shared" si="166"/>
        <v>0</v>
      </c>
      <c r="G256" s="47"/>
      <c r="H256" s="47"/>
      <c r="I256" s="47"/>
      <c r="J256" s="47"/>
      <c r="K256" s="47"/>
      <c r="L256" s="47"/>
      <c r="M256" s="47"/>
      <c r="N256" s="47"/>
      <c r="O256" s="47"/>
      <c r="P256" s="47"/>
      <c r="Q256" s="47"/>
      <c r="R256" s="47"/>
      <c r="S256" s="46">
        <f t="shared" si="167"/>
        <v>0</v>
      </c>
      <c r="T256" s="48" t="e">
        <f t="shared" si="1"/>
        <v>#DIV/0!</v>
      </c>
      <c r="U256" s="46">
        <f t="shared" si="168"/>
        <v>0</v>
      </c>
      <c r="V256" s="181"/>
      <c r="W256" s="182"/>
    </row>
    <row r="257" spans="1:25" ht="15.75" customHeight="1" x14ac:dyDescent="0.45">
      <c r="A257" s="45" t="s">
        <v>129</v>
      </c>
      <c r="B257" s="46">
        <v>7000</v>
      </c>
      <c r="C257" s="46">
        <v>0</v>
      </c>
      <c r="D257" s="46"/>
      <c r="E257" s="46"/>
      <c r="F257" s="46">
        <f>SUM(B257:E257)</f>
        <v>7000</v>
      </c>
      <c r="G257" s="47"/>
      <c r="H257" s="47"/>
      <c r="I257" s="47">
        <v>3000</v>
      </c>
      <c r="J257" s="47"/>
      <c r="K257" s="47"/>
      <c r="L257" s="47">
        <v>4000</v>
      </c>
      <c r="M257" s="47"/>
      <c r="N257" s="47"/>
      <c r="O257" s="47"/>
      <c r="P257" s="47"/>
      <c r="Q257" s="47"/>
      <c r="R257" s="47"/>
      <c r="S257" s="46">
        <f t="shared" si="167"/>
        <v>7000</v>
      </c>
      <c r="T257" s="48">
        <f t="shared" si="1"/>
        <v>100</v>
      </c>
      <c r="U257" s="46">
        <f t="shared" si="168"/>
        <v>0</v>
      </c>
      <c r="V257" s="181"/>
      <c r="W257" s="182"/>
    </row>
    <row r="258" spans="1:25" ht="15.75" customHeight="1" x14ac:dyDescent="0.45">
      <c r="A258" s="45" t="s">
        <v>130</v>
      </c>
      <c r="B258" s="46">
        <v>2000</v>
      </c>
      <c r="C258" s="46"/>
      <c r="D258" s="46"/>
      <c r="E258" s="46"/>
      <c r="F258" s="46">
        <f>SUM(B258:E258)</f>
        <v>2000</v>
      </c>
      <c r="G258" s="47"/>
      <c r="H258" s="47"/>
      <c r="I258" s="47">
        <v>2000</v>
      </c>
      <c r="J258" s="47"/>
      <c r="K258" s="47"/>
      <c r="L258" s="47"/>
      <c r="M258" s="47"/>
      <c r="N258" s="47"/>
      <c r="O258" s="47"/>
      <c r="P258" s="47"/>
      <c r="Q258" s="47"/>
      <c r="R258" s="47"/>
      <c r="S258" s="46">
        <f t="shared" si="167"/>
        <v>2000</v>
      </c>
      <c r="T258" s="48">
        <f t="shared" si="1"/>
        <v>100</v>
      </c>
      <c r="U258" s="46">
        <f t="shared" si="168"/>
        <v>0</v>
      </c>
      <c r="V258" s="181"/>
      <c r="W258" s="182"/>
    </row>
    <row r="259" spans="1:25" ht="15.75" hidden="1" customHeight="1" x14ac:dyDescent="0.45">
      <c r="A259" s="45" t="s">
        <v>131</v>
      </c>
      <c r="B259" s="46"/>
      <c r="C259" s="46"/>
      <c r="D259" s="46"/>
      <c r="E259" s="46"/>
      <c r="F259" s="46">
        <f t="shared" si="166"/>
        <v>0</v>
      </c>
      <c r="G259" s="47"/>
      <c r="H259" s="47"/>
      <c r="I259" s="47"/>
      <c r="J259" s="47"/>
      <c r="K259" s="47"/>
      <c r="L259" s="47"/>
      <c r="M259" s="47"/>
      <c r="N259" s="47"/>
      <c r="O259" s="47"/>
      <c r="P259" s="47"/>
      <c r="Q259" s="47"/>
      <c r="R259" s="47"/>
      <c r="S259" s="46">
        <f t="shared" si="167"/>
        <v>0</v>
      </c>
      <c r="T259" s="48" t="e">
        <f t="shared" si="1"/>
        <v>#DIV/0!</v>
      </c>
      <c r="U259" s="46">
        <f t="shared" si="168"/>
        <v>0</v>
      </c>
      <c r="V259" s="181"/>
      <c r="W259" s="182"/>
    </row>
    <row r="260" spans="1:25" ht="15.75" hidden="1" customHeight="1" x14ac:dyDescent="0.45">
      <c r="A260" s="45" t="s">
        <v>132</v>
      </c>
      <c r="B260" s="46"/>
      <c r="C260" s="46"/>
      <c r="D260" s="46"/>
      <c r="E260" s="46"/>
      <c r="F260" s="46">
        <f t="shared" si="166"/>
        <v>0</v>
      </c>
      <c r="G260" s="47"/>
      <c r="H260" s="47"/>
      <c r="I260" s="47"/>
      <c r="J260" s="47"/>
      <c r="K260" s="47"/>
      <c r="L260" s="47"/>
      <c r="M260" s="47"/>
      <c r="N260" s="47"/>
      <c r="O260" s="47"/>
      <c r="P260" s="47"/>
      <c r="Q260" s="47"/>
      <c r="R260" s="47"/>
      <c r="S260" s="46">
        <f t="shared" si="167"/>
        <v>0</v>
      </c>
      <c r="T260" s="48" t="e">
        <f t="shared" si="1"/>
        <v>#DIV/0!</v>
      </c>
      <c r="U260" s="46">
        <f t="shared" si="168"/>
        <v>0</v>
      </c>
      <c r="V260" s="181"/>
      <c r="W260" s="182"/>
    </row>
    <row r="261" spans="1:25" ht="15.75" customHeight="1" x14ac:dyDescent="0.45">
      <c r="A261" s="148" t="s">
        <v>133</v>
      </c>
      <c r="B261" s="86">
        <f t="shared" ref="B261:S261" si="169">SUM(B262)</f>
        <v>60000</v>
      </c>
      <c r="C261" s="86">
        <f t="shared" si="169"/>
        <v>0</v>
      </c>
      <c r="D261" s="86">
        <f t="shared" si="169"/>
        <v>0</v>
      </c>
      <c r="E261" s="86">
        <f t="shared" si="169"/>
        <v>0</v>
      </c>
      <c r="F261" s="86">
        <f t="shared" si="169"/>
        <v>60000</v>
      </c>
      <c r="G261" s="87">
        <f t="shared" si="169"/>
        <v>0</v>
      </c>
      <c r="H261" s="87">
        <f t="shared" si="169"/>
        <v>6600</v>
      </c>
      <c r="I261" s="87">
        <f t="shared" si="169"/>
        <v>17100</v>
      </c>
      <c r="J261" s="87">
        <f t="shared" si="169"/>
        <v>12500</v>
      </c>
      <c r="K261" s="87">
        <f t="shared" si="169"/>
        <v>6300</v>
      </c>
      <c r="L261" s="87">
        <f t="shared" si="169"/>
        <v>9100</v>
      </c>
      <c r="M261" s="87">
        <f t="shared" si="169"/>
        <v>0</v>
      </c>
      <c r="N261" s="87">
        <f t="shared" si="169"/>
        <v>0</v>
      </c>
      <c r="O261" s="87">
        <f t="shared" si="169"/>
        <v>0</v>
      </c>
      <c r="P261" s="87">
        <f t="shared" si="169"/>
        <v>0</v>
      </c>
      <c r="Q261" s="87">
        <f t="shared" si="169"/>
        <v>0</v>
      </c>
      <c r="R261" s="87">
        <f t="shared" si="169"/>
        <v>0</v>
      </c>
      <c r="S261" s="86">
        <f t="shared" si="169"/>
        <v>51600</v>
      </c>
      <c r="T261" s="147">
        <f t="shared" si="1"/>
        <v>86</v>
      </c>
      <c r="U261" s="86">
        <f>SUM(U262)</f>
        <v>8400</v>
      </c>
      <c r="V261" s="185"/>
      <c r="W261" s="182"/>
      <c r="X261" s="64"/>
      <c r="Y261" s="64"/>
    </row>
    <row r="262" spans="1:25" ht="15.75" customHeight="1" x14ac:dyDescent="0.45">
      <c r="A262" s="107" t="s">
        <v>134</v>
      </c>
      <c r="B262" s="90">
        <v>60000</v>
      </c>
      <c r="C262" s="90">
        <v>0</v>
      </c>
      <c r="D262" s="90"/>
      <c r="E262" s="90"/>
      <c r="F262" s="90">
        <f>SUM(B262:E262)</f>
        <v>60000</v>
      </c>
      <c r="G262" s="91"/>
      <c r="H262" s="91">
        <v>6600</v>
      </c>
      <c r="I262" s="91">
        <v>17100</v>
      </c>
      <c r="J262" s="91">
        <v>12500</v>
      </c>
      <c r="K262" s="91">
        <v>6300</v>
      </c>
      <c r="L262" s="91">
        <v>9100</v>
      </c>
      <c r="M262" s="91"/>
      <c r="N262" s="91"/>
      <c r="O262" s="91"/>
      <c r="P262" s="91"/>
      <c r="Q262" s="91"/>
      <c r="R262" s="91"/>
      <c r="S262" s="90">
        <f>SUM(G262:R262)</f>
        <v>51600</v>
      </c>
      <c r="T262" s="108">
        <f t="shared" si="1"/>
        <v>86</v>
      </c>
      <c r="U262" s="90">
        <f>F262-S262</f>
        <v>8400</v>
      </c>
      <c r="V262" s="181"/>
      <c r="W262" s="182"/>
    </row>
    <row r="263" spans="1:25" ht="15.75" customHeight="1" x14ac:dyDescent="0.45">
      <c r="A263" s="148" t="s">
        <v>136</v>
      </c>
      <c r="B263" s="86">
        <f t="shared" ref="B263:S263" si="170">SUM(B264)</f>
        <v>0</v>
      </c>
      <c r="C263" s="86">
        <f t="shared" si="170"/>
        <v>0</v>
      </c>
      <c r="D263" s="86">
        <f t="shared" si="170"/>
        <v>0</v>
      </c>
      <c r="E263" s="86">
        <f t="shared" si="170"/>
        <v>0</v>
      </c>
      <c r="F263" s="86">
        <f t="shared" si="170"/>
        <v>0</v>
      </c>
      <c r="G263" s="87">
        <f t="shared" si="170"/>
        <v>0</v>
      </c>
      <c r="H263" s="87">
        <f t="shared" si="170"/>
        <v>0</v>
      </c>
      <c r="I263" s="87">
        <f t="shared" si="170"/>
        <v>0</v>
      </c>
      <c r="J263" s="87">
        <f t="shared" si="170"/>
        <v>0</v>
      </c>
      <c r="K263" s="87">
        <f t="shared" si="170"/>
        <v>0</v>
      </c>
      <c r="L263" s="87">
        <f t="shared" si="170"/>
        <v>0</v>
      </c>
      <c r="M263" s="87">
        <f t="shared" si="170"/>
        <v>0</v>
      </c>
      <c r="N263" s="87">
        <f t="shared" si="170"/>
        <v>0</v>
      </c>
      <c r="O263" s="87">
        <f t="shared" si="170"/>
        <v>0</v>
      </c>
      <c r="P263" s="87">
        <f t="shared" si="170"/>
        <v>0</v>
      </c>
      <c r="Q263" s="87">
        <f t="shared" si="170"/>
        <v>0</v>
      </c>
      <c r="R263" s="87">
        <f t="shared" si="170"/>
        <v>0</v>
      </c>
      <c r="S263" s="86">
        <f t="shared" si="170"/>
        <v>0</v>
      </c>
      <c r="T263" s="147" t="e">
        <f t="shared" si="1"/>
        <v>#DIV/0!</v>
      </c>
      <c r="U263" s="86">
        <f>SUM(U264)</f>
        <v>0</v>
      </c>
      <c r="V263" s="185"/>
      <c r="W263" s="182"/>
      <c r="X263" s="64"/>
      <c r="Y263" s="64"/>
    </row>
    <row r="264" spans="1:25" ht="15.75" customHeight="1" x14ac:dyDescent="0.45">
      <c r="A264" s="107" t="s">
        <v>137</v>
      </c>
      <c r="B264" s="90">
        <v>0</v>
      </c>
      <c r="C264" s="90">
        <v>0</v>
      </c>
      <c r="D264" s="90"/>
      <c r="E264" s="90"/>
      <c r="F264" s="90">
        <f>SUM(B264:E264)</f>
        <v>0</v>
      </c>
      <c r="G264" s="91"/>
      <c r="H264" s="91"/>
      <c r="I264" s="91"/>
      <c r="J264" s="91"/>
      <c r="K264" s="91"/>
      <c r="L264" s="91"/>
      <c r="M264" s="91"/>
      <c r="N264" s="91"/>
      <c r="O264" s="91"/>
      <c r="P264" s="91"/>
      <c r="Q264" s="91"/>
      <c r="R264" s="91"/>
      <c r="S264" s="90">
        <f>SUM(G264:R264)</f>
        <v>0</v>
      </c>
      <c r="T264" s="108" t="e">
        <f t="shared" si="1"/>
        <v>#DIV/0!</v>
      </c>
      <c r="U264" s="90">
        <f>F264-S264</f>
        <v>0</v>
      </c>
      <c r="V264" s="181"/>
      <c r="W264" s="182"/>
    </row>
    <row r="265" spans="1:25" ht="15.75" customHeight="1" x14ac:dyDescent="0.45">
      <c r="A265" s="148" t="s">
        <v>139</v>
      </c>
      <c r="B265" s="86">
        <f t="shared" ref="B265:S265" si="171">SUM(B266:B267)</f>
        <v>27300</v>
      </c>
      <c r="C265" s="86">
        <f t="shared" si="171"/>
        <v>0</v>
      </c>
      <c r="D265" s="86">
        <f t="shared" si="171"/>
        <v>0</v>
      </c>
      <c r="E265" s="86">
        <f t="shared" si="171"/>
        <v>0</v>
      </c>
      <c r="F265" s="86">
        <f t="shared" si="171"/>
        <v>27300</v>
      </c>
      <c r="G265" s="87">
        <f t="shared" si="171"/>
        <v>0</v>
      </c>
      <c r="H265" s="87">
        <f t="shared" si="171"/>
        <v>20800</v>
      </c>
      <c r="I265" s="87">
        <f t="shared" si="171"/>
        <v>400</v>
      </c>
      <c r="J265" s="87">
        <f t="shared" si="171"/>
        <v>400</v>
      </c>
      <c r="K265" s="87">
        <f t="shared" si="171"/>
        <v>2900</v>
      </c>
      <c r="L265" s="87">
        <f t="shared" si="171"/>
        <v>400</v>
      </c>
      <c r="M265" s="87">
        <f t="shared" si="171"/>
        <v>0</v>
      </c>
      <c r="N265" s="87">
        <f t="shared" si="171"/>
        <v>0</v>
      </c>
      <c r="O265" s="87">
        <f t="shared" si="171"/>
        <v>0</v>
      </c>
      <c r="P265" s="87">
        <f t="shared" si="171"/>
        <v>0</v>
      </c>
      <c r="Q265" s="87">
        <f t="shared" si="171"/>
        <v>0</v>
      </c>
      <c r="R265" s="87">
        <f t="shared" si="171"/>
        <v>0</v>
      </c>
      <c r="S265" s="86">
        <f t="shared" si="171"/>
        <v>24900</v>
      </c>
      <c r="T265" s="147">
        <f t="shared" si="1"/>
        <v>91.208791208791212</v>
      </c>
      <c r="U265" s="86">
        <f>SUM(U266:U267)</f>
        <v>2400</v>
      </c>
      <c r="V265" s="185"/>
      <c r="W265" s="182"/>
      <c r="X265" s="64"/>
      <c r="Y265" s="64"/>
    </row>
    <row r="266" spans="1:25" ht="15.75" customHeight="1" x14ac:dyDescent="0.45">
      <c r="A266" s="89" t="s">
        <v>140</v>
      </c>
      <c r="B266" s="90">
        <v>22500</v>
      </c>
      <c r="C266" s="90">
        <v>0</v>
      </c>
      <c r="D266" s="90"/>
      <c r="E266" s="90"/>
      <c r="F266" s="90">
        <f>SUM(B266:E266)</f>
        <v>22500</v>
      </c>
      <c r="G266" s="91"/>
      <c r="H266" s="91">
        <f>7500+12500</f>
        <v>20000</v>
      </c>
      <c r="I266" s="91"/>
      <c r="J266" s="91"/>
      <c r="K266" s="91">
        <v>2500</v>
      </c>
      <c r="L266" s="91"/>
      <c r="M266" s="91"/>
      <c r="N266" s="91"/>
      <c r="O266" s="91"/>
      <c r="P266" s="91"/>
      <c r="Q266" s="91"/>
      <c r="R266" s="91"/>
      <c r="S266" s="90">
        <f t="shared" ref="S266:S267" si="172">SUM(G266:R266)</f>
        <v>22500</v>
      </c>
      <c r="T266" s="108">
        <f t="shared" si="1"/>
        <v>100</v>
      </c>
      <c r="U266" s="90">
        <f t="shared" ref="U266:U267" si="173">F266-S266</f>
        <v>0</v>
      </c>
      <c r="V266" s="181"/>
      <c r="W266" s="182"/>
    </row>
    <row r="267" spans="1:25" ht="15.75" customHeight="1" x14ac:dyDescent="0.45">
      <c r="A267" s="89" t="s">
        <v>141</v>
      </c>
      <c r="B267" s="90">
        <v>4800</v>
      </c>
      <c r="C267" s="90"/>
      <c r="D267" s="90"/>
      <c r="E267" s="90"/>
      <c r="F267" s="90">
        <f>SUM(B267:E267)</f>
        <v>4800</v>
      </c>
      <c r="G267" s="91"/>
      <c r="H267" s="91">
        <f>400+400</f>
        <v>800</v>
      </c>
      <c r="I267" s="91">
        <v>400</v>
      </c>
      <c r="J267" s="91">
        <v>400</v>
      </c>
      <c r="K267" s="91">
        <v>400</v>
      </c>
      <c r="L267" s="91">
        <v>400</v>
      </c>
      <c r="M267" s="91"/>
      <c r="N267" s="91"/>
      <c r="O267" s="91"/>
      <c r="P267" s="91"/>
      <c r="Q267" s="91"/>
      <c r="R267" s="91"/>
      <c r="S267" s="90">
        <f t="shared" si="172"/>
        <v>2400</v>
      </c>
      <c r="T267" s="108">
        <f t="shared" si="1"/>
        <v>50</v>
      </c>
      <c r="U267" s="90">
        <f t="shared" si="173"/>
        <v>2400</v>
      </c>
      <c r="V267" s="181"/>
      <c r="W267" s="182"/>
    </row>
    <row r="268" spans="1:25" ht="15.75" customHeight="1" x14ac:dyDescent="0.45">
      <c r="A268" s="112" t="s">
        <v>142</v>
      </c>
      <c r="B268" s="113">
        <f>SUM(B270:B273)</f>
        <v>57500</v>
      </c>
      <c r="C268" s="113">
        <f t="shared" ref="C268:S268" si="174">SUM(C269,C271:C273)</f>
        <v>0</v>
      </c>
      <c r="D268" s="113">
        <f t="shared" si="174"/>
        <v>0</v>
      </c>
      <c r="E268" s="113">
        <f t="shared" si="174"/>
        <v>0</v>
      </c>
      <c r="F268" s="113">
        <f t="shared" si="174"/>
        <v>57500</v>
      </c>
      <c r="G268" s="114">
        <f t="shared" si="174"/>
        <v>11042.43</v>
      </c>
      <c r="H268" s="114">
        <f t="shared" si="174"/>
        <v>11549.130000000001</v>
      </c>
      <c r="I268" s="114">
        <f t="shared" si="174"/>
        <v>9663.06</v>
      </c>
      <c r="J268" s="114">
        <f t="shared" si="174"/>
        <v>6584.6</v>
      </c>
      <c r="K268" s="114">
        <f t="shared" si="174"/>
        <v>7982.68</v>
      </c>
      <c r="L268" s="114">
        <f t="shared" si="174"/>
        <v>9970.35</v>
      </c>
      <c r="M268" s="114">
        <f t="shared" si="174"/>
        <v>0</v>
      </c>
      <c r="N268" s="114">
        <f t="shared" si="174"/>
        <v>0</v>
      </c>
      <c r="O268" s="114">
        <f t="shared" si="174"/>
        <v>0</v>
      </c>
      <c r="P268" s="114">
        <f t="shared" si="174"/>
        <v>0</v>
      </c>
      <c r="Q268" s="114">
        <f t="shared" si="174"/>
        <v>0</v>
      </c>
      <c r="R268" s="114">
        <f t="shared" si="174"/>
        <v>0</v>
      </c>
      <c r="S268" s="113">
        <f t="shared" si="174"/>
        <v>56792.25</v>
      </c>
      <c r="T268" s="115">
        <f t="shared" si="1"/>
        <v>98.76913043478261</v>
      </c>
      <c r="U268" s="113">
        <f>SUM(U269,U271:U273)</f>
        <v>707.74999999999909</v>
      </c>
      <c r="V268" s="116"/>
      <c r="W268" s="117"/>
      <c r="X268" s="139"/>
      <c r="Y268" s="139"/>
    </row>
    <row r="269" spans="1:25" ht="15.75" customHeight="1" x14ac:dyDescent="0.45">
      <c r="A269" s="148" t="s">
        <v>143</v>
      </c>
      <c r="B269" s="86">
        <f t="shared" ref="B269:C269" si="175">SUM(B270)</f>
        <v>16500</v>
      </c>
      <c r="C269" s="86">
        <f t="shared" si="175"/>
        <v>0</v>
      </c>
      <c r="D269" s="113">
        <f>SUM(D270,D272:D274)</f>
        <v>0</v>
      </c>
      <c r="E269" s="86">
        <f t="shared" ref="E269:S269" si="176">SUM(E270)</f>
        <v>0</v>
      </c>
      <c r="F269" s="86">
        <f t="shared" si="176"/>
        <v>16500</v>
      </c>
      <c r="G269" s="87">
        <f t="shared" si="176"/>
        <v>1394.21</v>
      </c>
      <c r="H269" s="87">
        <f t="shared" si="176"/>
        <v>2830.15</v>
      </c>
      <c r="I269" s="87">
        <f t="shared" si="176"/>
        <v>3766.9399999999996</v>
      </c>
      <c r="J269" s="87">
        <f t="shared" si="176"/>
        <v>1426.31</v>
      </c>
      <c r="K269" s="87">
        <f t="shared" si="176"/>
        <v>2578.17</v>
      </c>
      <c r="L269" s="87">
        <f t="shared" si="176"/>
        <v>2643.44</v>
      </c>
      <c r="M269" s="87">
        <f t="shared" si="176"/>
        <v>0</v>
      </c>
      <c r="N269" s="87">
        <f t="shared" si="176"/>
        <v>0</v>
      </c>
      <c r="O269" s="87">
        <f t="shared" si="176"/>
        <v>0</v>
      </c>
      <c r="P269" s="87">
        <f t="shared" si="176"/>
        <v>0</v>
      </c>
      <c r="Q269" s="87">
        <f t="shared" si="176"/>
        <v>0</v>
      </c>
      <c r="R269" s="87">
        <f t="shared" si="176"/>
        <v>0</v>
      </c>
      <c r="S269" s="86">
        <f t="shared" si="176"/>
        <v>14639.220000000001</v>
      </c>
      <c r="T269" s="147">
        <f t="shared" si="1"/>
        <v>88.722545454545468</v>
      </c>
      <c r="U269" s="86">
        <f>SUM(U270)</f>
        <v>1860.7799999999988</v>
      </c>
      <c r="V269" s="181"/>
      <c r="W269" s="182"/>
      <c r="X269" s="118"/>
      <c r="Y269" s="118"/>
    </row>
    <row r="270" spans="1:25" ht="15.75" customHeight="1" x14ac:dyDescent="0.45">
      <c r="A270" s="45" t="s">
        <v>144</v>
      </c>
      <c r="B270" s="46">
        <v>16500</v>
      </c>
      <c r="C270" s="46">
        <v>0</v>
      </c>
      <c r="D270" s="46"/>
      <c r="E270" s="46"/>
      <c r="F270" s="46">
        <f>SUM(B270:E270)</f>
        <v>16500</v>
      </c>
      <c r="G270" s="47">
        <v>1394.21</v>
      </c>
      <c r="H270" s="47">
        <f>1175.93+1654.22</f>
        <v>2830.15</v>
      </c>
      <c r="I270" s="47">
        <f>1175.93+1412.4+1178.61</f>
        <v>3766.9399999999996</v>
      </c>
      <c r="J270" s="47">
        <v>1426.31</v>
      </c>
      <c r="K270" s="47">
        <f>1175.93+1402.24</f>
        <v>2578.17</v>
      </c>
      <c r="L270" s="47">
        <f>1175.93+1467.51</f>
        <v>2643.44</v>
      </c>
      <c r="M270" s="47"/>
      <c r="N270" s="47"/>
      <c r="O270" s="47"/>
      <c r="P270" s="47"/>
      <c r="Q270" s="47"/>
      <c r="R270" s="47"/>
      <c r="S270" s="46">
        <f t="shared" ref="S270:S273" si="177">SUM(G270:R270)</f>
        <v>14639.220000000001</v>
      </c>
      <c r="T270" s="48">
        <f t="shared" si="1"/>
        <v>88.722545454545468</v>
      </c>
      <c r="U270" s="46">
        <f t="shared" ref="U270:U273" si="178">F270-S270</f>
        <v>1860.7799999999988</v>
      </c>
      <c r="V270" s="181"/>
      <c r="W270" s="182"/>
    </row>
    <row r="271" spans="1:25" ht="15.75" customHeight="1" x14ac:dyDescent="0.45">
      <c r="A271" s="45" t="s">
        <v>147</v>
      </c>
      <c r="B271" s="46">
        <v>6500</v>
      </c>
      <c r="C271" s="46">
        <v>0</v>
      </c>
      <c r="D271" s="46"/>
      <c r="E271" s="46"/>
      <c r="F271" s="46">
        <f t="shared" ref="F271:F273" si="179">SUM(B271:E271)</f>
        <v>6500</v>
      </c>
      <c r="G271" s="47">
        <v>2281.9899999999998</v>
      </c>
      <c r="H271" s="47">
        <v>1726.12</v>
      </c>
      <c r="I271" s="47">
        <v>214</v>
      </c>
      <c r="J271" s="47">
        <v>214</v>
      </c>
      <c r="K271" s="47">
        <v>387.34</v>
      </c>
      <c r="L271" s="47">
        <v>1010.08</v>
      </c>
      <c r="M271" s="47"/>
      <c r="N271" s="47"/>
      <c r="O271" s="47"/>
      <c r="P271" s="47"/>
      <c r="Q271" s="47"/>
      <c r="R271" s="47"/>
      <c r="S271" s="46">
        <f t="shared" si="177"/>
        <v>5833.53</v>
      </c>
      <c r="T271" s="48">
        <f t="shared" si="1"/>
        <v>89.746615384615382</v>
      </c>
      <c r="U271" s="46">
        <f t="shared" si="178"/>
        <v>666.47000000000025</v>
      </c>
      <c r="V271" s="181"/>
      <c r="W271" s="182"/>
    </row>
    <row r="272" spans="1:25" ht="15.75" customHeight="1" x14ac:dyDescent="0.45">
      <c r="A272" s="45" t="s">
        <v>148</v>
      </c>
      <c r="B272" s="46">
        <v>28000</v>
      </c>
      <c r="C272" s="46">
        <v>0</v>
      </c>
      <c r="D272" s="46"/>
      <c r="E272" s="46"/>
      <c r="F272" s="46">
        <f t="shared" si="179"/>
        <v>28000</v>
      </c>
      <c r="G272" s="47">
        <v>5859.23</v>
      </c>
      <c r="H272" s="47">
        <v>5733.86</v>
      </c>
      <c r="I272" s="47">
        <v>5000.12</v>
      </c>
      <c r="J272" s="47">
        <v>3980.29</v>
      </c>
      <c r="K272" s="47">
        <v>4348.17</v>
      </c>
      <c r="L272" s="47">
        <v>4229.83</v>
      </c>
      <c r="M272" s="47"/>
      <c r="N272" s="47"/>
      <c r="O272" s="47"/>
      <c r="P272" s="47"/>
      <c r="Q272" s="47"/>
      <c r="R272" s="47"/>
      <c r="S272" s="46">
        <f t="shared" si="177"/>
        <v>29151.5</v>
      </c>
      <c r="T272" s="48">
        <f t="shared" si="1"/>
        <v>104.11250000000001</v>
      </c>
      <c r="U272" s="46">
        <f t="shared" si="178"/>
        <v>-1151.5</v>
      </c>
      <c r="V272" s="181"/>
      <c r="W272" s="182"/>
    </row>
    <row r="273" spans="1:25" ht="15.75" customHeight="1" x14ac:dyDescent="0.45">
      <c r="A273" s="60" t="s">
        <v>149</v>
      </c>
      <c r="B273" s="61">
        <v>6500</v>
      </c>
      <c r="C273" s="46">
        <v>0</v>
      </c>
      <c r="D273" s="61"/>
      <c r="E273" s="61"/>
      <c r="F273" s="46">
        <f t="shared" si="179"/>
        <v>6500</v>
      </c>
      <c r="G273" s="62">
        <v>1507</v>
      </c>
      <c r="H273" s="62">
        <v>1259</v>
      </c>
      <c r="I273" s="62">
        <v>682</v>
      </c>
      <c r="J273" s="62">
        <v>964</v>
      </c>
      <c r="K273" s="62">
        <v>669</v>
      </c>
      <c r="L273" s="62">
        <v>2087</v>
      </c>
      <c r="M273" s="62"/>
      <c r="N273" s="62"/>
      <c r="O273" s="62"/>
      <c r="P273" s="62"/>
      <c r="Q273" s="62"/>
      <c r="R273" s="62"/>
      <c r="S273" s="61">
        <f t="shared" si="177"/>
        <v>7168</v>
      </c>
      <c r="T273" s="120">
        <f t="shared" si="1"/>
        <v>110.27692307692307</v>
      </c>
      <c r="U273" s="61">
        <f t="shared" si="178"/>
        <v>-668</v>
      </c>
      <c r="V273" s="183"/>
      <c r="W273" s="184"/>
    </row>
    <row r="274" spans="1:25" ht="15.75" hidden="1" customHeight="1" x14ac:dyDescent="0.45">
      <c r="A274" s="32" t="s">
        <v>150</v>
      </c>
      <c r="B274" s="33">
        <f t="shared" ref="B274:S274" si="180">SUM(B275,B303)</f>
        <v>0</v>
      </c>
      <c r="C274" s="33">
        <f t="shared" si="180"/>
        <v>0</v>
      </c>
      <c r="D274" s="33">
        <f t="shared" si="180"/>
        <v>0</v>
      </c>
      <c r="E274" s="33">
        <f t="shared" si="180"/>
        <v>0</v>
      </c>
      <c r="F274" s="33">
        <f t="shared" si="180"/>
        <v>0</v>
      </c>
      <c r="G274" s="34">
        <f t="shared" si="180"/>
        <v>0</v>
      </c>
      <c r="H274" s="34">
        <f t="shared" si="180"/>
        <v>0</v>
      </c>
      <c r="I274" s="34">
        <f t="shared" si="180"/>
        <v>0</v>
      </c>
      <c r="J274" s="34">
        <f t="shared" si="180"/>
        <v>0</v>
      </c>
      <c r="K274" s="34">
        <f t="shared" si="180"/>
        <v>0</v>
      </c>
      <c r="L274" s="34">
        <f t="shared" si="180"/>
        <v>0</v>
      </c>
      <c r="M274" s="34">
        <f t="shared" si="180"/>
        <v>0</v>
      </c>
      <c r="N274" s="34">
        <f t="shared" si="180"/>
        <v>0</v>
      </c>
      <c r="O274" s="34">
        <f t="shared" si="180"/>
        <v>0</v>
      </c>
      <c r="P274" s="34">
        <f t="shared" si="180"/>
        <v>0</v>
      </c>
      <c r="Q274" s="34">
        <f t="shared" si="180"/>
        <v>0</v>
      </c>
      <c r="R274" s="34">
        <f t="shared" si="180"/>
        <v>0</v>
      </c>
      <c r="S274" s="33">
        <f t="shared" si="180"/>
        <v>0</v>
      </c>
      <c r="T274" s="35" t="e">
        <f t="shared" si="1"/>
        <v>#DIV/0!</v>
      </c>
      <c r="U274" s="33">
        <f>SUM(U275,U303)</f>
        <v>0</v>
      </c>
      <c r="V274" s="36"/>
      <c r="W274" s="37"/>
      <c r="X274" s="38"/>
      <c r="Y274" s="38"/>
    </row>
    <row r="275" spans="1:25" ht="15.75" hidden="1" customHeight="1" x14ac:dyDescent="0.45">
      <c r="A275" s="121" t="s">
        <v>151</v>
      </c>
      <c r="B275" s="122">
        <f t="shared" ref="B275:S275" si="181">SUM(B276,B287,B291,B296,B298,B301)</f>
        <v>0</v>
      </c>
      <c r="C275" s="122">
        <f t="shared" si="181"/>
        <v>0</v>
      </c>
      <c r="D275" s="122">
        <f t="shared" si="181"/>
        <v>0</v>
      </c>
      <c r="E275" s="122">
        <f t="shared" si="181"/>
        <v>0</v>
      </c>
      <c r="F275" s="122">
        <f t="shared" si="181"/>
        <v>0</v>
      </c>
      <c r="G275" s="123">
        <f t="shared" si="181"/>
        <v>0</v>
      </c>
      <c r="H275" s="123">
        <f t="shared" si="181"/>
        <v>0</v>
      </c>
      <c r="I275" s="123">
        <f t="shared" si="181"/>
        <v>0</v>
      </c>
      <c r="J275" s="123">
        <f t="shared" si="181"/>
        <v>0</v>
      </c>
      <c r="K275" s="123">
        <f t="shared" si="181"/>
        <v>0</v>
      </c>
      <c r="L275" s="123">
        <f t="shared" si="181"/>
        <v>0</v>
      </c>
      <c r="M275" s="123">
        <f t="shared" si="181"/>
        <v>0</v>
      </c>
      <c r="N275" s="123">
        <f t="shared" si="181"/>
        <v>0</v>
      </c>
      <c r="O275" s="123">
        <f t="shared" si="181"/>
        <v>0</v>
      </c>
      <c r="P275" s="123">
        <f t="shared" si="181"/>
        <v>0</v>
      </c>
      <c r="Q275" s="123">
        <f t="shared" si="181"/>
        <v>0</v>
      </c>
      <c r="R275" s="123">
        <f t="shared" si="181"/>
        <v>0</v>
      </c>
      <c r="S275" s="122">
        <f t="shared" si="181"/>
        <v>0</v>
      </c>
      <c r="T275" s="124" t="e">
        <f t="shared" si="1"/>
        <v>#DIV/0!</v>
      </c>
      <c r="U275" s="122">
        <f>SUM(U276,U287,U291,U296,U298,U301)</f>
        <v>0</v>
      </c>
      <c r="V275" s="125"/>
      <c r="W275" s="126"/>
      <c r="X275" s="139"/>
      <c r="Y275" s="139"/>
    </row>
    <row r="276" spans="1:25" ht="15.75" hidden="1" customHeight="1" x14ac:dyDescent="0.45">
      <c r="A276" s="148" t="s">
        <v>152</v>
      </c>
      <c r="B276" s="86">
        <f t="shared" ref="B276:S276" si="182">SUM(B277:B286)</f>
        <v>0</v>
      </c>
      <c r="C276" s="86">
        <f t="shared" si="182"/>
        <v>0</v>
      </c>
      <c r="D276" s="86">
        <f t="shared" si="182"/>
        <v>0</v>
      </c>
      <c r="E276" s="86">
        <f t="shared" si="182"/>
        <v>0</v>
      </c>
      <c r="F276" s="86">
        <f t="shared" si="182"/>
        <v>0</v>
      </c>
      <c r="G276" s="87">
        <f t="shared" si="182"/>
        <v>0</v>
      </c>
      <c r="H276" s="87">
        <f t="shared" si="182"/>
        <v>0</v>
      </c>
      <c r="I276" s="87">
        <f t="shared" si="182"/>
        <v>0</v>
      </c>
      <c r="J276" s="87">
        <f t="shared" si="182"/>
        <v>0</v>
      </c>
      <c r="K276" s="87">
        <f t="shared" si="182"/>
        <v>0</v>
      </c>
      <c r="L276" s="87">
        <f t="shared" si="182"/>
        <v>0</v>
      </c>
      <c r="M276" s="87">
        <f t="shared" si="182"/>
        <v>0</v>
      </c>
      <c r="N276" s="87">
        <f t="shared" si="182"/>
        <v>0</v>
      </c>
      <c r="O276" s="87">
        <f t="shared" si="182"/>
        <v>0</v>
      </c>
      <c r="P276" s="87">
        <f t="shared" si="182"/>
        <v>0</v>
      </c>
      <c r="Q276" s="87">
        <f t="shared" si="182"/>
        <v>0</v>
      </c>
      <c r="R276" s="87">
        <f t="shared" si="182"/>
        <v>0</v>
      </c>
      <c r="S276" s="86">
        <f t="shared" si="182"/>
        <v>0</v>
      </c>
      <c r="T276" s="147" t="e">
        <f t="shared" si="1"/>
        <v>#DIV/0!</v>
      </c>
      <c r="U276" s="86">
        <f>SUM(U277:U286)</f>
        <v>0</v>
      </c>
      <c r="V276" s="185"/>
      <c r="W276" s="182"/>
      <c r="X276" s="128"/>
      <c r="Y276" s="128"/>
    </row>
    <row r="277" spans="1:25" ht="15.75" hidden="1" customHeight="1" x14ac:dyDescent="0.45">
      <c r="A277" s="49" t="s">
        <v>250</v>
      </c>
      <c r="B277" s="46"/>
      <c r="C277" s="46"/>
      <c r="D277" s="46"/>
      <c r="E277" s="46"/>
      <c r="F277" s="46">
        <f t="shared" ref="F277:F286" si="183">SUM(B277:E277)</f>
        <v>0</v>
      </c>
      <c r="G277" s="47"/>
      <c r="H277" s="47"/>
      <c r="I277" s="47"/>
      <c r="J277" s="47"/>
      <c r="K277" s="47"/>
      <c r="L277" s="47"/>
      <c r="M277" s="47"/>
      <c r="N277" s="47"/>
      <c r="O277" s="47"/>
      <c r="P277" s="47"/>
      <c r="Q277" s="47"/>
      <c r="R277" s="47"/>
      <c r="S277" s="46">
        <f t="shared" ref="S277:S286" si="184">SUM(G277:R277)</f>
        <v>0</v>
      </c>
      <c r="T277" s="48" t="e">
        <f t="shared" si="1"/>
        <v>#DIV/0!</v>
      </c>
      <c r="U277" s="46">
        <f t="shared" ref="U277:U286" si="185">F277-S277</f>
        <v>0</v>
      </c>
      <c r="V277" s="181"/>
      <c r="W277" s="182"/>
    </row>
    <row r="278" spans="1:25" ht="15.75" hidden="1" customHeight="1" x14ac:dyDescent="0.45">
      <c r="A278" s="49" t="s">
        <v>251</v>
      </c>
      <c r="B278" s="46"/>
      <c r="C278" s="46"/>
      <c r="D278" s="46"/>
      <c r="E278" s="46"/>
      <c r="F278" s="46">
        <f t="shared" si="183"/>
        <v>0</v>
      </c>
      <c r="G278" s="47"/>
      <c r="H278" s="47"/>
      <c r="I278" s="47"/>
      <c r="J278" s="47"/>
      <c r="K278" s="47"/>
      <c r="L278" s="47"/>
      <c r="M278" s="47"/>
      <c r="N278" s="47"/>
      <c r="O278" s="47"/>
      <c r="P278" s="47"/>
      <c r="Q278" s="47"/>
      <c r="R278" s="47"/>
      <c r="S278" s="46">
        <f t="shared" si="184"/>
        <v>0</v>
      </c>
      <c r="T278" s="48" t="e">
        <f t="shared" si="1"/>
        <v>#DIV/0!</v>
      </c>
      <c r="U278" s="46">
        <f t="shared" si="185"/>
        <v>0</v>
      </c>
      <c r="V278" s="181"/>
      <c r="W278" s="182"/>
    </row>
    <row r="279" spans="1:25" ht="15.75" hidden="1" customHeight="1" x14ac:dyDescent="0.45">
      <c r="A279" s="49" t="s">
        <v>252</v>
      </c>
      <c r="B279" s="46"/>
      <c r="C279" s="46"/>
      <c r="D279" s="46"/>
      <c r="E279" s="46"/>
      <c r="F279" s="46">
        <f t="shared" si="183"/>
        <v>0</v>
      </c>
      <c r="G279" s="47"/>
      <c r="H279" s="47"/>
      <c r="I279" s="47"/>
      <c r="J279" s="47"/>
      <c r="K279" s="47"/>
      <c r="L279" s="47"/>
      <c r="M279" s="47"/>
      <c r="N279" s="47"/>
      <c r="O279" s="47"/>
      <c r="P279" s="47"/>
      <c r="Q279" s="47"/>
      <c r="R279" s="47"/>
      <c r="S279" s="46">
        <f t="shared" si="184"/>
        <v>0</v>
      </c>
      <c r="T279" s="48" t="e">
        <f t="shared" si="1"/>
        <v>#DIV/0!</v>
      </c>
      <c r="U279" s="46">
        <f t="shared" si="185"/>
        <v>0</v>
      </c>
      <c r="V279" s="181"/>
      <c r="W279" s="182"/>
    </row>
    <row r="280" spans="1:25" ht="15.75" hidden="1" customHeight="1" x14ac:dyDescent="0.45">
      <c r="A280" s="49" t="s">
        <v>253</v>
      </c>
      <c r="B280" s="46"/>
      <c r="C280" s="46"/>
      <c r="D280" s="46"/>
      <c r="E280" s="46"/>
      <c r="F280" s="46">
        <f t="shared" si="183"/>
        <v>0</v>
      </c>
      <c r="G280" s="47"/>
      <c r="H280" s="47"/>
      <c r="I280" s="47"/>
      <c r="J280" s="47"/>
      <c r="K280" s="47"/>
      <c r="L280" s="47"/>
      <c r="M280" s="47"/>
      <c r="N280" s="47"/>
      <c r="O280" s="47"/>
      <c r="P280" s="47"/>
      <c r="Q280" s="47"/>
      <c r="R280" s="47"/>
      <c r="S280" s="46">
        <f t="shared" si="184"/>
        <v>0</v>
      </c>
      <c r="T280" s="48" t="e">
        <f t="shared" si="1"/>
        <v>#DIV/0!</v>
      </c>
      <c r="U280" s="46">
        <f t="shared" si="185"/>
        <v>0</v>
      </c>
      <c r="V280" s="181"/>
      <c r="W280" s="182"/>
    </row>
    <row r="281" spans="1:25" ht="15.75" hidden="1" customHeight="1" x14ac:dyDescent="0.45">
      <c r="A281" s="49" t="s">
        <v>254</v>
      </c>
      <c r="B281" s="46"/>
      <c r="C281" s="46"/>
      <c r="D281" s="46"/>
      <c r="E281" s="46"/>
      <c r="F281" s="46">
        <f t="shared" si="183"/>
        <v>0</v>
      </c>
      <c r="G281" s="47"/>
      <c r="H281" s="47"/>
      <c r="I281" s="47"/>
      <c r="J281" s="47"/>
      <c r="K281" s="47"/>
      <c r="L281" s="47"/>
      <c r="M281" s="47"/>
      <c r="N281" s="47"/>
      <c r="O281" s="47"/>
      <c r="P281" s="47"/>
      <c r="Q281" s="47"/>
      <c r="R281" s="47"/>
      <c r="S281" s="46">
        <f t="shared" si="184"/>
        <v>0</v>
      </c>
      <c r="T281" s="48" t="e">
        <f t="shared" si="1"/>
        <v>#DIV/0!</v>
      </c>
      <c r="U281" s="46">
        <f t="shared" si="185"/>
        <v>0</v>
      </c>
      <c r="V281" s="181"/>
      <c r="W281" s="182"/>
    </row>
    <row r="282" spans="1:25" ht="15.75" hidden="1" customHeight="1" x14ac:dyDescent="0.45">
      <c r="A282" s="49" t="s">
        <v>255</v>
      </c>
      <c r="B282" s="46"/>
      <c r="C282" s="46"/>
      <c r="D282" s="46"/>
      <c r="E282" s="46"/>
      <c r="F282" s="46">
        <f t="shared" si="183"/>
        <v>0</v>
      </c>
      <c r="G282" s="47"/>
      <c r="H282" s="47"/>
      <c r="I282" s="47"/>
      <c r="J282" s="47"/>
      <c r="K282" s="47"/>
      <c r="L282" s="47"/>
      <c r="M282" s="47"/>
      <c r="N282" s="47"/>
      <c r="O282" s="47"/>
      <c r="P282" s="47"/>
      <c r="Q282" s="47"/>
      <c r="R282" s="47"/>
      <c r="S282" s="46">
        <f t="shared" si="184"/>
        <v>0</v>
      </c>
      <c r="T282" s="48" t="e">
        <f t="shared" si="1"/>
        <v>#DIV/0!</v>
      </c>
      <c r="U282" s="46">
        <f t="shared" si="185"/>
        <v>0</v>
      </c>
      <c r="V282" s="181"/>
      <c r="W282" s="182"/>
    </row>
    <row r="283" spans="1:25" ht="15.75" hidden="1" customHeight="1" x14ac:dyDescent="0.45">
      <c r="A283" s="49" t="s">
        <v>256</v>
      </c>
      <c r="B283" s="46"/>
      <c r="C283" s="46"/>
      <c r="D283" s="46"/>
      <c r="E283" s="46"/>
      <c r="F283" s="46">
        <f t="shared" si="183"/>
        <v>0</v>
      </c>
      <c r="G283" s="47"/>
      <c r="H283" s="47"/>
      <c r="I283" s="47"/>
      <c r="J283" s="47"/>
      <c r="K283" s="47"/>
      <c r="L283" s="47"/>
      <c r="M283" s="47"/>
      <c r="N283" s="47"/>
      <c r="O283" s="47"/>
      <c r="P283" s="47"/>
      <c r="Q283" s="47"/>
      <c r="R283" s="47"/>
      <c r="S283" s="46">
        <f t="shared" si="184"/>
        <v>0</v>
      </c>
      <c r="T283" s="48" t="e">
        <f t="shared" si="1"/>
        <v>#DIV/0!</v>
      </c>
      <c r="U283" s="46">
        <f t="shared" si="185"/>
        <v>0</v>
      </c>
      <c r="V283" s="181"/>
      <c r="W283" s="182"/>
    </row>
    <row r="284" spans="1:25" ht="15.75" hidden="1" customHeight="1" x14ac:dyDescent="0.45">
      <c r="A284" s="49" t="s">
        <v>257</v>
      </c>
      <c r="B284" s="46"/>
      <c r="C284" s="46"/>
      <c r="D284" s="46"/>
      <c r="E284" s="46"/>
      <c r="F284" s="46">
        <f t="shared" si="183"/>
        <v>0</v>
      </c>
      <c r="G284" s="47"/>
      <c r="H284" s="47"/>
      <c r="I284" s="47"/>
      <c r="J284" s="47"/>
      <c r="K284" s="47"/>
      <c r="L284" s="47"/>
      <c r="M284" s="47"/>
      <c r="N284" s="47"/>
      <c r="O284" s="47"/>
      <c r="P284" s="47"/>
      <c r="Q284" s="47"/>
      <c r="R284" s="47"/>
      <c r="S284" s="46">
        <f t="shared" si="184"/>
        <v>0</v>
      </c>
      <c r="T284" s="48" t="e">
        <f t="shared" si="1"/>
        <v>#DIV/0!</v>
      </c>
      <c r="U284" s="46">
        <f t="shared" si="185"/>
        <v>0</v>
      </c>
      <c r="V284" s="181"/>
      <c r="W284" s="182"/>
    </row>
    <row r="285" spans="1:25" ht="15.75" hidden="1" customHeight="1" x14ac:dyDescent="0.45">
      <c r="A285" s="49" t="s">
        <v>258</v>
      </c>
      <c r="B285" s="46"/>
      <c r="C285" s="46"/>
      <c r="D285" s="46"/>
      <c r="E285" s="46"/>
      <c r="F285" s="46">
        <f t="shared" si="183"/>
        <v>0</v>
      </c>
      <c r="G285" s="47"/>
      <c r="H285" s="47"/>
      <c r="I285" s="47"/>
      <c r="J285" s="47"/>
      <c r="K285" s="47"/>
      <c r="L285" s="47"/>
      <c r="M285" s="47"/>
      <c r="N285" s="47"/>
      <c r="O285" s="47"/>
      <c r="P285" s="47"/>
      <c r="Q285" s="47"/>
      <c r="R285" s="47"/>
      <c r="S285" s="46">
        <f t="shared" si="184"/>
        <v>0</v>
      </c>
      <c r="T285" s="48" t="e">
        <f t="shared" si="1"/>
        <v>#DIV/0!</v>
      </c>
      <c r="U285" s="46">
        <f t="shared" si="185"/>
        <v>0</v>
      </c>
      <c r="V285" s="181"/>
      <c r="W285" s="182"/>
    </row>
    <row r="286" spans="1:25" ht="15.75" hidden="1" customHeight="1" x14ac:dyDescent="0.45">
      <c r="A286" s="49" t="s">
        <v>259</v>
      </c>
      <c r="B286" s="46"/>
      <c r="C286" s="46"/>
      <c r="D286" s="46"/>
      <c r="E286" s="46"/>
      <c r="F286" s="46">
        <f t="shared" si="183"/>
        <v>0</v>
      </c>
      <c r="G286" s="47"/>
      <c r="H286" s="47"/>
      <c r="I286" s="47"/>
      <c r="J286" s="47"/>
      <c r="K286" s="47"/>
      <c r="L286" s="47"/>
      <c r="M286" s="47"/>
      <c r="N286" s="47"/>
      <c r="O286" s="47"/>
      <c r="P286" s="47"/>
      <c r="Q286" s="47"/>
      <c r="R286" s="47"/>
      <c r="S286" s="46">
        <f t="shared" si="184"/>
        <v>0</v>
      </c>
      <c r="T286" s="48" t="e">
        <f t="shared" si="1"/>
        <v>#DIV/0!</v>
      </c>
      <c r="U286" s="46">
        <f t="shared" si="185"/>
        <v>0</v>
      </c>
      <c r="V286" s="181"/>
      <c r="W286" s="182"/>
    </row>
    <row r="287" spans="1:25" ht="15.75" hidden="1" customHeight="1" x14ac:dyDescent="0.45">
      <c r="A287" s="148" t="s">
        <v>158</v>
      </c>
      <c r="B287" s="86">
        <f t="shared" ref="B287:S287" si="186">SUM(B288:B290)</f>
        <v>0</v>
      </c>
      <c r="C287" s="86">
        <f t="shared" si="186"/>
        <v>0</v>
      </c>
      <c r="D287" s="86">
        <f t="shared" si="186"/>
        <v>0</v>
      </c>
      <c r="E287" s="86">
        <f t="shared" si="186"/>
        <v>0</v>
      </c>
      <c r="F287" s="86">
        <f t="shared" si="186"/>
        <v>0</v>
      </c>
      <c r="G287" s="87">
        <f t="shared" si="186"/>
        <v>0</v>
      </c>
      <c r="H287" s="87">
        <f t="shared" si="186"/>
        <v>0</v>
      </c>
      <c r="I287" s="87">
        <f t="shared" si="186"/>
        <v>0</v>
      </c>
      <c r="J287" s="87">
        <f t="shared" si="186"/>
        <v>0</v>
      </c>
      <c r="K287" s="87">
        <f t="shared" si="186"/>
        <v>0</v>
      </c>
      <c r="L287" s="87">
        <f t="shared" si="186"/>
        <v>0</v>
      </c>
      <c r="M287" s="87">
        <f t="shared" si="186"/>
        <v>0</v>
      </c>
      <c r="N287" s="87">
        <f t="shared" si="186"/>
        <v>0</v>
      </c>
      <c r="O287" s="87">
        <f t="shared" si="186"/>
        <v>0</v>
      </c>
      <c r="P287" s="87">
        <f t="shared" si="186"/>
        <v>0</v>
      </c>
      <c r="Q287" s="87">
        <f t="shared" si="186"/>
        <v>0</v>
      </c>
      <c r="R287" s="87">
        <f t="shared" si="186"/>
        <v>0</v>
      </c>
      <c r="S287" s="86">
        <f t="shared" si="186"/>
        <v>0</v>
      </c>
      <c r="T287" s="147" t="e">
        <f t="shared" si="1"/>
        <v>#DIV/0!</v>
      </c>
      <c r="U287" s="86">
        <f>SUM(U288:U290)</f>
        <v>0</v>
      </c>
      <c r="V287" s="185"/>
      <c r="W287" s="182"/>
      <c r="X287" s="128"/>
      <c r="Y287" s="128"/>
    </row>
    <row r="288" spans="1:25" ht="15.75" hidden="1" customHeight="1" x14ac:dyDescent="0.45">
      <c r="A288" s="49" t="s">
        <v>159</v>
      </c>
      <c r="B288" s="156"/>
      <c r="C288" s="46"/>
      <c r="D288" s="46"/>
      <c r="E288" s="46"/>
      <c r="F288" s="46">
        <f t="shared" ref="F288:F290" si="187">SUM(B288:E288)</f>
        <v>0</v>
      </c>
      <c r="G288" s="47"/>
      <c r="H288" s="47"/>
      <c r="I288" s="47"/>
      <c r="J288" s="47"/>
      <c r="K288" s="47"/>
      <c r="L288" s="47"/>
      <c r="M288" s="47"/>
      <c r="N288" s="47"/>
      <c r="O288" s="47"/>
      <c r="P288" s="47"/>
      <c r="Q288" s="47"/>
      <c r="R288" s="47"/>
      <c r="S288" s="46">
        <f t="shared" ref="S288:S290" si="188">SUM(G288:R288)</f>
        <v>0</v>
      </c>
      <c r="T288" s="48" t="e">
        <f t="shared" si="1"/>
        <v>#DIV/0!</v>
      </c>
      <c r="U288" s="46">
        <f t="shared" ref="U288:U290" si="189">F288-S288</f>
        <v>0</v>
      </c>
      <c r="V288" s="181"/>
      <c r="W288" s="182"/>
    </row>
    <row r="289" spans="1:25" ht="15.75" hidden="1" customHeight="1" x14ac:dyDescent="0.45">
      <c r="A289" s="49" t="s">
        <v>260</v>
      </c>
      <c r="B289" s="156"/>
      <c r="C289" s="46"/>
      <c r="D289" s="46"/>
      <c r="E289" s="46"/>
      <c r="F289" s="46">
        <f t="shared" si="187"/>
        <v>0</v>
      </c>
      <c r="G289" s="47"/>
      <c r="H289" s="47"/>
      <c r="I289" s="47"/>
      <c r="J289" s="47"/>
      <c r="K289" s="47"/>
      <c r="L289" s="47"/>
      <c r="M289" s="47"/>
      <c r="N289" s="47"/>
      <c r="O289" s="47"/>
      <c r="P289" s="47"/>
      <c r="Q289" s="47"/>
      <c r="R289" s="47"/>
      <c r="S289" s="46">
        <f t="shared" si="188"/>
        <v>0</v>
      </c>
      <c r="T289" s="48" t="e">
        <f t="shared" si="1"/>
        <v>#DIV/0!</v>
      </c>
      <c r="U289" s="46">
        <f t="shared" si="189"/>
        <v>0</v>
      </c>
      <c r="V289" s="181"/>
      <c r="W289" s="182"/>
    </row>
    <row r="290" spans="1:25" ht="15.75" hidden="1" customHeight="1" x14ac:dyDescent="0.45">
      <c r="A290" s="49" t="s">
        <v>261</v>
      </c>
      <c r="B290" s="156"/>
      <c r="C290" s="46"/>
      <c r="D290" s="46"/>
      <c r="E290" s="46"/>
      <c r="F290" s="46">
        <f t="shared" si="187"/>
        <v>0</v>
      </c>
      <c r="G290" s="47"/>
      <c r="H290" s="47"/>
      <c r="I290" s="47"/>
      <c r="J290" s="47"/>
      <c r="K290" s="47"/>
      <c r="L290" s="47"/>
      <c r="M290" s="47"/>
      <c r="N290" s="47"/>
      <c r="O290" s="47"/>
      <c r="P290" s="47"/>
      <c r="Q290" s="47"/>
      <c r="R290" s="47"/>
      <c r="S290" s="46">
        <f t="shared" si="188"/>
        <v>0</v>
      </c>
      <c r="T290" s="48" t="e">
        <f t="shared" si="1"/>
        <v>#DIV/0!</v>
      </c>
      <c r="U290" s="46">
        <f t="shared" si="189"/>
        <v>0</v>
      </c>
      <c r="V290" s="181"/>
      <c r="W290" s="182"/>
    </row>
    <row r="291" spans="1:25" ht="15.75" hidden="1" customHeight="1" x14ac:dyDescent="0.45">
      <c r="A291" s="148" t="s">
        <v>160</v>
      </c>
      <c r="B291" s="86">
        <f t="shared" ref="B291:S291" si="190">SUM(B292:B295)</f>
        <v>0</v>
      </c>
      <c r="C291" s="86">
        <f t="shared" si="190"/>
        <v>0</v>
      </c>
      <c r="D291" s="86">
        <f t="shared" si="190"/>
        <v>0</v>
      </c>
      <c r="E291" s="86">
        <f t="shared" si="190"/>
        <v>0</v>
      </c>
      <c r="F291" s="86">
        <f t="shared" si="190"/>
        <v>0</v>
      </c>
      <c r="G291" s="87">
        <f t="shared" si="190"/>
        <v>0</v>
      </c>
      <c r="H291" s="87">
        <f t="shared" si="190"/>
        <v>0</v>
      </c>
      <c r="I291" s="87">
        <f t="shared" si="190"/>
        <v>0</v>
      </c>
      <c r="J291" s="87">
        <f t="shared" si="190"/>
        <v>0</v>
      </c>
      <c r="K291" s="87">
        <f t="shared" si="190"/>
        <v>0</v>
      </c>
      <c r="L291" s="87">
        <f t="shared" si="190"/>
        <v>0</v>
      </c>
      <c r="M291" s="87">
        <f t="shared" si="190"/>
        <v>0</v>
      </c>
      <c r="N291" s="87">
        <f t="shared" si="190"/>
        <v>0</v>
      </c>
      <c r="O291" s="87">
        <f t="shared" si="190"/>
        <v>0</v>
      </c>
      <c r="P291" s="87">
        <f t="shared" si="190"/>
        <v>0</v>
      </c>
      <c r="Q291" s="87">
        <f t="shared" si="190"/>
        <v>0</v>
      </c>
      <c r="R291" s="87">
        <f t="shared" si="190"/>
        <v>0</v>
      </c>
      <c r="S291" s="86">
        <f t="shared" si="190"/>
        <v>0</v>
      </c>
      <c r="T291" s="147" t="e">
        <f t="shared" si="1"/>
        <v>#DIV/0!</v>
      </c>
      <c r="U291" s="86">
        <f>SUM(U292:U295)</f>
        <v>0</v>
      </c>
      <c r="V291" s="185"/>
      <c r="W291" s="182"/>
      <c r="X291" s="128"/>
      <c r="Y291" s="128"/>
    </row>
    <row r="292" spans="1:25" ht="15.75" hidden="1" customHeight="1" x14ac:dyDescent="0.45">
      <c r="A292" s="49" t="s">
        <v>161</v>
      </c>
      <c r="B292" s="46"/>
      <c r="C292" s="46"/>
      <c r="D292" s="46"/>
      <c r="E292" s="46"/>
      <c r="F292" s="46">
        <f t="shared" ref="F292:F295" si="191">SUM(B292:E292)</f>
        <v>0</v>
      </c>
      <c r="G292" s="47"/>
      <c r="H292" s="47"/>
      <c r="I292" s="47"/>
      <c r="J292" s="47"/>
      <c r="K292" s="47"/>
      <c r="L292" s="47"/>
      <c r="M292" s="47"/>
      <c r="N292" s="47"/>
      <c r="O292" s="47"/>
      <c r="P292" s="47"/>
      <c r="Q292" s="47"/>
      <c r="R292" s="47"/>
      <c r="S292" s="46">
        <f t="shared" ref="S292:S295" si="192">SUM(G292:R292)</f>
        <v>0</v>
      </c>
      <c r="T292" s="48" t="e">
        <f t="shared" si="1"/>
        <v>#DIV/0!</v>
      </c>
      <c r="U292" s="46">
        <f t="shared" ref="U292:U295" si="193">F292-S292</f>
        <v>0</v>
      </c>
      <c r="V292" s="181"/>
      <c r="W292" s="182"/>
    </row>
    <row r="293" spans="1:25" ht="15.75" hidden="1" customHeight="1" x14ac:dyDescent="0.45">
      <c r="A293" s="49" t="s">
        <v>262</v>
      </c>
      <c r="B293" s="46"/>
      <c r="C293" s="46"/>
      <c r="D293" s="46"/>
      <c r="E293" s="46"/>
      <c r="F293" s="46">
        <f t="shared" si="191"/>
        <v>0</v>
      </c>
      <c r="G293" s="47"/>
      <c r="H293" s="47"/>
      <c r="I293" s="47"/>
      <c r="J293" s="47"/>
      <c r="K293" s="47"/>
      <c r="L293" s="47"/>
      <c r="M293" s="47"/>
      <c r="N293" s="47"/>
      <c r="O293" s="47"/>
      <c r="P293" s="47"/>
      <c r="Q293" s="47"/>
      <c r="R293" s="47"/>
      <c r="S293" s="46">
        <f t="shared" si="192"/>
        <v>0</v>
      </c>
      <c r="T293" s="48" t="e">
        <f t="shared" si="1"/>
        <v>#DIV/0!</v>
      </c>
      <c r="U293" s="46">
        <f t="shared" si="193"/>
        <v>0</v>
      </c>
      <c r="V293" s="181"/>
      <c r="W293" s="182"/>
    </row>
    <row r="294" spans="1:25" ht="15.75" hidden="1" customHeight="1" x14ac:dyDescent="0.45">
      <c r="A294" s="49" t="s">
        <v>263</v>
      </c>
      <c r="B294" s="46"/>
      <c r="C294" s="46"/>
      <c r="D294" s="46"/>
      <c r="E294" s="46"/>
      <c r="F294" s="46">
        <f t="shared" si="191"/>
        <v>0</v>
      </c>
      <c r="G294" s="47"/>
      <c r="H294" s="47"/>
      <c r="I294" s="47"/>
      <c r="J294" s="47"/>
      <c r="K294" s="47"/>
      <c r="L294" s="47"/>
      <c r="M294" s="47"/>
      <c r="N294" s="47"/>
      <c r="O294" s="47"/>
      <c r="P294" s="47"/>
      <c r="Q294" s="47"/>
      <c r="R294" s="47"/>
      <c r="S294" s="46">
        <f t="shared" si="192"/>
        <v>0</v>
      </c>
      <c r="T294" s="48" t="e">
        <f t="shared" si="1"/>
        <v>#DIV/0!</v>
      </c>
      <c r="U294" s="46">
        <f t="shared" si="193"/>
        <v>0</v>
      </c>
      <c r="V294" s="181"/>
      <c r="W294" s="182"/>
    </row>
    <row r="295" spans="1:25" ht="15.75" hidden="1" customHeight="1" x14ac:dyDescent="0.45">
      <c r="A295" s="49" t="s">
        <v>264</v>
      </c>
      <c r="B295" s="46"/>
      <c r="C295" s="46"/>
      <c r="D295" s="46"/>
      <c r="E295" s="46"/>
      <c r="F295" s="46">
        <f t="shared" si="191"/>
        <v>0</v>
      </c>
      <c r="G295" s="47"/>
      <c r="H295" s="47"/>
      <c r="I295" s="47"/>
      <c r="J295" s="47"/>
      <c r="K295" s="47"/>
      <c r="L295" s="47"/>
      <c r="M295" s="47"/>
      <c r="N295" s="47"/>
      <c r="O295" s="47"/>
      <c r="P295" s="47"/>
      <c r="Q295" s="47"/>
      <c r="R295" s="47"/>
      <c r="S295" s="46">
        <f t="shared" si="192"/>
        <v>0</v>
      </c>
      <c r="T295" s="48" t="e">
        <f t="shared" si="1"/>
        <v>#DIV/0!</v>
      </c>
      <c r="U295" s="46">
        <f t="shared" si="193"/>
        <v>0</v>
      </c>
      <c r="V295" s="181"/>
      <c r="W295" s="182"/>
    </row>
    <row r="296" spans="1:25" ht="15.75" hidden="1" customHeight="1" x14ac:dyDescent="0.45">
      <c r="A296" s="148" t="s">
        <v>265</v>
      </c>
      <c r="B296" s="86">
        <f t="shared" ref="B296:S296" si="194">SUM(B297)</f>
        <v>0</v>
      </c>
      <c r="C296" s="86">
        <f t="shared" si="194"/>
        <v>0</v>
      </c>
      <c r="D296" s="86">
        <f t="shared" si="194"/>
        <v>0</v>
      </c>
      <c r="E296" s="86">
        <f t="shared" si="194"/>
        <v>0</v>
      </c>
      <c r="F296" s="86">
        <f t="shared" si="194"/>
        <v>0</v>
      </c>
      <c r="G296" s="87">
        <f t="shared" si="194"/>
        <v>0</v>
      </c>
      <c r="H296" s="87">
        <f t="shared" si="194"/>
        <v>0</v>
      </c>
      <c r="I296" s="87">
        <f t="shared" si="194"/>
        <v>0</v>
      </c>
      <c r="J296" s="87">
        <f t="shared" si="194"/>
        <v>0</v>
      </c>
      <c r="K296" s="87">
        <f t="shared" si="194"/>
        <v>0</v>
      </c>
      <c r="L296" s="87">
        <f t="shared" si="194"/>
        <v>0</v>
      </c>
      <c r="M296" s="87">
        <f t="shared" si="194"/>
        <v>0</v>
      </c>
      <c r="N296" s="87">
        <f t="shared" si="194"/>
        <v>0</v>
      </c>
      <c r="O296" s="87">
        <f t="shared" si="194"/>
        <v>0</v>
      </c>
      <c r="P296" s="87">
        <f t="shared" si="194"/>
        <v>0</v>
      </c>
      <c r="Q296" s="87">
        <f t="shared" si="194"/>
        <v>0</v>
      </c>
      <c r="R296" s="87">
        <f t="shared" si="194"/>
        <v>0</v>
      </c>
      <c r="S296" s="86">
        <f t="shared" si="194"/>
        <v>0</v>
      </c>
      <c r="T296" s="147" t="e">
        <f t="shared" si="1"/>
        <v>#DIV/0!</v>
      </c>
      <c r="U296" s="86">
        <f>SUM(U297)</f>
        <v>0</v>
      </c>
      <c r="V296" s="185"/>
      <c r="W296" s="182"/>
      <c r="X296" s="128"/>
      <c r="Y296" s="128"/>
    </row>
    <row r="297" spans="1:25" ht="15.75" hidden="1" customHeight="1" x14ac:dyDescent="0.45">
      <c r="A297" s="49" t="s">
        <v>266</v>
      </c>
      <c r="B297" s="46"/>
      <c r="C297" s="46"/>
      <c r="D297" s="46"/>
      <c r="E297" s="46"/>
      <c r="F297" s="46">
        <f>SUM(B297:E297)</f>
        <v>0</v>
      </c>
      <c r="G297" s="47"/>
      <c r="H297" s="47"/>
      <c r="I297" s="47"/>
      <c r="J297" s="47"/>
      <c r="K297" s="47"/>
      <c r="L297" s="47"/>
      <c r="M297" s="47"/>
      <c r="N297" s="47"/>
      <c r="O297" s="47"/>
      <c r="P297" s="47"/>
      <c r="Q297" s="47"/>
      <c r="R297" s="47"/>
      <c r="S297" s="46">
        <f>SUM(G297:R297)</f>
        <v>0</v>
      </c>
      <c r="T297" s="48" t="e">
        <f t="shared" si="1"/>
        <v>#DIV/0!</v>
      </c>
      <c r="U297" s="46">
        <f>F297-S297</f>
        <v>0</v>
      </c>
      <c r="V297" s="181"/>
      <c r="W297" s="182"/>
    </row>
    <row r="298" spans="1:25" ht="15.75" hidden="1" customHeight="1" x14ac:dyDescent="0.45">
      <c r="A298" s="148" t="s">
        <v>267</v>
      </c>
      <c r="B298" s="86">
        <f t="shared" ref="B298:S298" si="195">SUM(B299:B300)</f>
        <v>0</v>
      </c>
      <c r="C298" s="86">
        <f t="shared" si="195"/>
        <v>0</v>
      </c>
      <c r="D298" s="86">
        <f t="shared" si="195"/>
        <v>0</v>
      </c>
      <c r="E298" s="86">
        <f t="shared" si="195"/>
        <v>0</v>
      </c>
      <c r="F298" s="86">
        <f t="shared" si="195"/>
        <v>0</v>
      </c>
      <c r="G298" s="87">
        <f t="shared" si="195"/>
        <v>0</v>
      </c>
      <c r="H298" s="87">
        <f t="shared" si="195"/>
        <v>0</v>
      </c>
      <c r="I298" s="87">
        <f t="shared" si="195"/>
        <v>0</v>
      </c>
      <c r="J298" s="87">
        <f t="shared" si="195"/>
        <v>0</v>
      </c>
      <c r="K298" s="87">
        <f t="shared" si="195"/>
        <v>0</v>
      </c>
      <c r="L298" s="87">
        <f t="shared" si="195"/>
        <v>0</v>
      </c>
      <c r="M298" s="87">
        <f t="shared" si="195"/>
        <v>0</v>
      </c>
      <c r="N298" s="87">
        <f t="shared" si="195"/>
        <v>0</v>
      </c>
      <c r="O298" s="87">
        <f t="shared" si="195"/>
        <v>0</v>
      </c>
      <c r="P298" s="87">
        <f t="shared" si="195"/>
        <v>0</v>
      </c>
      <c r="Q298" s="87">
        <f t="shared" si="195"/>
        <v>0</v>
      </c>
      <c r="R298" s="87">
        <f t="shared" si="195"/>
        <v>0</v>
      </c>
      <c r="S298" s="86">
        <f t="shared" si="195"/>
        <v>0</v>
      </c>
      <c r="T298" s="147" t="e">
        <f t="shared" si="1"/>
        <v>#DIV/0!</v>
      </c>
      <c r="U298" s="86">
        <f>SUM(U299:U300)</f>
        <v>0</v>
      </c>
      <c r="V298" s="185"/>
      <c r="W298" s="182"/>
      <c r="X298" s="128"/>
      <c r="Y298" s="128"/>
    </row>
    <row r="299" spans="1:25" ht="15.75" hidden="1" customHeight="1" x14ac:dyDescent="0.45">
      <c r="A299" s="49" t="s">
        <v>268</v>
      </c>
      <c r="B299" s="46"/>
      <c r="C299" s="46"/>
      <c r="D299" s="46"/>
      <c r="E299" s="46"/>
      <c r="F299" s="46">
        <f t="shared" ref="F299:F300" si="196">SUM(B299:E299)</f>
        <v>0</v>
      </c>
      <c r="G299" s="47"/>
      <c r="H299" s="47"/>
      <c r="I299" s="47"/>
      <c r="J299" s="47"/>
      <c r="K299" s="47"/>
      <c r="L299" s="47"/>
      <c r="M299" s="47"/>
      <c r="N299" s="47"/>
      <c r="O299" s="47"/>
      <c r="P299" s="47"/>
      <c r="Q299" s="47"/>
      <c r="R299" s="47"/>
      <c r="S299" s="46">
        <f t="shared" ref="S299:S300" si="197">SUM(G299:R299)</f>
        <v>0</v>
      </c>
      <c r="T299" s="48" t="e">
        <f t="shared" si="1"/>
        <v>#DIV/0!</v>
      </c>
      <c r="U299" s="46">
        <f t="shared" ref="U299:U300" si="198">F299-S299</f>
        <v>0</v>
      </c>
      <c r="V299" s="181"/>
      <c r="W299" s="182"/>
    </row>
    <row r="300" spans="1:25" ht="15.75" hidden="1" customHeight="1" x14ac:dyDescent="0.45">
      <c r="A300" s="49" t="s">
        <v>269</v>
      </c>
      <c r="B300" s="46"/>
      <c r="C300" s="46"/>
      <c r="D300" s="46"/>
      <c r="E300" s="46"/>
      <c r="F300" s="46">
        <f t="shared" si="196"/>
        <v>0</v>
      </c>
      <c r="G300" s="47"/>
      <c r="H300" s="47"/>
      <c r="I300" s="47"/>
      <c r="J300" s="47"/>
      <c r="K300" s="47"/>
      <c r="L300" s="47"/>
      <c r="M300" s="47"/>
      <c r="N300" s="47"/>
      <c r="O300" s="47"/>
      <c r="P300" s="47"/>
      <c r="Q300" s="47"/>
      <c r="R300" s="47"/>
      <c r="S300" s="46">
        <f t="shared" si="197"/>
        <v>0</v>
      </c>
      <c r="T300" s="48" t="e">
        <f t="shared" si="1"/>
        <v>#DIV/0!</v>
      </c>
      <c r="U300" s="46">
        <f t="shared" si="198"/>
        <v>0</v>
      </c>
      <c r="V300" s="181"/>
      <c r="W300" s="182"/>
    </row>
    <row r="301" spans="1:25" ht="15.75" hidden="1" customHeight="1" x14ac:dyDescent="0.45">
      <c r="A301" s="148" t="s">
        <v>270</v>
      </c>
      <c r="B301" s="86">
        <f t="shared" ref="B301:S301" si="199">SUM(B302)</f>
        <v>0</v>
      </c>
      <c r="C301" s="86">
        <f t="shared" si="199"/>
        <v>0</v>
      </c>
      <c r="D301" s="86">
        <f t="shared" si="199"/>
        <v>0</v>
      </c>
      <c r="E301" s="86">
        <f t="shared" si="199"/>
        <v>0</v>
      </c>
      <c r="F301" s="86">
        <f t="shared" si="199"/>
        <v>0</v>
      </c>
      <c r="G301" s="87">
        <f t="shared" si="199"/>
        <v>0</v>
      </c>
      <c r="H301" s="87">
        <f t="shared" si="199"/>
        <v>0</v>
      </c>
      <c r="I301" s="87">
        <f t="shared" si="199"/>
        <v>0</v>
      </c>
      <c r="J301" s="87">
        <f t="shared" si="199"/>
        <v>0</v>
      </c>
      <c r="K301" s="87">
        <f t="shared" si="199"/>
        <v>0</v>
      </c>
      <c r="L301" s="87">
        <f t="shared" si="199"/>
        <v>0</v>
      </c>
      <c r="M301" s="87">
        <f t="shared" si="199"/>
        <v>0</v>
      </c>
      <c r="N301" s="87">
        <f t="shared" si="199"/>
        <v>0</v>
      </c>
      <c r="O301" s="87">
        <f t="shared" si="199"/>
        <v>0</v>
      </c>
      <c r="P301" s="87">
        <f t="shared" si="199"/>
        <v>0</v>
      </c>
      <c r="Q301" s="87">
        <f t="shared" si="199"/>
        <v>0</v>
      </c>
      <c r="R301" s="87">
        <f t="shared" si="199"/>
        <v>0</v>
      </c>
      <c r="S301" s="86">
        <f t="shared" si="199"/>
        <v>0</v>
      </c>
      <c r="T301" s="147" t="e">
        <f t="shared" si="1"/>
        <v>#DIV/0!</v>
      </c>
      <c r="U301" s="86">
        <f>SUM(U302)</f>
        <v>0</v>
      </c>
      <c r="V301" s="185"/>
      <c r="W301" s="182"/>
      <c r="X301" s="128"/>
      <c r="Y301" s="128"/>
    </row>
    <row r="302" spans="1:25" ht="15.75" hidden="1" customHeight="1" x14ac:dyDescent="0.45">
      <c r="A302" s="49" t="s">
        <v>271</v>
      </c>
      <c r="B302" s="46"/>
      <c r="C302" s="46"/>
      <c r="D302" s="46"/>
      <c r="E302" s="46"/>
      <c r="F302" s="46">
        <f>SUM(B302:E302)</f>
        <v>0</v>
      </c>
      <c r="G302" s="47"/>
      <c r="H302" s="47"/>
      <c r="I302" s="47"/>
      <c r="J302" s="47"/>
      <c r="K302" s="47"/>
      <c r="L302" s="47"/>
      <c r="M302" s="47"/>
      <c r="N302" s="47"/>
      <c r="O302" s="47"/>
      <c r="P302" s="47"/>
      <c r="Q302" s="47"/>
      <c r="R302" s="47"/>
      <c r="S302" s="46">
        <f>SUM(G302:R302)</f>
        <v>0</v>
      </c>
      <c r="T302" s="48" t="e">
        <f t="shared" si="1"/>
        <v>#DIV/0!</v>
      </c>
      <c r="U302" s="46">
        <f>F302-S302</f>
        <v>0</v>
      </c>
      <c r="V302" s="181"/>
      <c r="W302" s="182"/>
    </row>
    <row r="303" spans="1:25" ht="15.75" hidden="1" customHeight="1" x14ac:dyDescent="0.45">
      <c r="A303" s="130" t="s">
        <v>162</v>
      </c>
      <c r="B303" s="131">
        <f t="shared" ref="B303:S303" si="200">SUM(B304:B307)</f>
        <v>0</v>
      </c>
      <c r="C303" s="131">
        <f t="shared" si="200"/>
        <v>0</v>
      </c>
      <c r="D303" s="131">
        <f t="shared" si="200"/>
        <v>0</v>
      </c>
      <c r="E303" s="131">
        <f t="shared" si="200"/>
        <v>0</v>
      </c>
      <c r="F303" s="131">
        <f t="shared" si="200"/>
        <v>0</v>
      </c>
      <c r="G303" s="132">
        <f t="shared" si="200"/>
        <v>0</v>
      </c>
      <c r="H303" s="132">
        <f t="shared" si="200"/>
        <v>0</v>
      </c>
      <c r="I303" s="132">
        <f t="shared" si="200"/>
        <v>0</v>
      </c>
      <c r="J303" s="132">
        <f t="shared" si="200"/>
        <v>0</v>
      </c>
      <c r="K303" s="132">
        <f t="shared" si="200"/>
        <v>0</v>
      </c>
      <c r="L303" s="132">
        <f t="shared" si="200"/>
        <v>0</v>
      </c>
      <c r="M303" s="132">
        <f t="shared" si="200"/>
        <v>0</v>
      </c>
      <c r="N303" s="132">
        <f t="shared" si="200"/>
        <v>0</v>
      </c>
      <c r="O303" s="132">
        <f t="shared" si="200"/>
        <v>0</v>
      </c>
      <c r="P303" s="132">
        <f t="shared" si="200"/>
        <v>0</v>
      </c>
      <c r="Q303" s="132">
        <f t="shared" si="200"/>
        <v>0</v>
      </c>
      <c r="R303" s="132">
        <f t="shared" si="200"/>
        <v>0</v>
      </c>
      <c r="S303" s="131">
        <f t="shared" si="200"/>
        <v>0</v>
      </c>
      <c r="T303" s="133" t="e">
        <f t="shared" si="1"/>
        <v>#DIV/0!</v>
      </c>
      <c r="U303" s="131">
        <f>SUM(U304:U307)</f>
        <v>0</v>
      </c>
      <c r="V303" s="134"/>
      <c r="W303" s="135"/>
      <c r="X303" s="139"/>
      <c r="Y303" s="139"/>
    </row>
    <row r="304" spans="1:25" ht="15.75" hidden="1" customHeight="1" x14ac:dyDescent="0.45">
      <c r="A304" s="49" t="s">
        <v>272</v>
      </c>
      <c r="B304" s="46"/>
      <c r="C304" s="46"/>
      <c r="D304" s="46"/>
      <c r="E304" s="46"/>
      <c r="F304" s="46">
        <f t="shared" ref="F304:F307" si="201">SUM(B304:E304)</f>
        <v>0</v>
      </c>
      <c r="G304" s="47"/>
      <c r="H304" s="47"/>
      <c r="I304" s="47"/>
      <c r="J304" s="47"/>
      <c r="K304" s="47"/>
      <c r="L304" s="47"/>
      <c r="M304" s="47"/>
      <c r="N304" s="47"/>
      <c r="O304" s="47"/>
      <c r="P304" s="47"/>
      <c r="Q304" s="47"/>
      <c r="R304" s="47"/>
      <c r="S304" s="46">
        <f t="shared" ref="S304:S307" si="202">SUM(G304:R304)</f>
        <v>0</v>
      </c>
      <c r="T304" s="48" t="e">
        <f t="shared" si="1"/>
        <v>#DIV/0!</v>
      </c>
      <c r="U304" s="46">
        <f t="shared" ref="U304:U307" si="203">F304-S304</f>
        <v>0</v>
      </c>
      <c r="V304" s="181"/>
      <c r="W304" s="182"/>
    </row>
    <row r="305" spans="1:25" ht="15.75" hidden="1" customHeight="1" x14ac:dyDescent="0.45">
      <c r="A305" s="49" t="s">
        <v>273</v>
      </c>
      <c r="B305" s="46"/>
      <c r="C305" s="46"/>
      <c r="D305" s="46"/>
      <c r="E305" s="46"/>
      <c r="F305" s="46">
        <f t="shared" si="201"/>
        <v>0</v>
      </c>
      <c r="G305" s="47"/>
      <c r="H305" s="47"/>
      <c r="I305" s="47"/>
      <c r="J305" s="47"/>
      <c r="K305" s="47"/>
      <c r="L305" s="47"/>
      <c r="M305" s="47"/>
      <c r="N305" s="47"/>
      <c r="O305" s="47"/>
      <c r="P305" s="47"/>
      <c r="Q305" s="47"/>
      <c r="R305" s="47"/>
      <c r="S305" s="46">
        <f t="shared" si="202"/>
        <v>0</v>
      </c>
      <c r="T305" s="48" t="e">
        <f t="shared" si="1"/>
        <v>#DIV/0!</v>
      </c>
      <c r="U305" s="46">
        <f t="shared" si="203"/>
        <v>0</v>
      </c>
      <c r="V305" s="181"/>
      <c r="W305" s="182"/>
    </row>
    <row r="306" spans="1:25" ht="15.75" hidden="1" customHeight="1" x14ac:dyDescent="0.45">
      <c r="A306" s="49" t="s">
        <v>274</v>
      </c>
      <c r="B306" s="46"/>
      <c r="C306" s="46"/>
      <c r="D306" s="46"/>
      <c r="E306" s="46"/>
      <c r="F306" s="46">
        <f t="shared" si="201"/>
        <v>0</v>
      </c>
      <c r="G306" s="47"/>
      <c r="H306" s="47"/>
      <c r="I306" s="47"/>
      <c r="J306" s="47"/>
      <c r="K306" s="47"/>
      <c r="L306" s="47"/>
      <c r="M306" s="47"/>
      <c r="N306" s="47"/>
      <c r="O306" s="47"/>
      <c r="P306" s="47"/>
      <c r="Q306" s="47"/>
      <c r="R306" s="47"/>
      <c r="S306" s="46">
        <f t="shared" si="202"/>
        <v>0</v>
      </c>
      <c r="T306" s="48" t="e">
        <f t="shared" si="1"/>
        <v>#DIV/0!</v>
      </c>
      <c r="U306" s="46">
        <f t="shared" si="203"/>
        <v>0</v>
      </c>
      <c r="V306" s="181"/>
      <c r="W306" s="182"/>
    </row>
    <row r="307" spans="1:25" ht="15.75" hidden="1" customHeight="1" x14ac:dyDescent="0.45">
      <c r="A307" s="49" t="s">
        <v>275</v>
      </c>
      <c r="B307" s="46"/>
      <c r="C307" s="46"/>
      <c r="D307" s="46"/>
      <c r="E307" s="46"/>
      <c r="F307" s="46">
        <f t="shared" si="201"/>
        <v>0</v>
      </c>
      <c r="G307" s="47"/>
      <c r="H307" s="47"/>
      <c r="I307" s="47"/>
      <c r="J307" s="47"/>
      <c r="K307" s="47"/>
      <c r="L307" s="47"/>
      <c r="M307" s="47"/>
      <c r="N307" s="47"/>
      <c r="O307" s="47"/>
      <c r="P307" s="47"/>
      <c r="Q307" s="47"/>
      <c r="R307" s="47"/>
      <c r="S307" s="46">
        <f t="shared" si="202"/>
        <v>0</v>
      </c>
      <c r="T307" s="120" t="e">
        <f t="shared" si="1"/>
        <v>#DIV/0!</v>
      </c>
      <c r="U307" s="46">
        <f t="shared" si="203"/>
        <v>0</v>
      </c>
      <c r="V307" s="183"/>
      <c r="W307" s="184"/>
    </row>
    <row r="308" spans="1:25" ht="15.75" customHeight="1" x14ac:dyDescent="0.45">
      <c r="A308" s="32" t="s">
        <v>175</v>
      </c>
      <c r="B308" s="33">
        <f t="shared" ref="B308:S308" si="204">SUM(B309)</f>
        <v>26800</v>
      </c>
      <c r="C308" s="33">
        <f t="shared" si="204"/>
        <v>0</v>
      </c>
      <c r="D308" s="33">
        <f t="shared" si="204"/>
        <v>0</v>
      </c>
      <c r="E308" s="33">
        <f t="shared" si="204"/>
        <v>0</v>
      </c>
      <c r="F308" s="33">
        <f t="shared" si="204"/>
        <v>26800</v>
      </c>
      <c r="G308" s="34">
        <f t="shared" si="204"/>
        <v>0</v>
      </c>
      <c r="H308" s="34">
        <f t="shared" si="204"/>
        <v>0</v>
      </c>
      <c r="I308" s="34">
        <f t="shared" si="204"/>
        <v>1225</v>
      </c>
      <c r="J308" s="34">
        <f t="shared" si="204"/>
        <v>4120</v>
      </c>
      <c r="K308" s="34">
        <f t="shared" si="204"/>
        <v>0</v>
      </c>
      <c r="L308" s="34">
        <f t="shared" si="204"/>
        <v>245</v>
      </c>
      <c r="M308" s="34">
        <f t="shared" si="204"/>
        <v>0</v>
      </c>
      <c r="N308" s="34">
        <f t="shared" si="204"/>
        <v>0</v>
      </c>
      <c r="O308" s="34">
        <f t="shared" si="204"/>
        <v>0</v>
      </c>
      <c r="P308" s="34">
        <f t="shared" si="204"/>
        <v>0</v>
      </c>
      <c r="Q308" s="34">
        <f t="shared" si="204"/>
        <v>0</v>
      </c>
      <c r="R308" s="34">
        <f t="shared" si="204"/>
        <v>0</v>
      </c>
      <c r="S308" s="33">
        <f t="shared" si="204"/>
        <v>5590</v>
      </c>
      <c r="T308" s="35">
        <f t="shared" si="1"/>
        <v>20.85820895522388</v>
      </c>
      <c r="U308" s="33">
        <f>SUM(U309)</f>
        <v>21210</v>
      </c>
      <c r="V308" s="36"/>
      <c r="W308" s="37"/>
      <c r="X308" s="38"/>
      <c r="Y308" s="38"/>
    </row>
    <row r="309" spans="1:25" ht="15.75" customHeight="1" x14ac:dyDescent="0.45">
      <c r="A309" s="157" t="s">
        <v>328</v>
      </c>
      <c r="B309" s="158">
        <v>26800</v>
      </c>
      <c r="C309" s="158"/>
      <c r="D309" s="158"/>
      <c r="E309" s="158"/>
      <c r="F309" s="158">
        <f>SUM(B309:E309)</f>
        <v>26800</v>
      </c>
      <c r="G309" s="159"/>
      <c r="H309" s="159">
        <v>0</v>
      </c>
      <c r="I309" s="159">
        <v>1225</v>
      </c>
      <c r="J309" s="159">
        <f>3070+1050</f>
        <v>4120</v>
      </c>
      <c r="K309" s="159"/>
      <c r="L309" s="159">
        <v>245</v>
      </c>
      <c r="M309" s="159"/>
      <c r="N309" s="159"/>
      <c r="O309" s="159"/>
      <c r="P309" s="159"/>
      <c r="Q309" s="159"/>
      <c r="R309" s="159"/>
      <c r="S309" s="158">
        <f>SUM(G309:R309)</f>
        <v>5590</v>
      </c>
      <c r="T309" s="160">
        <f t="shared" si="1"/>
        <v>20.85820895522388</v>
      </c>
      <c r="U309" s="158">
        <f>F309-S309</f>
        <v>21210</v>
      </c>
      <c r="V309" s="189"/>
      <c r="W309" s="190"/>
    </row>
    <row r="310" spans="1:25" ht="15.75" hidden="1" customHeight="1" x14ac:dyDescent="0.45">
      <c r="A310" s="25" t="s">
        <v>276</v>
      </c>
      <c r="B310" s="26">
        <f t="shared" ref="B310:S310" si="205">SUM(B311)</f>
        <v>0</v>
      </c>
      <c r="C310" s="26">
        <f t="shared" si="205"/>
        <v>0</v>
      </c>
      <c r="D310" s="26">
        <f t="shared" si="205"/>
        <v>0</v>
      </c>
      <c r="E310" s="26">
        <f t="shared" si="205"/>
        <v>0</v>
      </c>
      <c r="F310" s="26">
        <f t="shared" si="205"/>
        <v>0</v>
      </c>
      <c r="G310" s="27">
        <f t="shared" si="205"/>
        <v>0</v>
      </c>
      <c r="H310" s="27">
        <f t="shared" si="205"/>
        <v>0</v>
      </c>
      <c r="I310" s="27">
        <f t="shared" si="205"/>
        <v>0</v>
      </c>
      <c r="J310" s="27">
        <f t="shared" si="205"/>
        <v>0</v>
      </c>
      <c r="K310" s="27">
        <f t="shared" si="205"/>
        <v>0</v>
      </c>
      <c r="L310" s="27">
        <f t="shared" si="205"/>
        <v>0</v>
      </c>
      <c r="M310" s="27">
        <f t="shared" si="205"/>
        <v>0</v>
      </c>
      <c r="N310" s="27">
        <f t="shared" si="205"/>
        <v>0</v>
      </c>
      <c r="O310" s="27">
        <f t="shared" si="205"/>
        <v>0</v>
      </c>
      <c r="P310" s="27">
        <f t="shared" si="205"/>
        <v>0</v>
      </c>
      <c r="Q310" s="27">
        <f t="shared" si="205"/>
        <v>0</v>
      </c>
      <c r="R310" s="27">
        <f t="shared" si="205"/>
        <v>0</v>
      </c>
      <c r="S310" s="26">
        <f t="shared" si="205"/>
        <v>0</v>
      </c>
      <c r="T310" s="28" t="e">
        <f t="shared" si="1"/>
        <v>#DIV/0!</v>
      </c>
      <c r="U310" s="26">
        <f t="shared" ref="U310:U311" si="206">SUM(U311)</f>
        <v>0</v>
      </c>
      <c r="V310" s="29"/>
      <c r="W310" s="30"/>
      <c r="X310" s="31"/>
      <c r="Y310" s="31"/>
    </row>
    <row r="311" spans="1:25" ht="15.75" hidden="1" customHeight="1" x14ac:dyDescent="0.45">
      <c r="A311" s="32" t="s">
        <v>277</v>
      </c>
      <c r="B311" s="33">
        <f t="shared" ref="B311:S311" si="207">SUM(B312)</f>
        <v>0</v>
      </c>
      <c r="C311" s="33">
        <f t="shared" si="207"/>
        <v>0</v>
      </c>
      <c r="D311" s="33">
        <f t="shared" si="207"/>
        <v>0</v>
      </c>
      <c r="E311" s="33">
        <f t="shared" si="207"/>
        <v>0</v>
      </c>
      <c r="F311" s="33">
        <f t="shared" si="207"/>
        <v>0</v>
      </c>
      <c r="G311" s="34">
        <f t="shared" si="207"/>
        <v>0</v>
      </c>
      <c r="H311" s="34">
        <f t="shared" si="207"/>
        <v>0</v>
      </c>
      <c r="I311" s="34">
        <f t="shared" si="207"/>
        <v>0</v>
      </c>
      <c r="J311" s="34">
        <f t="shared" si="207"/>
        <v>0</v>
      </c>
      <c r="K311" s="34">
        <f t="shared" si="207"/>
        <v>0</v>
      </c>
      <c r="L311" s="34">
        <f t="shared" si="207"/>
        <v>0</v>
      </c>
      <c r="M311" s="34">
        <f t="shared" si="207"/>
        <v>0</v>
      </c>
      <c r="N311" s="34">
        <f t="shared" si="207"/>
        <v>0</v>
      </c>
      <c r="O311" s="34">
        <f t="shared" si="207"/>
        <v>0</v>
      </c>
      <c r="P311" s="34">
        <f t="shared" si="207"/>
        <v>0</v>
      </c>
      <c r="Q311" s="34">
        <f t="shared" si="207"/>
        <v>0</v>
      </c>
      <c r="R311" s="34">
        <f t="shared" si="207"/>
        <v>0</v>
      </c>
      <c r="S311" s="33">
        <f t="shared" si="207"/>
        <v>0</v>
      </c>
      <c r="T311" s="35" t="e">
        <f t="shared" si="1"/>
        <v>#DIV/0!</v>
      </c>
      <c r="U311" s="33">
        <f t="shared" si="206"/>
        <v>0</v>
      </c>
      <c r="V311" s="36"/>
      <c r="W311" s="37"/>
      <c r="X311" s="38"/>
      <c r="Y311" s="38"/>
    </row>
    <row r="312" spans="1:25" ht="15.75" hidden="1" customHeight="1" x14ac:dyDescent="0.45">
      <c r="A312" s="140" t="s">
        <v>278</v>
      </c>
      <c r="B312" s="141"/>
      <c r="C312" s="141"/>
      <c r="D312" s="141"/>
      <c r="E312" s="141"/>
      <c r="F312" s="141">
        <f>SUM(B312:E312)</f>
        <v>0</v>
      </c>
      <c r="G312" s="142"/>
      <c r="H312" s="142"/>
      <c r="I312" s="142"/>
      <c r="J312" s="142"/>
      <c r="K312" s="142"/>
      <c r="L312" s="142"/>
      <c r="M312" s="142"/>
      <c r="N312" s="142"/>
      <c r="O312" s="142"/>
      <c r="P312" s="142"/>
      <c r="Q312" s="142"/>
      <c r="R312" s="142"/>
      <c r="S312" s="141">
        <f>SUM(G312:R312)</f>
        <v>0</v>
      </c>
      <c r="T312" s="160" t="e">
        <f t="shared" si="1"/>
        <v>#DIV/0!</v>
      </c>
      <c r="U312" s="141">
        <f>F312-S312</f>
        <v>0</v>
      </c>
      <c r="V312" s="187"/>
      <c r="W312" s="188"/>
    </row>
    <row r="313" spans="1:25" ht="15.75" hidden="1" customHeight="1" x14ac:dyDescent="0.45">
      <c r="A313" s="100" t="s">
        <v>279</v>
      </c>
      <c r="B313" s="101">
        <f t="shared" ref="B313:S313" si="208">SUM(B314)</f>
        <v>0</v>
      </c>
      <c r="C313" s="101">
        <f t="shared" si="208"/>
        <v>0</v>
      </c>
      <c r="D313" s="101">
        <f t="shared" si="208"/>
        <v>0</v>
      </c>
      <c r="E313" s="101">
        <f t="shared" si="208"/>
        <v>0</v>
      </c>
      <c r="F313" s="101">
        <f t="shared" si="208"/>
        <v>0</v>
      </c>
      <c r="G313" s="102">
        <f t="shared" si="208"/>
        <v>0</v>
      </c>
      <c r="H313" s="102">
        <f t="shared" si="208"/>
        <v>0</v>
      </c>
      <c r="I313" s="102">
        <f t="shared" si="208"/>
        <v>0</v>
      </c>
      <c r="J313" s="102">
        <f t="shared" si="208"/>
        <v>0</v>
      </c>
      <c r="K313" s="102">
        <f t="shared" si="208"/>
        <v>0</v>
      </c>
      <c r="L313" s="102">
        <f t="shared" si="208"/>
        <v>0</v>
      </c>
      <c r="M313" s="102">
        <f t="shared" si="208"/>
        <v>0</v>
      </c>
      <c r="N313" s="102">
        <f t="shared" si="208"/>
        <v>0</v>
      </c>
      <c r="O313" s="102">
        <f t="shared" si="208"/>
        <v>0</v>
      </c>
      <c r="P313" s="102">
        <f t="shared" si="208"/>
        <v>0</v>
      </c>
      <c r="Q313" s="102">
        <f t="shared" si="208"/>
        <v>0</v>
      </c>
      <c r="R313" s="102">
        <f t="shared" si="208"/>
        <v>0</v>
      </c>
      <c r="S313" s="101">
        <f t="shared" si="208"/>
        <v>0</v>
      </c>
      <c r="T313" s="103" t="e">
        <f t="shared" si="1"/>
        <v>#DIV/0!</v>
      </c>
      <c r="U313" s="101">
        <f>SUM(U314)</f>
        <v>0</v>
      </c>
      <c r="V313" s="104"/>
      <c r="W313" s="105"/>
      <c r="X313" s="24"/>
      <c r="Y313" s="24"/>
    </row>
    <row r="314" spans="1:25" ht="15.75" hidden="1" customHeight="1" x14ac:dyDescent="0.45">
      <c r="A314" s="25" t="s">
        <v>280</v>
      </c>
      <c r="B314" s="26">
        <f t="shared" ref="B314:S314" si="209">SUM(B315,B328)</f>
        <v>0</v>
      </c>
      <c r="C314" s="26">
        <f t="shared" si="209"/>
        <v>0</v>
      </c>
      <c r="D314" s="26">
        <f t="shared" si="209"/>
        <v>0</v>
      </c>
      <c r="E314" s="26">
        <f t="shared" si="209"/>
        <v>0</v>
      </c>
      <c r="F314" s="26">
        <f t="shared" si="209"/>
        <v>0</v>
      </c>
      <c r="G314" s="27">
        <f t="shared" si="209"/>
        <v>0</v>
      </c>
      <c r="H314" s="27">
        <f t="shared" si="209"/>
        <v>0</v>
      </c>
      <c r="I314" s="27">
        <f t="shared" si="209"/>
        <v>0</v>
      </c>
      <c r="J314" s="27">
        <f t="shared" si="209"/>
        <v>0</v>
      </c>
      <c r="K314" s="27">
        <f t="shared" si="209"/>
        <v>0</v>
      </c>
      <c r="L314" s="27">
        <f t="shared" si="209"/>
        <v>0</v>
      </c>
      <c r="M314" s="27">
        <f t="shared" si="209"/>
        <v>0</v>
      </c>
      <c r="N314" s="27">
        <f t="shared" si="209"/>
        <v>0</v>
      </c>
      <c r="O314" s="27">
        <f t="shared" si="209"/>
        <v>0</v>
      </c>
      <c r="P314" s="27">
        <f t="shared" si="209"/>
        <v>0</v>
      </c>
      <c r="Q314" s="27">
        <f t="shared" si="209"/>
        <v>0</v>
      </c>
      <c r="R314" s="27">
        <f t="shared" si="209"/>
        <v>0</v>
      </c>
      <c r="S314" s="26">
        <f t="shared" si="209"/>
        <v>0</v>
      </c>
      <c r="T314" s="28" t="e">
        <f t="shared" si="1"/>
        <v>#DIV/0!</v>
      </c>
      <c r="U314" s="26">
        <f>SUM(U315,U328)</f>
        <v>0</v>
      </c>
      <c r="V314" s="29"/>
      <c r="W314" s="30"/>
      <c r="X314" s="31"/>
      <c r="Y314" s="31"/>
    </row>
    <row r="315" spans="1:25" ht="15.75" hidden="1" customHeight="1" x14ac:dyDescent="0.45">
      <c r="A315" s="32" t="s">
        <v>42</v>
      </c>
      <c r="B315" s="33">
        <f t="shared" ref="B315:S315" si="210">SUM(B316)</f>
        <v>0</v>
      </c>
      <c r="C315" s="33">
        <f t="shared" si="210"/>
        <v>0</v>
      </c>
      <c r="D315" s="33">
        <f t="shared" si="210"/>
        <v>0</v>
      </c>
      <c r="E315" s="33">
        <f t="shared" si="210"/>
        <v>0</v>
      </c>
      <c r="F315" s="33">
        <f t="shared" si="210"/>
        <v>0</v>
      </c>
      <c r="G315" s="34">
        <f t="shared" si="210"/>
        <v>0</v>
      </c>
      <c r="H315" s="34">
        <f t="shared" si="210"/>
        <v>0</v>
      </c>
      <c r="I315" s="34">
        <f t="shared" si="210"/>
        <v>0</v>
      </c>
      <c r="J315" s="34">
        <f t="shared" si="210"/>
        <v>0</v>
      </c>
      <c r="K315" s="34">
        <f t="shared" si="210"/>
        <v>0</v>
      </c>
      <c r="L315" s="34">
        <f t="shared" si="210"/>
        <v>0</v>
      </c>
      <c r="M315" s="34">
        <f t="shared" si="210"/>
        <v>0</v>
      </c>
      <c r="N315" s="34">
        <f t="shared" si="210"/>
        <v>0</v>
      </c>
      <c r="O315" s="34">
        <f t="shared" si="210"/>
        <v>0</v>
      </c>
      <c r="P315" s="34">
        <f t="shared" si="210"/>
        <v>0</v>
      </c>
      <c r="Q315" s="34">
        <f t="shared" si="210"/>
        <v>0</v>
      </c>
      <c r="R315" s="34">
        <f t="shared" si="210"/>
        <v>0</v>
      </c>
      <c r="S315" s="33">
        <f t="shared" si="210"/>
        <v>0</v>
      </c>
      <c r="T315" s="35" t="e">
        <f t="shared" si="1"/>
        <v>#DIV/0!</v>
      </c>
      <c r="U315" s="33">
        <f>SUM(U316)</f>
        <v>0</v>
      </c>
      <c r="V315" s="36"/>
      <c r="W315" s="37"/>
      <c r="X315" s="38"/>
      <c r="Y315" s="38"/>
    </row>
    <row r="316" spans="1:25" ht="15.75" hidden="1" customHeight="1" x14ac:dyDescent="0.45">
      <c r="A316" s="72" t="s">
        <v>43</v>
      </c>
      <c r="B316" s="73">
        <f t="shared" ref="B316:S316" si="211">SUM(B317,B319,B324)</f>
        <v>0</v>
      </c>
      <c r="C316" s="73">
        <f t="shared" si="211"/>
        <v>0</v>
      </c>
      <c r="D316" s="73">
        <f t="shared" si="211"/>
        <v>0</v>
      </c>
      <c r="E316" s="73">
        <f t="shared" si="211"/>
        <v>0</v>
      </c>
      <c r="F316" s="73">
        <f t="shared" si="211"/>
        <v>0</v>
      </c>
      <c r="G316" s="74">
        <f t="shared" si="211"/>
        <v>0</v>
      </c>
      <c r="H316" s="74">
        <f t="shared" si="211"/>
        <v>0</v>
      </c>
      <c r="I316" s="74">
        <f t="shared" si="211"/>
        <v>0</v>
      </c>
      <c r="J316" s="74">
        <f t="shared" si="211"/>
        <v>0</v>
      </c>
      <c r="K316" s="74">
        <f t="shared" si="211"/>
        <v>0</v>
      </c>
      <c r="L316" s="74">
        <f t="shared" si="211"/>
        <v>0</v>
      </c>
      <c r="M316" s="74">
        <f t="shared" si="211"/>
        <v>0</v>
      </c>
      <c r="N316" s="74">
        <f t="shared" si="211"/>
        <v>0</v>
      </c>
      <c r="O316" s="74">
        <f t="shared" si="211"/>
        <v>0</v>
      </c>
      <c r="P316" s="74">
        <f t="shared" si="211"/>
        <v>0</v>
      </c>
      <c r="Q316" s="74">
        <f t="shared" si="211"/>
        <v>0</v>
      </c>
      <c r="R316" s="74">
        <f t="shared" si="211"/>
        <v>0</v>
      </c>
      <c r="S316" s="73">
        <f t="shared" si="211"/>
        <v>0</v>
      </c>
      <c r="T316" s="75" t="e">
        <f t="shared" si="1"/>
        <v>#DIV/0!</v>
      </c>
      <c r="U316" s="73">
        <f>SUM(U317,U319,U324)</f>
        <v>0</v>
      </c>
      <c r="V316" s="76"/>
      <c r="W316" s="77"/>
      <c r="X316" s="139"/>
      <c r="Y316" s="139"/>
    </row>
    <row r="317" spans="1:25" ht="15.75" hidden="1" customHeight="1" x14ac:dyDescent="0.45">
      <c r="A317" s="78" t="s">
        <v>44</v>
      </c>
      <c r="B317" s="79">
        <f t="shared" ref="B317:S317" si="212">B318</f>
        <v>0</v>
      </c>
      <c r="C317" s="79">
        <f t="shared" si="212"/>
        <v>0</v>
      </c>
      <c r="D317" s="79">
        <f t="shared" si="212"/>
        <v>0</v>
      </c>
      <c r="E317" s="79">
        <f t="shared" si="212"/>
        <v>0</v>
      </c>
      <c r="F317" s="79">
        <f t="shared" si="212"/>
        <v>0</v>
      </c>
      <c r="G317" s="80">
        <f t="shared" si="212"/>
        <v>0</v>
      </c>
      <c r="H317" s="80">
        <f t="shared" si="212"/>
        <v>0</v>
      </c>
      <c r="I317" s="80">
        <f t="shared" si="212"/>
        <v>0</v>
      </c>
      <c r="J317" s="80">
        <f t="shared" si="212"/>
        <v>0</v>
      </c>
      <c r="K317" s="80">
        <f t="shared" si="212"/>
        <v>0</v>
      </c>
      <c r="L317" s="80">
        <f t="shared" si="212"/>
        <v>0</v>
      </c>
      <c r="M317" s="80">
        <f t="shared" si="212"/>
        <v>0</v>
      </c>
      <c r="N317" s="80">
        <f t="shared" si="212"/>
        <v>0</v>
      </c>
      <c r="O317" s="80">
        <f t="shared" si="212"/>
        <v>0</v>
      </c>
      <c r="P317" s="80">
        <f t="shared" si="212"/>
        <v>0</v>
      </c>
      <c r="Q317" s="80">
        <f t="shared" si="212"/>
        <v>0</v>
      </c>
      <c r="R317" s="80">
        <f t="shared" si="212"/>
        <v>0</v>
      </c>
      <c r="S317" s="79">
        <f t="shared" si="212"/>
        <v>0</v>
      </c>
      <c r="T317" s="81" t="e">
        <f t="shared" si="1"/>
        <v>#DIV/0!</v>
      </c>
      <c r="U317" s="79">
        <f>U318</f>
        <v>0</v>
      </c>
      <c r="V317" s="82"/>
      <c r="W317" s="83"/>
      <c r="X317" s="118"/>
      <c r="Y317" s="118"/>
    </row>
    <row r="318" spans="1:25" ht="15.75" hidden="1" customHeight="1" x14ac:dyDescent="0.45">
      <c r="A318" s="49" t="s">
        <v>230</v>
      </c>
      <c r="B318" s="46"/>
      <c r="C318" s="46"/>
      <c r="D318" s="46"/>
      <c r="E318" s="46"/>
      <c r="F318" s="46">
        <f>SUM(B318:E318)</f>
        <v>0</v>
      </c>
      <c r="G318" s="47"/>
      <c r="H318" s="47"/>
      <c r="I318" s="47"/>
      <c r="J318" s="47"/>
      <c r="K318" s="47"/>
      <c r="L318" s="47"/>
      <c r="M318" s="47"/>
      <c r="N318" s="47"/>
      <c r="O318" s="47"/>
      <c r="P318" s="47"/>
      <c r="Q318" s="47"/>
      <c r="R318" s="47"/>
      <c r="S318" s="46">
        <f>SUM(G318:R318)</f>
        <v>0</v>
      </c>
      <c r="T318" s="48" t="e">
        <f t="shared" si="1"/>
        <v>#DIV/0!</v>
      </c>
      <c r="U318" s="46">
        <f>F318-S318</f>
        <v>0</v>
      </c>
      <c r="V318" s="181"/>
      <c r="W318" s="182"/>
    </row>
    <row r="319" spans="1:25" ht="15.75" hidden="1" customHeight="1" x14ac:dyDescent="0.45">
      <c r="A319" s="109" t="s">
        <v>56</v>
      </c>
      <c r="B319" s="110">
        <f t="shared" ref="B319:S319" si="213">SUM(B320:B321)</f>
        <v>0</v>
      </c>
      <c r="C319" s="110">
        <f t="shared" si="213"/>
        <v>0</v>
      </c>
      <c r="D319" s="110">
        <f t="shared" si="213"/>
        <v>0</v>
      </c>
      <c r="E319" s="110">
        <f t="shared" si="213"/>
        <v>0</v>
      </c>
      <c r="F319" s="110">
        <f t="shared" si="213"/>
        <v>0</v>
      </c>
      <c r="G319" s="111">
        <f t="shared" si="213"/>
        <v>0</v>
      </c>
      <c r="H319" s="111">
        <f t="shared" si="213"/>
        <v>0</v>
      </c>
      <c r="I319" s="111">
        <f t="shared" si="213"/>
        <v>0</v>
      </c>
      <c r="J319" s="111">
        <f t="shared" si="213"/>
        <v>0</v>
      </c>
      <c r="K319" s="111">
        <f t="shared" si="213"/>
        <v>0</v>
      </c>
      <c r="L319" s="111">
        <f t="shared" si="213"/>
        <v>0</v>
      </c>
      <c r="M319" s="111">
        <f t="shared" si="213"/>
        <v>0</v>
      </c>
      <c r="N319" s="111">
        <f t="shared" si="213"/>
        <v>0</v>
      </c>
      <c r="O319" s="111">
        <f t="shared" si="213"/>
        <v>0</v>
      </c>
      <c r="P319" s="111">
        <f t="shared" si="213"/>
        <v>0</v>
      </c>
      <c r="Q319" s="111">
        <f t="shared" si="213"/>
        <v>0</v>
      </c>
      <c r="R319" s="111">
        <f t="shared" si="213"/>
        <v>0</v>
      </c>
      <c r="S319" s="110">
        <f t="shared" si="213"/>
        <v>0</v>
      </c>
      <c r="T319" s="106" t="e">
        <f t="shared" si="1"/>
        <v>#DIV/0!</v>
      </c>
      <c r="U319" s="110">
        <f>SUM(U320:U321)</f>
        <v>0</v>
      </c>
      <c r="V319" s="82"/>
      <c r="W319" s="83"/>
      <c r="X319" s="118"/>
      <c r="Y319" s="118"/>
    </row>
    <row r="320" spans="1:25" ht="15.75" hidden="1" customHeight="1" x14ac:dyDescent="0.45">
      <c r="A320" s="45" t="s">
        <v>281</v>
      </c>
      <c r="B320" s="46"/>
      <c r="C320" s="46"/>
      <c r="D320" s="46"/>
      <c r="E320" s="46"/>
      <c r="F320" s="46">
        <f>SUM(B320:E320)</f>
        <v>0</v>
      </c>
      <c r="G320" s="47"/>
      <c r="H320" s="47"/>
      <c r="I320" s="47"/>
      <c r="J320" s="47"/>
      <c r="K320" s="47"/>
      <c r="L320" s="47"/>
      <c r="M320" s="47"/>
      <c r="N320" s="47"/>
      <c r="O320" s="47"/>
      <c r="P320" s="47"/>
      <c r="Q320" s="47"/>
      <c r="R320" s="47"/>
      <c r="S320" s="46">
        <f>SUM(G320:R320)</f>
        <v>0</v>
      </c>
      <c r="T320" s="48" t="e">
        <f t="shared" si="1"/>
        <v>#DIV/0!</v>
      </c>
      <c r="U320" s="46">
        <f>F320-S320</f>
        <v>0</v>
      </c>
      <c r="V320" s="181"/>
      <c r="W320" s="182"/>
    </row>
    <row r="321" spans="1:25" ht="15.75" hidden="1" customHeight="1" x14ac:dyDescent="0.45">
      <c r="A321" s="45" t="s">
        <v>282</v>
      </c>
      <c r="B321" s="46">
        <f t="shared" ref="B321:S321" si="214">SUM(B322:B323)</f>
        <v>0</v>
      </c>
      <c r="C321" s="46">
        <f t="shared" si="214"/>
        <v>0</v>
      </c>
      <c r="D321" s="46">
        <f t="shared" si="214"/>
        <v>0</v>
      </c>
      <c r="E321" s="46">
        <f t="shared" si="214"/>
        <v>0</v>
      </c>
      <c r="F321" s="46">
        <f t="shared" si="214"/>
        <v>0</v>
      </c>
      <c r="G321" s="47">
        <f t="shared" si="214"/>
        <v>0</v>
      </c>
      <c r="H321" s="47">
        <f t="shared" si="214"/>
        <v>0</v>
      </c>
      <c r="I321" s="47">
        <f t="shared" si="214"/>
        <v>0</v>
      </c>
      <c r="J321" s="47">
        <f t="shared" si="214"/>
        <v>0</v>
      </c>
      <c r="K321" s="47">
        <f t="shared" si="214"/>
        <v>0</v>
      </c>
      <c r="L321" s="47">
        <f t="shared" si="214"/>
        <v>0</v>
      </c>
      <c r="M321" s="47">
        <f t="shared" si="214"/>
        <v>0</v>
      </c>
      <c r="N321" s="47">
        <f t="shared" si="214"/>
        <v>0</v>
      </c>
      <c r="O321" s="47">
        <f t="shared" si="214"/>
        <v>0</v>
      </c>
      <c r="P321" s="47">
        <f t="shared" si="214"/>
        <v>0</v>
      </c>
      <c r="Q321" s="47">
        <f t="shared" si="214"/>
        <v>0</v>
      </c>
      <c r="R321" s="47">
        <f t="shared" si="214"/>
        <v>0</v>
      </c>
      <c r="S321" s="46">
        <f t="shared" si="214"/>
        <v>0</v>
      </c>
      <c r="T321" s="48" t="e">
        <f t="shared" si="1"/>
        <v>#DIV/0!</v>
      </c>
      <c r="U321" s="46">
        <f>SUM(U322:U323)</f>
        <v>0</v>
      </c>
      <c r="V321" s="181"/>
      <c r="W321" s="182"/>
      <c r="X321" s="64"/>
      <c r="Y321" s="64"/>
    </row>
    <row r="322" spans="1:25" ht="15.75" hidden="1" customHeight="1" x14ac:dyDescent="0.45">
      <c r="A322" s="89" t="s">
        <v>283</v>
      </c>
      <c r="B322" s="90"/>
      <c r="C322" s="90"/>
      <c r="D322" s="90"/>
      <c r="E322" s="90"/>
      <c r="F322" s="90">
        <f t="shared" ref="F322:F323" si="215">SUM(B322:E322)</f>
        <v>0</v>
      </c>
      <c r="G322" s="91"/>
      <c r="H322" s="91"/>
      <c r="I322" s="91"/>
      <c r="J322" s="91"/>
      <c r="K322" s="91"/>
      <c r="L322" s="91"/>
      <c r="M322" s="91"/>
      <c r="N322" s="91"/>
      <c r="O322" s="91"/>
      <c r="P322" s="91"/>
      <c r="Q322" s="91"/>
      <c r="R322" s="91"/>
      <c r="S322" s="90">
        <f t="shared" ref="S322:S323" si="216">SUM(G322:R322)</f>
        <v>0</v>
      </c>
      <c r="T322" s="108" t="e">
        <f t="shared" si="1"/>
        <v>#DIV/0!</v>
      </c>
      <c r="U322" s="90">
        <f t="shared" ref="U322:U323" si="217">F322-S322</f>
        <v>0</v>
      </c>
      <c r="V322" s="181"/>
      <c r="W322" s="182"/>
    </row>
    <row r="323" spans="1:25" ht="15.75" hidden="1" customHeight="1" x14ac:dyDescent="0.45">
      <c r="A323" s="45" t="s">
        <v>284</v>
      </c>
      <c r="B323" s="46">
        <v>0</v>
      </c>
      <c r="C323" s="46"/>
      <c r="D323" s="46"/>
      <c r="E323" s="46"/>
      <c r="F323" s="46">
        <f t="shared" si="215"/>
        <v>0</v>
      </c>
      <c r="G323" s="47"/>
      <c r="H323" s="47"/>
      <c r="I323" s="47"/>
      <c r="J323" s="47"/>
      <c r="K323" s="47"/>
      <c r="L323" s="47"/>
      <c r="M323" s="47"/>
      <c r="N323" s="47"/>
      <c r="O323" s="47"/>
      <c r="P323" s="47"/>
      <c r="Q323" s="47"/>
      <c r="R323" s="47"/>
      <c r="S323" s="46">
        <f t="shared" si="216"/>
        <v>0</v>
      </c>
      <c r="T323" s="48" t="e">
        <f t="shared" si="1"/>
        <v>#DIV/0!</v>
      </c>
      <c r="U323" s="46">
        <f t="shared" si="217"/>
        <v>0</v>
      </c>
      <c r="V323" s="161"/>
      <c r="W323" s="162"/>
    </row>
    <row r="324" spans="1:25" ht="15.75" hidden="1" customHeight="1" x14ac:dyDescent="0.45">
      <c r="A324" s="109" t="s">
        <v>125</v>
      </c>
      <c r="B324" s="110">
        <f t="shared" ref="B324:S324" si="218">SUM(B325)</f>
        <v>0</v>
      </c>
      <c r="C324" s="110">
        <f t="shared" si="218"/>
        <v>0</v>
      </c>
      <c r="D324" s="110">
        <f t="shared" si="218"/>
        <v>0</v>
      </c>
      <c r="E324" s="110">
        <f t="shared" si="218"/>
        <v>0</v>
      </c>
      <c r="F324" s="110">
        <f t="shared" si="218"/>
        <v>0</v>
      </c>
      <c r="G324" s="111">
        <f t="shared" si="218"/>
        <v>0</v>
      </c>
      <c r="H324" s="111">
        <f t="shared" si="218"/>
        <v>0</v>
      </c>
      <c r="I324" s="111">
        <f t="shared" si="218"/>
        <v>0</v>
      </c>
      <c r="J324" s="111">
        <f t="shared" si="218"/>
        <v>0</v>
      </c>
      <c r="K324" s="111">
        <f t="shared" si="218"/>
        <v>0</v>
      </c>
      <c r="L324" s="111">
        <f t="shared" si="218"/>
        <v>0</v>
      </c>
      <c r="M324" s="111">
        <f t="shared" si="218"/>
        <v>0</v>
      </c>
      <c r="N324" s="111">
        <f t="shared" si="218"/>
        <v>0</v>
      </c>
      <c r="O324" s="111">
        <f t="shared" si="218"/>
        <v>0</v>
      </c>
      <c r="P324" s="111">
        <f t="shared" si="218"/>
        <v>0</v>
      </c>
      <c r="Q324" s="111">
        <f t="shared" si="218"/>
        <v>0</v>
      </c>
      <c r="R324" s="111">
        <f t="shared" si="218"/>
        <v>0</v>
      </c>
      <c r="S324" s="110">
        <f t="shared" si="218"/>
        <v>0</v>
      </c>
      <c r="T324" s="106" t="e">
        <f t="shared" si="1"/>
        <v>#DIV/0!</v>
      </c>
      <c r="U324" s="110">
        <f>SUM(U325)</f>
        <v>0</v>
      </c>
      <c r="V324" s="82"/>
      <c r="W324" s="83"/>
      <c r="X324" s="118"/>
      <c r="Y324" s="118"/>
    </row>
    <row r="325" spans="1:25" ht="15.75" hidden="1" customHeight="1" x14ac:dyDescent="0.45">
      <c r="A325" s="45" t="s">
        <v>285</v>
      </c>
      <c r="B325" s="46">
        <f t="shared" ref="B325:S325" si="219">SUM(B326:B327)</f>
        <v>0</v>
      </c>
      <c r="C325" s="46">
        <f t="shared" si="219"/>
        <v>0</v>
      </c>
      <c r="D325" s="46">
        <f t="shared" si="219"/>
        <v>0</v>
      </c>
      <c r="E325" s="46">
        <f t="shared" si="219"/>
        <v>0</v>
      </c>
      <c r="F325" s="46">
        <f t="shared" si="219"/>
        <v>0</v>
      </c>
      <c r="G325" s="47">
        <f t="shared" si="219"/>
        <v>0</v>
      </c>
      <c r="H325" s="47">
        <f t="shared" si="219"/>
        <v>0</v>
      </c>
      <c r="I325" s="47">
        <f t="shared" si="219"/>
        <v>0</v>
      </c>
      <c r="J325" s="47">
        <f t="shared" si="219"/>
        <v>0</v>
      </c>
      <c r="K325" s="47">
        <f t="shared" si="219"/>
        <v>0</v>
      </c>
      <c r="L325" s="47">
        <f t="shared" si="219"/>
        <v>0</v>
      </c>
      <c r="M325" s="47">
        <f t="shared" si="219"/>
        <v>0</v>
      </c>
      <c r="N325" s="47">
        <f t="shared" si="219"/>
        <v>0</v>
      </c>
      <c r="O325" s="47">
        <f t="shared" si="219"/>
        <v>0</v>
      </c>
      <c r="P325" s="47">
        <f t="shared" si="219"/>
        <v>0</v>
      </c>
      <c r="Q325" s="47">
        <f t="shared" si="219"/>
        <v>0</v>
      </c>
      <c r="R325" s="47">
        <f t="shared" si="219"/>
        <v>0</v>
      </c>
      <c r="S325" s="46">
        <f t="shared" si="219"/>
        <v>0</v>
      </c>
      <c r="T325" s="48" t="e">
        <f t="shared" si="1"/>
        <v>#DIV/0!</v>
      </c>
      <c r="U325" s="46">
        <f>SUM(U326:U327)</f>
        <v>0</v>
      </c>
      <c r="V325" s="181"/>
      <c r="W325" s="182"/>
      <c r="X325" s="64"/>
      <c r="Y325" s="64"/>
    </row>
    <row r="326" spans="1:25" ht="15.75" hidden="1" customHeight="1" x14ac:dyDescent="0.45">
      <c r="A326" s="89" t="s">
        <v>286</v>
      </c>
      <c r="B326" s="90"/>
      <c r="C326" s="90"/>
      <c r="D326" s="90"/>
      <c r="E326" s="90"/>
      <c r="F326" s="90">
        <f t="shared" ref="F326:F327" si="220">SUM(B326:E326)</f>
        <v>0</v>
      </c>
      <c r="G326" s="91"/>
      <c r="H326" s="91"/>
      <c r="I326" s="91"/>
      <c r="J326" s="91"/>
      <c r="K326" s="91"/>
      <c r="L326" s="91"/>
      <c r="M326" s="91"/>
      <c r="N326" s="91"/>
      <c r="O326" s="91"/>
      <c r="P326" s="91"/>
      <c r="Q326" s="91"/>
      <c r="R326" s="91"/>
      <c r="S326" s="90">
        <f t="shared" ref="S326:S327" si="221">SUM(G326:R326)</f>
        <v>0</v>
      </c>
      <c r="T326" s="108" t="e">
        <f t="shared" si="1"/>
        <v>#DIV/0!</v>
      </c>
      <c r="U326" s="90">
        <f t="shared" ref="U326:U327" si="222">F326-S326</f>
        <v>0</v>
      </c>
      <c r="V326" s="181"/>
      <c r="W326" s="182"/>
    </row>
    <row r="327" spans="1:25" ht="15.75" hidden="1" customHeight="1" x14ac:dyDescent="0.45">
      <c r="A327" s="89" t="s">
        <v>287</v>
      </c>
      <c r="B327" s="90"/>
      <c r="C327" s="90"/>
      <c r="D327" s="90"/>
      <c r="E327" s="90"/>
      <c r="F327" s="90">
        <f t="shared" si="220"/>
        <v>0</v>
      </c>
      <c r="G327" s="91"/>
      <c r="H327" s="91"/>
      <c r="I327" s="91"/>
      <c r="J327" s="91"/>
      <c r="K327" s="91"/>
      <c r="L327" s="91"/>
      <c r="M327" s="91"/>
      <c r="N327" s="91"/>
      <c r="O327" s="91"/>
      <c r="P327" s="91"/>
      <c r="Q327" s="91"/>
      <c r="R327" s="91"/>
      <c r="S327" s="90">
        <f t="shared" si="221"/>
        <v>0</v>
      </c>
      <c r="T327" s="108" t="e">
        <f t="shared" si="1"/>
        <v>#DIV/0!</v>
      </c>
      <c r="U327" s="90">
        <f t="shared" si="222"/>
        <v>0</v>
      </c>
      <c r="V327" s="183"/>
      <c r="W327" s="184"/>
    </row>
    <row r="328" spans="1:25" ht="15.75" hidden="1" customHeight="1" x14ac:dyDescent="0.45">
      <c r="A328" s="32" t="s">
        <v>175</v>
      </c>
      <c r="B328" s="33">
        <f t="shared" ref="B328:S328" si="223">SUM(B329:B330)</f>
        <v>0</v>
      </c>
      <c r="C328" s="33">
        <f t="shared" si="223"/>
        <v>0</v>
      </c>
      <c r="D328" s="33">
        <f t="shared" si="223"/>
        <v>0</v>
      </c>
      <c r="E328" s="33">
        <f t="shared" si="223"/>
        <v>0</v>
      </c>
      <c r="F328" s="33">
        <f t="shared" si="223"/>
        <v>0</v>
      </c>
      <c r="G328" s="34">
        <f t="shared" si="223"/>
        <v>0</v>
      </c>
      <c r="H328" s="34">
        <f t="shared" si="223"/>
        <v>0</v>
      </c>
      <c r="I328" s="34">
        <f t="shared" si="223"/>
        <v>0</v>
      </c>
      <c r="J328" s="34">
        <f t="shared" si="223"/>
        <v>0</v>
      </c>
      <c r="K328" s="34">
        <f t="shared" si="223"/>
        <v>0</v>
      </c>
      <c r="L328" s="34">
        <f t="shared" si="223"/>
        <v>0</v>
      </c>
      <c r="M328" s="34">
        <f t="shared" si="223"/>
        <v>0</v>
      </c>
      <c r="N328" s="34">
        <f t="shared" si="223"/>
        <v>0</v>
      </c>
      <c r="O328" s="34">
        <f t="shared" si="223"/>
        <v>0</v>
      </c>
      <c r="P328" s="34">
        <f t="shared" si="223"/>
        <v>0</v>
      </c>
      <c r="Q328" s="34">
        <f t="shared" si="223"/>
        <v>0</v>
      </c>
      <c r="R328" s="34">
        <f t="shared" si="223"/>
        <v>0</v>
      </c>
      <c r="S328" s="33">
        <f t="shared" si="223"/>
        <v>0</v>
      </c>
      <c r="T328" s="35" t="e">
        <f t="shared" si="1"/>
        <v>#DIV/0!</v>
      </c>
      <c r="U328" s="33">
        <f>SUM(U329:U330)</f>
        <v>0</v>
      </c>
      <c r="V328" s="36"/>
      <c r="W328" s="37"/>
      <c r="X328" s="38"/>
      <c r="Y328" s="38"/>
    </row>
    <row r="329" spans="1:25" ht="15.75" hidden="1" customHeight="1" x14ac:dyDescent="0.45">
      <c r="A329" s="140" t="s">
        <v>288</v>
      </c>
      <c r="B329" s="141"/>
      <c r="C329" s="141"/>
      <c r="D329" s="141"/>
      <c r="E329" s="141"/>
      <c r="F329" s="141">
        <f t="shared" ref="F329:F346" si="224">SUM(B329:E329)</f>
        <v>0</v>
      </c>
      <c r="G329" s="142"/>
      <c r="H329" s="142"/>
      <c r="I329" s="142"/>
      <c r="J329" s="142"/>
      <c r="K329" s="142"/>
      <c r="L329" s="142"/>
      <c r="M329" s="142"/>
      <c r="N329" s="142"/>
      <c r="O329" s="142"/>
      <c r="P329" s="142"/>
      <c r="Q329" s="142"/>
      <c r="R329" s="142"/>
      <c r="S329" s="141">
        <f t="shared" ref="S329:S344" si="225">SUM(G329:R329)</f>
        <v>0</v>
      </c>
      <c r="T329" s="143" t="e">
        <f t="shared" si="1"/>
        <v>#DIV/0!</v>
      </c>
      <c r="U329" s="141">
        <f t="shared" ref="U329:U346" si="226">F329-S329</f>
        <v>0</v>
      </c>
      <c r="V329" s="191"/>
      <c r="W329" s="192"/>
      <c r="X329" s="139"/>
      <c r="Y329" s="139"/>
    </row>
    <row r="330" spans="1:25" ht="15.75" hidden="1" customHeight="1" x14ac:dyDescent="0.45">
      <c r="A330" s="49" t="s">
        <v>289</v>
      </c>
      <c r="B330" s="46"/>
      <c r="C330" s="46"/>
      <c r="D330" s="46"/>
      <c r="E330" s="46"/>
      <c r="F330" s="46">
        <f t="shared" si="224"/>
        <v>0</v>
      </c>
      <c r="G330" s="47"/>
      <c r="H330" s="47"/>
      <c r="I330" s="47"/>
      <c r="J330" s="47"/>
      <c r="K330" s="47"/>
      <c r="L330" s="47"/>
      <c r="M330" s="47"/>
      <c r="N330" s="47"/>
      <c r="O330" s="47"/>
      <c r="P330" s="47"/>
      <c r="Q330" s="47"/>
      <c r="R330" s="47"/>
      <c r="S330" s="46">
        <f t="shared" si="225"/>
        <v>0</v>
      </c>
      <c r="T330" s="48" t="e">
        <f t="shared" si="1"/>
        <v>#DIV/0!</v>
      </c>
      <c r="U330" s="46">
        <f t="shared" si="226"/>
        <v>0</v>
      </c>
      <c r="V330" s="181"/>
      <c r="W330" s="182"/>
      <c r="X330" s="139"/>
      <c r="Y330" s="139"/>
    </row>
    <row r="331" spans="1:25" ht="15.75" hidden="1" customHeight="1" x14ac:dyDescent="0.45">
      <c r="A331" s="49" t="s">
        <v>290</v>
      </c>
      <c r="B331" s="46">
        <v>0</v>
      </c>
      <c r="C331" s="46"/>
      <c r="D331" s="46"/>
      <c r="E331" s="46"/>
      <c r="F331" s="46">
        <f t="shared" si="224"/>
        <v>0</v>
      </c>
      <c r="G331" s="47"/>
      <c r="H331" s="47"/>
      <c r="I331" s="47"/>
      <c r="J331" s="47"/>
      <c r="K331" s="47"/>
      <c r="L331" s="47"/>
      <c r="M331" s="47"/>
      <c r="N331" s="47"/>
      <c r="O331" s="47"/>
      <c r="P331" s="47"/>
      <c r="Q331" s="47"/>
      <c r="R331" s="47"/>
      <c r="S331" s="46">
        <f t="shared" si="225"/>
        <v>0</v>
      </c>
      <c r="T331" s="48" t="e">
        <f t="shared" si="1"/>
        <v>#DIV/0!</v>
      </c>
      <c r="U331" s="163">
        <f t="shared" si="226"/>
        <v>0</v>
      </c>
      <c r="V331" s="164"/>
      <c r="W331" s="165"/>
    </row>
    <row r="332" spans="1:25" ht="15.75" hidden="1" customHeight="1" x14ac:dyDescent="0.45">
      <c r="A332" s="49" t="s">
        <v>291</v>
      </c>
      <c r="B332" s="46">
        <v>0</v>
      </c>
      <c r="C332" s="46"/>
      <c r="D332" s="46"/>
      <c r="E332" s="46"/>
      <c r="F332" s="46">
        <f t="shared" si="224"/>
        <v>0</v>
      </c>
      <c r="G332" s="47"/>
      <c r="H332" s="47"/>
      <c r="I332" s="47"/>
      <c r="J332" s="47"/>
      <c r="K332" s="47"/>
      <c r="L332" s="47"/>
      <c r="M332" s="47"/>
      <c r="N332" s="47"/>
      <c r="O332" s="47"/>
      <c r="P332" s="47"/>
      <c r="Q332" s="47"/>
      <c r="R332" s="47"/>
      <c r="S332" s="46">
        <f t="shared" si="225"/>
        <v>0</v>
      </c>
      <c r="T332" s="48" t="e">
        <f t="shared" si="1"/>
        <v>#DIV/0!</v>
      </c>
      <c r="U332" s="163">
        <f t="shared" si="226"/>
        <v>0</v>
      </c>
      <c r="V332" s="164"/>
      <c r="W332" s="165"/>
    </row>
    <row r="333" spans="1:25" ht="15.75" hidden="1" customHeight="1" x14ac:dyDescent="0.45">
      <c r="A333" s="49" t="s">
        <v>292</v>
      </c>
      <c r="B333" s="46">
        <v>0</v>
      </c>
      <c r="C333" s="46"/>
      <c r="D333" s="46"/>
      <c r="E333" s="46"/>
      <c r="F333" s="46">
        <f t="shared" si="224"/>
        <v>0</v>
      </c>
      <c r="G333" s="47"/>
      <c r="H333" s="47"/>
      <c r="I333" s="47"/>
      <c r="J333" s="47"/>
      <c r="K333" s="47"/>
      <c r="L333" s="47"/>
      <c r="M333" s="47"/>
      <c r="N333" s="47"/>
      <c r="O333" s="47"/>
      <c r="P333" s="47"/>
      <c r="Q333" s="47"/>
      <c r="R333" s="47"/>
      <c r="S333" s="46">
        <f t="shared" si="225"/>
        <v>0</v>
      </c>
      <c r="T333" s="48" t="e">
        <f t="shared" si="1"/>
        <v>#DIV/0!</v>
      </c>
      <c r="U333" s="163">
        <f t="shared" si="226"/>
        <v>0</v>
      </c>
      <c r="V333" s="164"/>
      <c r="W333" s="165"/>
      <c r="X333" s="118"/>
      <c r="Y333" s="118"/>
    </row>
    <row r="334" spans="1:25" ht="15.75" hidden="1" customHeight="1" x14ac:dyDescent="0.45">
      <c r="A334" s="49" t="s">
        <v>293</v>
      </c>
      <c r="B334" s="46">
        <v>0</v>
      </c>
      <c r="C334" s="46"/>
      <c r="D334" s="46"/>
      <c r="E334" s="46"/>
      <c r="F334" s="46">
        <f t="shared" si="224"/>
        <v>0</v>
      </c>
      <c r="G334" s="47"/>
      <c r="H334" s="47"/>
      <c r="I334" s="47"/>
      <c r="J334" s="47"/>
      <c r="K334" s="47"/>
      <c r="L334" s="47"/>
      <c r="M334" s="47"/>
      <c r="N334" s="47"/>
      <c r="O334" s="47"/>
      <c r="P334" s="47"/>
      <c r="Q334" s="47"/>
      <c r="R334" s="47"/>
      <c r="S334" s="46">
        <f t="shared" si="225"/>
        <v>0</v>
      </c>
      <c r="T334" s="48" t="e">
        <f t="shared" si="1"/>
        <v>#DIV/0!</v>
      </c>
      <c r="U334" s="163">
        <f t="shared" si="226"/>
        <v>0</v>
      </c>
      <c r="V334" s="164"/>
      <c r="W334" s="165"/>
    </row>
    <row r="335" spans="1:25" ht="15.75" hidden="1" customHeight="1" x14ac:dyDescent="0.45">
      <c r="A335" s="49" t="s">
        <v>294</v>
      </c>
      <c r="B335" s="46">
        <v>0</v>
      </c>
      <c r="C335" s="46"/>
      <c r="D335" s="46"/>
      <c r="E335" s="46"/>
      <c r="F335" s="46">
        <f t="shared" si="224"/>
        <v>0</v>
      </c>
      <c r="G335" s="47"/>
      <c r="H335" s="47"/>
      <c r="I335" s="47"/>
      <c r="J335" s="47"/>
      <c r="K335" s="47"/>
      <c r="L335" s="47"/>
      <c r="M335" s="47"/>
      <c r="N335" s="47"/>
      <c r="O335" s="47"/>
      <c r="P335" s="47"/>
      <c r="Q335" s="47"/>
      <c r="R335" s="47"/>
      <c r="S335" s="46">
        <f t="shared" si="225"/>
        <v>0</v>
      </c>
      <c r="T335" s="48" t="e">
        <f t="shared" si="1"/>
        <v>#DIV/0!</v>
      </c>
      <c r="U335" s="163">
        <f t="shared" si="226"/>
        <v>0</v>
      </c>
      <c r="V335" s="164"/>
      <c r="W335" s="165"/>
    </row>
    <row r="336" spans="1:25" ht="15.75" hidden="1" customHeight="1" x14ac:dyDescent="0.45">
      <c r="A336" s="49" t="s">
        <v>295</v>
      </c>
      <c r="B336" s="46">
        <v>0</v>
      </c>
      <c r="C336" s="46"/>
      <c r="D336" s="46"/>
      <c r="E336" s="46"/>
      <c r="F336" s="46">
        <f t="shared" si="224"/>
        <v>0</v>
      </c>
      <c r="G336" s="47"/>
      <c r="H336" s="47"/>
      <c r="I336" s="47"/>
      <c r="J336" s="47"/>
      <c r="K336" s="47"/>
      <c r="L336" s="47"/>
      <c r="M336" s="47"/>
      <c r="N336" s="47"/>
      <c r="O336" s="47"/>
      <c r="P336" s="47"/>
      <c r="Q336" s="47"/>
      <c r="R336" s="47"/>
      <c r="S336" s="46">
        <f t="shared" si="225"/>
        <v>0</v>
      </c>
      <c r="T336" s="48" t="e">
        <f t="shared" si="1"/>
        <v>#DIV/0!</v>
      </c>
      <c r="U336" s="163">
        <f t="shared" si="226"/>
        <v>0</v>
      </c>
      <c r="V336" s="164"/>
      <c r="W336" s="165"/>
    </row>
    <row r="337" spans="1:25" ht="15.75" hidden="1" customHeight="1" x14ac:dyDescent="0.45">
      <c r="A337" s="49" t="s">
        <v>296</v>
      </c>
      <c r="B337" s="46">
        <v>0</v>
      </c>
      <c r="C337" s="46"/>
      <c r="D337" s="46"/>
      <c r="E337" s="46"/>
      <c r="F337" s="46">
        <f t="shared" si="224"/>
        <v>0</v>
      </c>
      <c r="G337" s="47"/>
      <c r="H337" s="47"/>
      <c r="I337" s="47"/>
      <c r="J337" s="47"/>
      <c r="K337" s="47"/>
      <c r="L337" s="47"/>
      <c r="M337" s="47"/>
      <c r="N337" s="47"/>
      <c r="O337" s="47"/>
      <c r="P337" s="47"/>
      <c r="Q337" s="47"/>
      <c r="R337" s="47"/>
      <c r="S337" s="46">
        <f t="shared" si="225"/>
        <v>0</v>
      </c>
      <c r="T337" s="48" t="e">
        <f t="shared" si="1"/>
        <v>#DIV/0!</v>
      </c>
      <c r="U337" s="163">
        <f t="shared" si="226"/>
        <v>0</v>
      </c>
      <c r="V337" s="164"/>
      <c r="W337" s="165"/>
    </row>
    <row r="338" spans="1:25" ht="15.75" hidden="1" customHeight="1" x14ac:dyDescent="0.45">
      <c r="A338" s="49" t="s">
        <v>297</v>
      </c>
      <c r="B338" s="46">
        <v>0</v>
      </c>
      <c r="C338" s="46"/>
      <c r="D338" s="46"/>
      <c r="E338" s="46"/>
      <c r="F338" s="46">
        <f t="shared" si="224"/>
        <v>0</v>
      </c>
      <c r="G338" s="47"/>
      <c r="H338" s="47"/>
      <c r="I338" s="47"/>
      <c r="J338" s="47"/>
      <c r="K338" s="47"/>
      <c r="L338" s="47"/>
      <c r="M338" s="47"/>
      <c r="N338" s="47"/>
      <c r="O338" s="47"/>
      <c r="P338" s="47"/>
      <c r="Q338" s="47"/>
      <c r="R338" s="47"/>
      <c r="S338" s="46">
        <f t="shared" si="225"/>
        <v>0</v>
      </c>
      <c r="T338" s="48" t="e">
        <f t="shared" si="1"/>
        <v>#DIV/0!</v>
      </c>
      <c r="U338" s="163">
        <f t="shared" si="226"/>
        <v>0</v>
      </c>
      <c r="V338" s="164"/>
      <c r="W338" s="165"/>
    </row>
    <row r="339" spans="1:25" ht="15.75" hidden="1" customHeight="1" x14ac:dyDescent="0.45">
      <c r="A339" s="49" t="s">
        <v>298</v>
      </c>
      <c r="B339" s="46">
        <v>0</v>
      </c>
      <c r="C339" s="46"/>
      <c r="D339" s="46"/>
      <c r="E339" s="46"/>
      <c r="F339" s="46">
        <f t="shared" si="224"/>
        <v>0</v>
      </c>
      <c r="G339" s="47"/>
      <c r="H339" s="47"/>
      <c r="I339" s="47"/>
      <c r="J339" s="47"/>
      <c r="K339" s="47"/>
      <c r="L339" s="47"/>
      <c r="M339" s="47"/>
      <c r="N339" s="47"/>
      <c r="O339" s="47"/>
      <c r="P339" s="47"/>
      <c r="Q339" s="47"/>
      <c r="R339" s="47"/>
      <c r="S339" s="46">
        <f t="shared" si="225"/>
        <v>0</v>
      </c>
      <c r="T339" s="48" t="e">
        <f t="shared" si="1"/>
        <v>#DIV/0!</v>
      </c>
      <c r="U339" s="163">
        <f t="shared" si="226"/>
        <v>0</v>
      </c>
      <c r="V339" s="164"/>
      <c r="W339" s="165"/>
    </row>
    <row r="340" spans="1:25" ht="15.75" hidden="1" customHeight="1" x14ac:dyDescent="0.45">
      <c r="A340" s="49" t="s">
        <v>299</v>
      </c>
      <c r="B340" s="46">
        <v>0</v>
      </c>
      <c r="C340" s="46"/>
      <c r="D340" s="46"/>
      <c r="E340" s="46"/>
      <c r="F340" s="46">
        <f t="shared" si="224"/>
        <v>0</v>
      </c>
      <c r="G340" s="47"/>
      <c r="H340" s="47"/>
      <c r="I340" s="47"/>
      <c r="J340" s="47"/>
      <c r="K340" s="47"/>
      <c r="L340" s="47"/>
      <c r="M340" s="47"/>
      <c r="N340" s="47"/>
      <c r="O340" s="47"/>
      <c r="P340" s="47"/>
      <c r="Q340" s="47"/>
      <c r="R340" s="47"/>
      <c r="S340" s="46">
        <f t="shared" si="225"/>
        <v>0</v>
      </c>
      <c r="T340" s="48" t="e">
        <f t="shared" si="1"/>
        <v>#DIV/0!</v>
      </c>
      <c r="U340" s="163">
        <f t="shared" si="226"/>
        <v>0</v>
      </c>
      <c r="V340" s="164"/>
      <c r="W340" s="165"/>
    </row>
    <row r="341" spans="1:25" ht="15.75" hidden="1" customHeight="1" x14ac:dyDescent="0.45">
      <c r="A341" s="49" t="s">
        <v>300</v>
      </c>
      <c r="B341" s="46">
        <v>0</v>
      </c>
      <c r="C341" s="46"/>
      <c r="D341" s="46"/>
      <c r="E341" s="46"/>
      <c r="F341" s="46">
        <f t="shared" si="224"/>
        <v>0</v>
      </c>
      <c r="G341" s="47"/>
      <c r="H341" s="47"/>
      <c r="I341" s="47"/>
      <c r="J341" s="47"/>
      <c r="K341" s="47"/>
      <c r="L341" s="47"/>
      <c r="M341" s="47"/>
      <c r="N341" s="47"/>
      <c r="O341" s="47"/>
      <c r="P341" s="47"/>
      <c r="Q341" s="47"/>
      <c r="R341" s="47"/>
      <c r="S341" s="46">
        <f t="shared" si="225"/>
        <v>0</v>
      </c>
      <c r="T341" s="48" t="e">
        <f t="shared" si="1"/>
        <v>#DIV/0!</v>
      </c>
      <c r="U341" s="163">
        <f t="shared" si="226"/>
        <v>0</v>
      </c>
      <c r="V341" s="164"/>
      <c r="W341" s="165"/>
    </row>
    <row r="342" spans="1:25" ht="15.75" hidden="1" customHeight="1" x14ac:dyDescent="0.45">
      <c r="A342" s="49" t="s">
        <v>301</v>
      </c>
      <c r="B342" s="46">
        <v>0</v>
      </c>
      <c r="C342" s="46"/>
      <c r="D342" s="46"/>
      <c r="E342" s="46"/>
      <c r="F342" s="46">
        <f t="shared" si="224"/>
        <v>0</v>
      </c>
      <c r="G342" s="47"/>
      <c r="H342" s="47"/>
      <c r="I342" s="47"/>
      <c r="J342" s="47"/>
      <c r="K342" s="47"/>
      <c r="L342" s="47"/>
      <c r="M342" s="47"/>
      <c r="N342" s="47"/>
      <c r="O342" s="47"/>
      <c r="P342" s="47"/>
      <c r="Q342" s="47"/>
      <c r="R342" s="47"/>
      <c r="S342" s="46">
        <f t="shared" si="225"/>
        <v>0</v>
      </c>
      <c r="T342" s="48" t="e">
        <f t="shared" si="1"/>
        <v>#DIV/0!</v>
      </c>
      <c r="U342" s="166">
        <f t="shared" si="226"/>
        <v>0</v>
      </c>
      <c r="V342" s="56"/>
      <c r="W342" s="57"/>
      <c r="X342" s="167"/>
      <c r="Y342" s="167"/>
    </row>
    <row r="343" spans="1:25" ht="15.75" hidden="1" customHeight="1" x14ac:dyDescent="0.45">
      <c r="A343" s="49" t="s">
        <v>302</v>
      </c>
      <c r="B343" s="46">
        <v>0</v>
      </c>
      <c r="C343" s="46"/>
      <c r="D343" s="46"/>
      <c r="E343" s="46"/>
      <c r="F343" s="46">
        <f t="shared" si="224"/>
        <v>0</v>
      </c>
      <c r="G343" s="47"/>
      <c r="H343" s="47"/>
      <c r="I343" s="47"/>
      <c r="J343" s="47"/>
      <c r="K343" s="47"/>
      <c r="L343" s="47"/>
      <c r="M343" s="47"/>
      <c r="N343" s="47"/>
      <c r="O343" s="47"/>
      <c r="P343" s="47"/>
      <c r="Q343" s="47"/>
      <c r="R343" s="47"/>
      <c r="S343" s="46">
        <f t="shared" si="225"/>
        <v>0</v>
      </c>
      <c r="T343" s="48" t="e">
        <f t="shared" si="1"/>
        <v>#DIV/0!</v>
      </c>
      <c r="U343" s="163">
        <f t="shared" si="226"/>
        <v>0</v>
      </c>
      <c r="V343" s="164"/>
      <c r="W343" s="165"/>
    </row>
    <row r="344" spans="1:25" ht="15.75" hidden="1" customHeight="1" x14ac:dyDescent="0.45">
      <c r="A344" s="49" t="s">
        <v>303</v>
      </c>
      <c r="B344" s="46">
        <v>0</v>
      </c>
      <c r="C344" s="46"/>
      <c r="D344" s="46"/>
      <c r="E344" s="46"/>
      <c r="F344" s="46">
        <f t="shared" si="224"/>
        <v>0</v>
      </c>
      <c r="G344" s="47"/>
      <c r="H344" s="47"/>
      <c r="I344" s="47"/>
      <c r="J344" s="47"/>
      <c r="K344" s="47"/>
      <c r="L344" s="47"/>
      <c r="M344" s="47"/>
      <c r="N344" s="47"/>
      <c r="O344" s="47"/>
      <c r="P344" s="47"/>
      <c r="Q344" s="47"/>
      <c r="R344" s="47"/>
      <c r="S344" s="46">
        <f t="shared" si="225"/>
        <v>0</v>
      </c>
      <c r="T344" s="48" t="e">
        <f t="shared" si="1"/>
        <v>#DIV/0!</v>
      </c>
      <c r="U344" s="163">
        <f t="shared" si="226"/>
        <v>0</v>
      </c>
      <c r="V344" s="164"/>
      <c r="W344" s="165"/>
    </row>
    <row r="345" spans="1:25" ht="15.75" hidden="1" customHeight="1" x14ac:dyDescent="0.45">
      <c r="A345" s="49" t="s">
        <v>304</v>
      </c>
      <c r="B345" s="46">
        <v>0</v>
      </c>
      <c r="C345" s="46"/>
      <c r="D345" s="46"/>
      <c r="E345" s="46"/>
      <c r="F345" s="46">
        <f t="shared" si="224"/>
        <v>0</v>
      </c>
      <c r="G345" s="47"/>
      <c r="H345" s="47"/>
      <c r="I345" s="47"/>
      <c r="J345" s="47"/>
      <c r="K345" s="47"/>
      <c r="L345" s="47"/>
      <c r="M345" s="47"/>
      <c r="N345" s="47"/>
      <c r="O345" s="47"/>
      <c r="P345" s="47"/>
      <c r="Q345" s="47"/>
      <c r="R345" s="47"/>
      <c r="S345" s="46"/>
      <c r="T345" s="48"/>
      <c r="U345" s="163">
        <f t="shared" si="226"/>
        <v>0</v>
      </c>
      <c r="V345" s="164"/>
      <c r="W345" s="165"/>
    </row>
    <row r="346" spans="1:25" ht="15.75" hidden="1" customHeight="1" x14ac:dyDescent="0.45">
      <c r="A346" s="93" t="s">
        <v>305</v>
      </c>
      <c r="B346" s="61">
        <v>0</v>
      </c>
      <c r="C346" s="61"/>
      <c r="D346" s="61"/>
      <c r="E346" s="61"/>
      <c r="F346" s="61">
        <f t="shared" si="224"/>
        <v>0</v>
      </c>
      <c r="G346" s="62"/>
      <c r="H346" s="62"/>
      <c r="I346" s="62"/>
      <c r="J346" s="62"/>
      <c r="K346" s="62"/>
      <c r="L346" s="62"/>
      <c r="M346" s="62"/>
      <c r="N346" s="62"/>
      <c r="O346" s="62"/>
      <c r="P346" s="62"/>
      <c r="Q346" s="62"/>
      <c r="R346" s="62"/>
      <c r="S346" s="61"/>
      <c r="T346" s="120"/>
      <c r="U346" s="168">
        <f t="shared" si="226"/>
        <v>0</v>
      </c>
      <c r="V346" s="169"/>
      <c r="W346" s="170"/>
    </row>
    <row r="347" spans="1:25" ht="15.75" hidden="1" customHeight="1" x14ac:dyDescent="0.45">
      <c r="A347" s="100" t="s">
        <v>306</v>
      </c>
      <c r="B347" s="101">
        <f t="shared" ref="B347:S347" si="227">SUM(B348)</f>
        <v>0</v>
      </c>
      <c r="C347" s="101">
        <f t="shared" si="227"/>
        <v>0</v>
      </c>
      <c r="D347" s="101">
        <f t="shared" si="227"/>
        <v>0</v>
      </c>
      <c r="E347" s="101">
        <f t="shared" si="227"/>
        <v>0</v>
      </c>
      <c r="F347" s="101">
        <f t="shared" si="227"/>
        <v>0</v>
      </c>
      <c r="G347" s="102">
        <f t="shared" si="227"/>
        <v>0</v>
      </c>
      <c r="H347" s="102">
        <f t="shared" si="227"/>
        <v>0</v>
      </c>
      <c r="I347" s="102">
        <f t="shared" si="227"/>
        <v>0</v>
      </c>
      <c r="J347" s="102">
        <f t="shared" si="227"/>
        <v>0</v>
      </c>
      <c r="K347" s="102">
        <f t="shared" si="227"/>
        <v>0</v>
      </c>
      <c r="L347" s="102">
        <f t="shared" si="227"/>
        <v>0</v>
      </c>
      <c r="M347" s="102">
        <f t="shared" si="227"/>
        <v>0</v>
      </c>
      <c r="N347" s="102">
        <f t="shared" si="227"/>
        <v>0</v>
      </c>
      <c r="O347" s="102">
        <f t="shared" si="227"/>
        <v>0</v>
      </c>
      <c r="P347" s="102">
        <f t="shared" si="227"/>
        <v>0</v>
      </c>
      <c r="Q347" s="102">
        <f t="shared" si="227"/>
        <v>0</v>
      </c>
      <c r="R347" s="102">
        <f t="shared" si="227"/>
        <v>0</v>
      </c>
      <c r="S347" s="101">
        <f t="shared" si="227"/>
        <v>0</v>
      </c>
      <c r="T347" s="103" t="e">
        <f t="shared" ref="T347:T359" si="228">S347/F347*100</f>
        <v>#DIV/0!</v>
      </c>
      <c r="U347" s="101">
        <f t="shared" ref="U347:U349" si="229">SUM(U348)</f>
        <v>0</v>
      </c>
      <c r="V347" s="104"/>
      <c r="W347" s="105"/>
      <c r="X347" s="24"/>
      <c r="Y347" s="24"/>
    </row>
    <row r="348" spans="1:25" ht="15.75" hidden="1" customHeight="1" x14ac:dyDescent="0.45">
      <c r="A348" s="25" t="s">
        <v>307</v>
      </c>
      <c r="B348" s="26">
        <f t="shared" ref="B348:S348" si="230">SUM(B349)</f>
        <v>0</v>
      </c>
      <c r="C348" s="26">
        <f t="shared" si="230"/>
        <v>0</v>
      </c>
      <c r="D348" s="26">
        <f t="shared" si="230"/>
        <v>0</v>
      </c>
      <c r="E348" s="26">
        <f t="shared" si="230"/>
        <v>0</v>
      </c>
      <c r="F348" s="26">
        <f t="shared" si="230"/>
        <v>0</v>
      </c>
      <c r="G348" s="27">
        <f t="shared" si="230"/>
        <v>0</v>
      </c>
      <c r="H348" s="27">
        <f t="shared" si="230"/>
        <v>0</v>
      </c>
      <c r="I348" s="27">
        <f t="shared" si="230"/>
        <v>0</v>
      </c>
      <c r="J348" s="27">
        <f t="shared" si="230"/>
        <v>0</v>
      </c>
      <c r="K348" s="27">
        <f t="shared" si="230"/>
        <v>0</v>
      </c>
      <c r="L348" s="27">
        <f t="shared" si="230"/>
        <v>0</v>
      </c>
      <c r="M348" s="27">
        <f t="shared" si="230"/>
        <v>0</v>
      </c>
      <c r="N348" s="27">
        <f t="shared" si="230"/>
        <v>0</v>
      </c>
      <c r="O348" s="27">
        <f t="shared" si="230"/>
        <v>0</v>
      </c>
      <c r="P348" s="27">
        <f t="shared" si="230"/>
        <v>0</v>
      </c>
      <c r="Q348" s="27">
        <f t="shared" si="230"/>
        <v>0</v>
      </c>
      <c r="R348" s="27">
        <f t="shared" si="230"/>
        <v>0</v>
      </c>
      <c r="S348" s="26">
        <f t="shared" si="230"/>
        <v>0</v>
      </c>
      <c r="T348" s="28" t="e">
        <f t="shared" si="228"/>
        <v>#DIV/0!</v>
      </c>
      <c r="U348" s="26">
        <f t="shared" si="229"/>
        <v>0</v>
      </c>
      <c r="V348" s="29"/>
      <c r="W348" s="30"/>
      <c r="X348" s="31"/>
      <c r="Y348" s="31"/>
    </row>
    <row r="349" spans="1:25" ht="15.75" hidden="1" customHeight="1" x14ac:dyDescent="0.45">
      <c r="A349" s="32" t="s">
        <v>175</v>
      </c>
      <c r="B349" s="33">
        <f t="shared" ref="B349:S349" si="231">SUM(B350)</f>
        <v>0</v>
      </c>
      <c r="C349" s="33">
        <f t="shared" si="231"/>
        <v>0</v>
      </c>
      <c r="D349" s="33">
        <f t="shared" si="231"/>
        <v>0</v>
      </c>
      <c r="E349" s="33">
        <f t="shared" si="231"/>
        <v>0</v>
      </c>
      <c r="F349" s="33">
        <f t="shared" si="231"/>
        <v>0</v>
      </c>
      <c r="G349" s="34">
        <f t="shared" si="231"/>
        <v>0</v>
      </c>
      <c r="H349" s="34">
        <f t="shared" si="231"/>
        <v>0</v>
      </c>
      <c r="I349" s="34">
        <f t="shared" si="231"/>
        <v>0</v>
      </c>
      <c r="J349" s="34">
        <f t="shared" si="231"/>
        <v>0</v>
      </c>
      <c r="K349" s="34">
        <f t="shared" si="231"/>
        <v>0</v>
      </c>
      <c r="L349" s="34">
        <f t="shared" si="231"/>
        <v>0</v>
      </c>
      <c r="M349" s="34">
        <f t="shared" si="231"/>
        <v>0</v>
      </c>
      <c r="N349" s="34">
        <f t="shared" si="231"/>
        <v>0</v>
      </c>
      <c r="O349" s="34">
        <f t="shared" si="231"/>
        <v>0</v>
      </c>
      <c r="P349" s="34">
        <f t="shared" si="231"/>
        <v>0</v>
      </c>
      <c r="Q349" s="34">
        <f t="shared" si="231"/>
        <v>0</v>
      </c>
      <c r="R349" s="34">
        <f t="shared" si="231"/>
        <v>0</v>
      </c>
      <c r="S349" s="33">
        <f t="shared" si="231"/>
        <v>0</v>
      </c>
      <c r="T349" s="35" t="e">
        <f t="shared" si="228"/>
        <v>#DIV/0!</v>
      </c>
      <c r="U349" s="33">
        <f t="shared" si="229"/>
        <v>0</v>
      </c>
      <c r="V349" s="36"/>
      <c r="W349" s="37"/>
      <c r="X349" s="38"/>
      <c r="Y349" s="38"/>
    </row>
    <row r="350" spans="1:25" ht="15.75" hidden="1" customHeight="1" x14ac:dyDescent="0.45">
      <c r="A350" s="171" t="s">
        <v>308</v>
      </c>
      <c r="B350" s="172"/>
      <c r="C350" s="172"/>
      <c r="D350" s="172"/>
      <c r="E350" s="172"/>
      <c r="F350" s="172">
        <f>SUM(B350:E350)</f>
        <v>0</v>
      </c>
      <c r="G350" s="173"/>
      <c r="H350" s="173"/>
      <c r="I350" s="173"/>
      <c r="J350" s="173"/>
      <c r="K350" s="173"/>
      <c r="L350" s="173"/>
      <c r="M350" s="173"/>
      <c r="N350" s="173"/>
      <c r="O350" s="173"/>
      <c r="P350" s="173"/>
      <c r="Q350" s="173"/>
      <c r="R350" s="173"/>
      <c r="S350" s="172">
        <f>SUM(G350:R350)</f>
        <v>0</v>
      </c>
      <c r="T350" s="160" t="e">
        <f t="shared" si="228"/>
        <v>#DIV/0!</v>
      </c>
      <c r="U350" s="172">
        <f>F350-S350</f>
        <v>0</v>
      </c>
      <c r="V350" s="187"/>
      <c r="W350" s="188"/>
    </row>
    <row r="351" spans="1:25" ht="15.75" hidden="1" customHeight="1" x14ac:dyDescent="0.45">
      <c r="A351" s="100" t="s">
        <v>309</v>
      </c>
      <c r="B351" s="101">
        <f t="shared" ref="B351:S351" si="232">SUM(B352,B355)</f>
        <v>0</v>
      </c>
      <c r="C351" s="101">
        <f t="shared" si="232"/>
        <v>0</v>
      </c>
      <c r="D351" s="101">
        <f t="shared" si="232"/>
        <v>0</v>
      </c>
      <c r="E351" s="101">
        <f t="shared" si="232"/>
        <v>0</v>
      </c>
      <c r="F351" s="101">
        <f t="shared" si="232"/>
        <v>0</v>
      </c>
      <c r="G351" s="102">
        <f t="shared" si="232"/>
        <v>0</v>
      </c>
      <c r="H351" s="102">
        <f t="shared" si="232"/>
        <v>0</v>
      </c>
      <c r="I351" s="102">
        <f t="shared" si="232"/>
        <v>0</v>
      </c>
      <c r="J351" s="102">
        <f t="shared" si="232"/>
        <v>0</v>
      </c>
      <c r="K351" s="102">
        <f t="shared" si="232"/>
        <v>0</v>
      </c>
      <c r="L351" s="102">
        <f t="shared" si="232"/>
        <v>0</v>
      </c>
      <c r="M351" s="102">
        <f t="shared" si="232"/>
        <v>0</v>
      </c>
      <c r="N351" s="102">
        <f t="shared" si="232"/>
        <v>0</v>
      </c>
      <c r="O351" s="102">
        <f t="shared" si="232"/>
        <v>0</v>
      </c>
      <c r="P351" s="102">
        <f t="shared" si="232"/>
        <v>0</v>
      </c>
      <c r="Q351" s="102">
        <f t="shared" si="232"/>
        <v>0</v>
      </c>
      <c r="R351" s="102">
        <f t="shared" si="232"/>
        <v>0</v>
      </c>
      <c r="S351" s="101">
        <f t="shared" si="232"/>
        <v>0</v>
      </c>
      <c r="T351" s="103" t="e">
        <f t="shared" si="228"/>
        <v>#DIV/0!</v>
      </c>
      <c r="U351" s="101">
        <f>SUM(U352,U355)</f>
        <v>0</v>
      </c>
      <c r="V351" s="104"/>
      <c r="W351" s="105"/>
      <c r="X351" s="24"/>
      <c r="Y351" s="24"/>
    </row>
    <row r="352" spans="1:25" ht="15.75" hidden="1" customHeight="1" x14ac:dyDescent="0.45">
      <c r="A352" s="25" t="s">
        <v>310</v>
      </c>
      <c r="B352" s="26">
        <f t="shared" ref="B352:S352" si="233">SUM(B353)</f>
        <v>0</v>
      </c>
      <c r="C352" s="26">
        <f t="shared" si="233"/>
        <v>0</v>
      </c>
      <c r="D352" s="26">
        <f t="shared" si="233"/>
        <v>0</v>
      </c>
      <c r="E352" s="26">
        <f t="shared" si="233"/>
        <v>0</v>
      </c>
      <c r="F352" s="26">
        <f t="shared" si="233"/>
        <v>0</v>
      </c>
      <c r="G352" s="27">
        <f t="shared" si="233"/>
        <v>0</v>
      </c>
      <c r="H352" s="27">
        <f t="shared" si="233"/>
        <v>0</v>
      </c>
      <c r="I352" s="27">
        <f t="shared" si="233"/>
        <v>0</v>
      </c>
      <c r="J352" s="27">
        <f t="shared" si="233"/>
        <v>0</v>
      </c>
      <c r="K352" s="27">
        <f t="shared" si="233"/>
        <v>0</v>
      </c>
      <c r="L352" s="27">
        <f t="shared" si="233"/>
        <v>0</v>
      </c>
      <c r="M352" s="27">
        <f t="shared" si="233"/>
        <v>0</v>
      </c>
      <c r="N352" s="27">
        <f t="shared" si="233"/>
        <v>0</v>
      </c>
      <c r="O352" s="27">
        <f t="shared" si="233"/>
        <v>0</v>
      </c>
      <c r="P352" s="27">
        <f t="shared" si="233"/>
        <v>0</v>
      </c>
      <c r="Q352" s="27">
        <f t="shared" si="233"/>
        <v>0</v>
      </c>
      <c r="R352" s="27">
        <f t="shared" si="233"/>
        <v>0</v>
      </c>
      <c r="S352" s="26">
        <f t="shared" si="233"/>
        <v>0</v>
      </c>
      <c r="T352" s="28" t="e">
        <f t="shared" si="228"/>
        <v>#DIV/0!</v>
      </c>
      <c r="U352" s="26">
        <f t="shared" ref="U352:U353" si="234">SUM(U353)</f>
        <v>0</v>
      </c>
      <c r="V352" s="29"/>
      <c r="W352" s="30"/>
      <c r="X352" s="31"/>
      <c r="Y352" s="31"/>
    </row>
    <row r="353" spans="1:25" ht="15.75" hidden="1" customHeight="1" x14ac:dyDescent="0.45">
      <c r="A353" s="32" t="s">
        <v>175</v>
      </c>
      <c r="B353" s="33">
        <f t="shared" ref="B353:S353" si="235">SUM(B354)</f>
        <v>0</v>
      </c>
      <c r="C353" s="33">
        <f t="shared" si="235"/>
        <v>0</v>
      </c>
      <c r="D353" s="33">
        <f t="shared" si="235"/>
        <v>0</v>
      </c>
      <c r="E353" s="33">
        <f t="shared" si="235"/>
        <v>0</v>
      </c>
      <c r="F353" s="33">
        <f t="shared" si="235"/>
        <v>0</v>
      </c>
      <c r="G353" s="34">
        <f t="shared" si="235"/>
        <v>0</v>
      </c>
      <c r="H353" s="34">
        <f t="shared" si="235"/>
        <v>0</v>
      </c>
      <c r="I353" s="34">
        <f t="shared" si="235"/>
        <v>0</v>
      </c>
      <c r="J353" s="34">
        <f t="shared" si="235"/>
        <v>0</v>
      </c>
      <c r="K353" s="34">
        <f t="shared" si="235"/>
        <v>0</v>
      </c>
      <c r="L353" s="34">
        <f t="shared" si="235"/>
        <v>0</v>
      </c>
      <c r="M353" s="34">
        <f t="shared" si="235"/>
        <v>0</v>
      </c>
      <c r="N353" s="34">
        <f t="shared" si="235"/>
        <v>0</v>
      </c>
      <c r="O353" s="34">
        <f t="shared" si="235"/>
        <v>0</v>
      </c>
      <c r="P353" s="34">
        <f t="shared" si="235"/>
        <v>0</v>
      </c>
      <c r="Q353" s="34">
        <f t="shared" si="235"/>
        <v>0</v>
      </c>
      <c r="R353" s="34">
        <f t="shared" si="235"/>
        <v>0</v>
      </c>
      <c r="S353" s="33">
        <f t="shared" si="235"/>
        <v>0</v>
      </c>
      <c r="T353" s="35" t="e">
        <f t="shared" si="228"/>
        <v>#DIV/0!</v>
      </c>
      <c r="U353" s="33">
        <f t="shared" si="234"/>
        <v>0</v>
      </c>
      <c r="V353" s="36"/>
      <c r="W353" s="37"/>
      <c r="X353" s="38"/>
      <c r="Y353" s="38"/>
    </row>
    <row r="354" spans="1:25" ht="15.75" hidden="1" customHeight="1" x14ac:dyDescent="0.45">
      <c r="A354" s="171" t="s">
        <v>311</v>
      </c>
      <c r="B354" s="172"/>
      <c r="C354" s="172"/>
      <c r="D354" s="172"/>
      <c r="E354" s="172"/>
      <c r="F354" s="172">
        <f>SUM(B354:E354)</f>
        <v>0</v>
      </c>
      <c r="G354" s="173"/>
      <c r="H354" s="173"/>
      <c r="I354" s="173"/>
      <c r="J354" s="173"/>
      <c r="K354" s="173"/>
      <c r="L354" s="173"/>
      <c r="M354" s="173"/>
      <c r="N354" s="173"/>
      <c r="O354" s="173"/>
      <c r="P354" s="173"/>
      <c r="Q354" s="173"/>
      <c r="R354" s="173"/>
      <c r="S354" s="172">
        <f>SUM(G354:R354)</f>
        <v>0</v>
      </c>
      <c r="T354" s="160" t="e">
        <f t="shared" si="228"/>
        <v>#DIV/0!</v>
      </c>
      <c r="U354" s="172">
        <f>F354-S354</f>
        <v>0</v>
      </c>
      <c r="V354" s="187"/>
      <c r="W354" s="188"/>
    </row>
    <row r="355" spans="1:25" ht="15.75" hidden="1" customHeight="1" x14ac:dyDescent="0.45">
      <c r="A355" s="25" t="s">
        <v>312</v>
      </c>
      <c r="B355" s="26">
        <f t="shared" ref="B355:S355" si="236">SUM(B356,B358)</f>
        <v>0</v>
      </c>
      <c r="C355" s="26">
        <f t="shared" si="236"/>
        <v>0</v>
      </c>
      <c r="D355" s="26">
        <f t="shared" si="236"/>
        <v>0</v>
      </c>
      <c r="E355" s="26">
        <f t="shared" si="236"/>
        <v>0</v>
      </c>
      <c r="F355" s="26">
        <f t="shared" si="236"/>
        <v>0</v>
      </c>
      <c r="G355" s="27">
        <f t="shared" si="236"/>
        <v>0</v>
      </c>
      <c r="H355" s="27">
        <f t="shared" si="236"/>
        <v>0</v>
      </c>
      <c r="I355" s="27">
        <f t="shared" si="236"/>
        <v>0</v>
      </c>
      <c r="J355" s="27">
        <f t="shared" si="236"/>
        <v>0</v>
      </c>
      <c r="K355" s="27">
        <f t="shared" si="236"/>
        <v>0</v>
      </c>
      <c r="L355" s="27">
        <f t="shared" si="236"/>
        <v>0</v>
      </c>
      <c r="M355" s="27">
        <f t="shared" si="236"/>
        <v>0</v>
      </c>
      <c r="N355" s="27">
        <f t="shared" si="236"/>
        <v>0</v>
      </c>
      <c r="O355" s="27">
        <f t="shared" si="236"/>
        <v>0</v>
      </c>
      <c r="P355" s="27">
        <f t="shared" si="236"/>
        <v>0</v>
      </c>
      <c r="Q355" s="27">
        <f t="shared" si="236"/>
        <v>0</v>
      </c>
      <c r="R355" s="27">
        <f t="shared" si="236"/>
        <v>0</v>
      </c>
      <c r="S355" s="26">
        <f t="shared" si="236"/>
        <v>0</v>
      </c>
      <c r="T355" s="28" t="e">
        <f t="shared" si="228"/>
        <v>#DIV/0!</v>
      </c>
      <c r="U355" s="26">
        <f>SUM(U356,U358)</f>
        <v>0</v>
      </c>
      <c r="V355" s="29"/>
      <c r="W355" s="30"/>
      <c r="X355" s="31"/>
      <c r="Y355" s="31"/>
    </row>
    <row r="356" spans="1:25" ht="15.75" hidden="1" customHeight="1" x14ac:dyDescent="0.45">
      <c r="A356" s="32" t="s">
        <v>164</v>
      </c>
      <c r="B356" s="33">
        <f t="shared" ref="B356:S356" si="237">SUM(B357)</f>
        <v>0</v>
      </c>
      <c r="C356" s="33">
        <f t="shared" si="237"/>
        <v>0</v>
      </c>
      <c r="D356" s="33">
        <f t="shared" si="237"/>
        <v>0</v>
      </c>
      <c r="E356" s="33">
        <f t="shared" si="237"/>
        <v>0</v>
      </c>
      <c r="F356" s="33">
        <f t="shared" si="237"/>
        <v>0</v>
      </c>
      <c r="G356" s="34">
        <f t="shared" si="237"/>
        <v>0</v>
      </c>
      <c r="H356" s="34">
        <f t="shared" si="237"/>
        <v>0</v>
      </c>
      <c r="I356" s="34">
        <f t="shared" si="237"/>
        <v>0</v>
      </c>
      <c r="J356" s="34">
        <f t="shared" si="237"/>
        <v>0</v>
      </c>
      <c r="K356" s="34">
        <f t="shared" si="237"/>
        <v>0</v>
      </c>
      <c r="L356" s="34">
        <f t="shared" si="237"/>
        <v>0</v>
      </c>
      <c r="M356" s="34">
        <f t="shared" si="237"/>
        <v>0</v>
      </c>
      <c r="N356" s="34">
        <f t="shared" si="237"/>
        <v>0</v>
      </c>
      <c r="O356" s="34">
        <f t="shared" si="237"/>
        <v>0</v>
      </c>
      <c r="P356" s="34">
        <f t="shared" si="237"/>
        <v>0</v>
      </c>
      <c r="Q356" s="34">
        <f t="shared" si="237"/>
        <v>0</v>
      </c>
      <c r="R356" s="34">
        <f t="shared" si="237"/>
        <v>0</v>
      </c>
      <c r="S356" s="33">
        <f t="shared" si="237"/>
        <v>0</v>
      </c>
      <c r="T356" s="35" t="e">
        <f t="shared" si="228"/>
        <v>#DIV/0!</v>
      </c>
      <c r="U356" s="33">
        <f>SUM(U357)</f>
        <v>0</v>
      </c>
      <c r="V356" s="36"/>
      <c r="W356" s="37"/>
      <c r="X356" s="38"/>
      <c r="Y356" s="38"/>
    </row>
    <row r="357" spans="1:25" ht="15.75" hidden="1" customHeight="1" x14ac:dyDescent="0.45">
      <c r="A357" s="171" t="s">
        <v>313</v>
      </c>
      <c r="B357" s="172"/>
      <c r="C357" s="172"/>
      <c r="D357" s="172"/>
      <c r="E357" s="172"/>
      <c r="F357" s="172">
        <f>SUM(B357:E357)</f>
        <v>0</v>
      </c>
      <c r="G357" s="173"/>
      <c r="H357" s="173"/>
      <c r="I357" s="173"/>
      <c r="J357" s="173"/>
      <c r="K357" s="173"/>
      <c r="L357" s="173"/>
      <c r="M357" s="173"/>
      <c r="N357" s="173"/>
      <c r="O357" s="173"/>
      <c r="P357" s="173"/>
      <c r="Q357" s="173"/>
      <c r="R357" s="173"/>
      <c r="S357" s="172">
        <f>SUM(G357:R357)</f>
        <v>0</v>
      </c>
      <c r="T357" s="160" t="e">
        <f t="shared" si="228"/>
        <v>#DIV/0!</v>
      </c>
      <c r="U357" s="172">
        <f>F357-S357</f>
        <v>0</v>
      </c>
      <c r="V357" s="187"/>
      <c r="W357" s="188"/>
    </row>
    <row r="358" spans="1:25" ht="15.75" hidden="1" customHeight="1" x14ac:dyDescent="0.45">
      <c r="A358" s="32" t="s">
        <v>175</v>
      </c>
      <c r="B358" s="33">
        <f t="shared" ref="B358:S358" si="238">SUM(B359)</f>
        <v>0</v>
      </c>
      <c r="C358" s="33">
        <f t="shared" si="238"/>
        <v>0</v>
      </c>
      <c r="D358" s="33">
        <f t="shared" si="238"/>
        <v>0</v>
      </c>
      <c r="E358" s="33">
        <f t="shared" si="238"/>
        <v>0</v>
      </c>
      <c r="F358" s="33">
        <f t="shared" si="238"/>
        <v>0</v>
      </c>
      <c r="G358" s="34">
        <f t="shared" si="238"/>
        <v>0</v>
      </c>
      <c r="H358" s="34">
        <f t="shared" si="238"/>
        <v>0</v>
      </c>
      <c r="I358" s="34">
        <f t="shared" si="238"/>
        <v>0</v>
      </c>
      <c r="J358" s="34">
        <f t="shared" si="238"/>
        <v>0</v>
      </c>
      <c r="K358" s="34">
        <f t="shared" si="238"/>
        <v>0</v>
      </c>
      <c r="L358" s="34">
        <f t="shared" si="238"/>
        <v>0</v>
      </c>
      <c r="M358" s="34">
        <f t="shared" si="238"/>
        <v>0</v>
      </c>
      <c r="N358" s="34">
        <f t="shared" si="238"/>
        <v>0</v>
      </c>
      <c r="O358" s="34">
        <f t="shared" si="238"/>
        <v>0</v>
      </c>
      <c r="P358" s="34">
        <f t="shared" si="238"/>
        <v>0</v>
      </c>
      <c r="Q358" s="34">
        <f t="shared" si="238"/>
        <v>0</v>
      </c>
      <c r="R358" s="34">
        <f t="shared" si="238"/>
        <v>0</v>
      </c>
      <c r="S358" s="33">
        <f t="shared" si="238"/>
        <v>0</v>
      </c>
      <c r="T358" s="35" t="e">
        <f t="shared" si="228"/>
        <v>#DIV/0!</v>
      </c>
      <c r="U358" s="33">
        <f>SUM(U359)</f>
        <v>0</v>
      </c>
      <c r="V358" s="36"/>
      <c r="W358" s="37"/>
      <c r="X358" s="38"/>
      <c r="Y358" s="38"/>
    </row>
    <row r="359" spans="1:25" ht="15.75" hidden="1" customHeight="1" x14ac:dyDescent="0.45">
      <c r="A359" s="157" t="s">
        <v>314</v>
      </c>
      <c r="B359" s="172"/>
      <c r="C359" s="172"/>
      <c r="D359" s="172"/>
      <c r="E359" s="172"/>
      <c r="F359" s="158">
        <f>SUM(B359:E359)</f>
        <v>0</v>
      </c>
      <c r="G359" s="173"/>
      <c r="H359" s="173"/>
      <c r="I359" s="173"/>
      <c r="J359" s="173"/>
      <c r="K359" s="173"/>
      <c r="L359" s="173"/>
      <c r="M359" s="173"/>
      <c r="N359" s="173"/>
      <c r="O359" s="173"/>
      <c r="P359" s="173"/>
      <c r="Q359" s="173"/>
      <c r="R359" s="173"/>
      <c r="S359" s="158">
        <f>SUM(G359:R359)</f>
        <v>0</v>
      </c>
      <c r="T359" s="160" t="e">
        <f t="shared" si="228"/>
        <v>#DIV/0!</v>
      </c>
      <c r="U359" s="158">
        <f>F359-S359</f>
        <v>0</v>
      </c>
      <c r="V359" s="187"/>
      <c r="W359" s="188"/>
    </row>
    <row r="360" spans="1:25" ht="15.75" customHeight="1" x14ac:dyDescent="0.45">
      <c r="A360" s="2"/>
      <c r="B360" s="3"/>
      <c r="C360" s="3"/>
      <c r="D360" s="3"/>
      <c r="E360" s="3"/>
      <c r="F360" s="3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3"/>
      <c r="T360" s="3"/>
      <c r="U360" s="2"/>
      <c r="V360" s="2"/>
      <c r="W360" s="2"/>
    </row>
    <row r="361" spans="1:25" ht="15.75" customHeight="1" x14ac:dyDescent="0.45">
      <c r="G361" s="174"/>
      <c r="H361" s="174"/>
      <c r="I361" s="174"/>
      <c r="J361" s="174"/>
      <c r="K361" s="174"/>
      <c r="L361" s="174"/>
      <c r="M361" s="174"/>
      <c r="N361" s="174"/>
      <c r="O361" s="174"/>
      <c r="P361" s="174"/>
      <c r="Q361" s="174"/>
      <c r="R361" s="174"/>
    </row>
    <row r="362" spans="1:25" ht="15.75" customHeight="1" x14ac:dyDescent="0.45">
      <c r="G362" s="174"/>
      <c r="H362" s="174"/>
      <c r="I362" s="174"/>
      <c r="J362" s="174"/>
      <c r="K362" s="174"/>
      <c r="L362" s="174"/>
      <c r="M362" s="174"/>
      <c r="N362" s="174"/>
      <c r="O362" s="174"/>
      <c r="P362" s="174"/>
      <c r="Q362" s="174"/>
      <c r="R362" s="174"/>
    </row>
    <row r="363" spans="1:25" ht="15.75" customHeight="1" x14ac:dyDescent="0.45">
      <c r="G363" s="174"/>
      <c r="H363" s="174"/>
      <c r="I363" s="174"/>
      <c r="J363" s="174"/>
      <c r="K363" s="174"/>
      <c r="L363" s="174"/>
      <c r="M363" s="174"/>
      <c r="N363" s="174"/>
      <c r="O363" s="174"/>
      <c r="P363" s="174"/>
      <c r="Q363" s="174"/>
      <c r="R363" s="174"/>
    </row>
    <row r="364" spans="1:25" ht="15.75" customHeight="1" x14ac:dyDescent="0.45">
      <c r="G364" s="174"/>
      <c r="H364" s="174"/>
      <c r="I364" s="174"/>
      <c r="J364" s="174"/>
      <c r="K364" s="174"/>
      <c r="L364" s="174"/>
      <c r="M364" s="174"/>
      <c r="N364" s="174"/>
      <c r="O364" s="174"/>
      <c r="P364" s="174"/>
      <c r="Q364" s="174"/>
      <c r="R364" s="174"/>
    </row>
    <row r="365" spans="1:25" ht="15.75" customHeight="1" x14ac:dyDescent="0.45">
      <c r="G365" s="174"/>
      <c r="H365" s="174"/>
      <c r="I365" s="174"/>
      <c r="J365" s="174"/>
      <c r="K365" s="174"/>
      <c r="L365" s="174"/>
      <c r="M365" s="174"/>
      <c r="N365" s="174"/>
      <c r="O365" s="174"/>
      <c r="P365" s="174"/>
      <c r="Q365" s="174"/>
      <c r="R365" s="174"/>
    </row>
    <row r="366" spans="1:25" ht="15.75" customHeight="1" x14ac:dyDescent="0.45">
      <c r="G366" s="174"/>
      <c r="H366" s="174"/>
      <c r="I366" s="174"/>
      <c r="J366" s="174"/>
      <c r="K366" s="174"/>
      <c r="L366" s="174"/>
      <c r="M366" s="174"/>
      <c r="N366" s="174"/>
      <c r="O366" s="174"/>
      <c r="P366" s="174"/>
      <c r="Q366" s="174"/>
      <c r="R366" s="174"/>
    </row>
    <row r="367" spans="1:25" ht="15.75" customHeight="1" x14ac:dyDescent="0.45">
      <c r="G367" s="174"/>
      <c r="H367" s="174"/>
      <c r="I367" s="174"/>
      <c r="J367" s="174"/>
      <c r="K367" s="174"/>
      <c r="L367" s="174"/>
      <c r="M367" s="174"/>
      <c r="N367" s="174"/>
      <c r="O367" s="174"/>
      <c r="P367" s="174"/>
      <c r="Q367" s="174"/>
      <c r="R367" s="174"/>
    </row>
    <row r="368" spans="1:25" ht="15.75" customHeight="1" x14ac:dyDescent="0.45">
      <c r="G368" s="174"/>
      <c r="H368" s="174"/>
      <c r="I368" s="174"/>
      <c r="J368" s="174"/>
      <c r="K368" s="174"/>
      <c r="L368" s="174"/>
      <c r="M368" s="174"/>
      <c r="N368" s="174"/>
      <c r="O368" s="174"/>
      <c r="P368" s="174"/>
      <c r="Q368" s="174"/>
      <c r="R368" s="174"/>
    </row>
    <row r="369" spans="7:18" ht="15.75" customHeight="1" x14ac:dyDescent="0.45">
      <c r="G369" s="174"/>
      <c r="H369" s="174"/>
      <c r="I369" s="174"/>
      <c r="J369" s="174"/>
      <c r="K369" s="174"/>
      <c r="L369" s="174"/>
      <c r="M369" s="174"/>
      <c r="N369" s="174"/>
      <c r="O369" s="174"/>
      <c r="P369" s="174"/>
      <c r="Q369" s="174"/>
      <c r="R369" s="174"/>
    </row>
    <row r="370" spans="7:18" ht="15.75" customHeight="1" x14ac:dyDescent="0.45">
      <c r="G370" s="174"/>
      <c r="H370" s="174"/>
      <c r="I370" s="174"/>
      <c r="J370" s="174"/>
      <c r="K370" s="174"/>
      <c r="L370" s="174"/>
      <c r="M370" s="174"/>
      <c r="N370" s="174"/>
      <c r="O370" s="174"/>
      <c r="P370" s="174"/>
      <c r="Q370" s="174"/>
      <c r="R370" s="174"/>
    </row>
    <row r="371" spans="7:18" ht="15.75" customHeight="1" x14ac:dyDescent="0.45">
      <c r="G371" s="174"/>
      <c r="H371" s="174"/>
      <c r="I371" s="174"/>
      <c r="J371" s="174"/>
      <c r="K371" s="174"/>
      <c r="L371" s="174"/>
      <c r="M371" s="174"/>
      <c r="N371" s="174"/>
      <c r="O371" s="174"/>
      <c r="P371" s="174"/>
      <c r="Q371" s="174"/>
      <c r="R371" s="174"/>
    </row>
    <row r="372" spans="7:18" ht="15.75" customHeight="1" x14ac:dyDescent="0.45">
      <c r="G372" s="174"/>
      <c r="H372" s="174"/>
      <c r="I372" s="174"/>
      <c r="J372" s="174"/>
      <c r="K372" s="174"/>
      <c r="L372" s="174"/>
      <c r="M372" s="174"/>
      <c r="N372" s="174"/>
      <c r="O372" s="174"/>
      <c r="P372" s="174"/>
      <c r="Q372" s="174"/>
      <c r="R372" s="174"/>
    </row>
    <row r="373" spans="7:18" ht="15.75" customHeight="1" x14ac:dyDescent="0.45">
      <c r="G373" s="174"/>
      <c r="H373" s="174"/>
      <c r="I373" s="174"/>
      <c r="J373" s="174"/>
      <c r="K373" s="174"/>
      <c r="L373" s="174"/>
      <c r="M373" s="174"/>
      <c r="N373" s="174"/>
      <c r="O373" s="174"/>
      <c r="P373" s="174"/>
      <c r="Q373" s="174"/>
      <c r="R373" s="174"/>
    </row>
    <row r="374" spans="7:18" ht="15.75" customHeight="1" x14ac:dyDescent="0.45">
      <c r="G374" s="174"/>
      <c r="H374" s="174"/>
      <c r="I374" s="174"/>
      <c r="J374" s="174"/>
      <c r="K374" s="174"/>
      <c r="L374" s="174"/>
      <c r="M374" s="174"/>
      <c r="N374" s="174"/>
      <c r="O374" s="174"/>
      <c r="P374" s="174"/>
      <c r="Q374" s="174"/>
      <c r="R374" s="174"/>
    </row>
    <row r="375" spans="7:18" ht="15.75" customHeight="1" x14ac:dyDescent="0.45">
      <c r="G375" s="174"/>
      <c r="H375" s="174"/>
      <c r="I375" s="174"/>
      <c r="J375" s="174"/>
      <c r="K375" s="174"/>
      <c r="L375" s="174"/>
      <c r="M375" s="174"/>
      <c r="N375" s="174"/>
      <c r="O375" s="174"/>
      <c r="P375" s="174"/>
      <c r="Q375" s="174"/>
      <c r="R375" s="174"/>
    </row>
    <row r="376" spans="7:18" ht="15.75" customHeight="1" x14ac:dyDescent="0.45">
      <c r="G376" s="174"/>
      <c r="H376" s="174"/>
      <c r="I376" s="174"/>
      <c r="J376" s="174"/>
      <c r="K376" s="174"/>
      <c r="L376" s="174"/>
      <c r="M376" s="174"/>
      <c r="N376" s="174"/>
      <c r="O376" s="174"/>
      <c r="P376" s="174"/>
      <c r="Q376" s="174"/>
      <c r="R376" s="174"/>
    </row>
    <row r="377" spans="7:18" ht="15.75" customHeight="1" x14ac:dyDescent="0.45">
      <c r="G377" s="174"/>
      <c r="H377" s="174"/>
      <c r="I377" s="174"/>
      <c r="J377" s="174"/>
      <c r="K377" s="174"/>
      <c r="L377" s="174"/>
      <c r="M377" s="174"/>
      <c r="N377" s="174"/>
      <c r="O377" s="174"/>
      <c r="P377" s="174"/>
      <c r="Q377" s="174"/>
      <c r="R377" s="174"/>
    </row>
    <row r="378" spans="7:18" ht="15.75" customHeight="1" x14ac:dyDescent="0.45">
      <c r="G378" s="174"/>
      <c r="H378" s="174"/>
      <c r="I378" s="174"/>
      <c r="J378" s="174"/>
      <c r="K378" s="174"/>
      <c r="L378" s="174"/>
      <c r="M378" s="174"/>
      <c r="N378" s="174"/>
      <c r="O378" s="174"/>
      <c r="P378" s="174"/>
      <c r="Q378" s="174"/>
      <c r="R378" s="174"/>
    </row>
    <row r="379" spans="7:18" ht="15.75" customHeight="1" x14ac:dyDescent="0.45">
      <c r="G379" s="174"/>
      <c r="H379" s="174"/>
      <c r="I379" s="174"/>
      <c r="J379" s="174"/>
      <c r="K379" s="174"/>
      <c r="L379" s="174"/>
      <c r="M379" s="174"/>
      <c r="N379" s="174"/>
      <c r="O379" s="174"/>
      <c r="P379" s="174"/>
      <c r="Q379" s="174"/>
      <c r="R379" s="174"/>
    </row>
    <row r="380" spans="7:18" ht="15.75" customHeight="1" x14ac:dyDescent="0.45">
      <c r="G380" s="174"/>
      <c r="H380" s="174"/>
      <c r="I380" s="174"/>
      <c r="J380" s="174"/>
      <c r="K380" s="174"/>
      <c r="L380" s="174"/>
      <c r="M380" s="174"/>
      <c r="N380" s="174"/>
      <c r="O380" s="174"/>
      <c r="P380" s="174"/>
      <c r="Q380" s="174"/>
      <c r="R380" s="174"/>
    </row>
    <row r="381" spans="7:18" ht="15.75" customHeight="1" x14ac:dyDescent="0.45">
      <c r="G381" s="174"/>
      <c r="H381" s="174"/>
      <c r="I381" s="174"/>
      <c r="J381" s="174"/>
      <c r="K381" s="174"/>
      <c r="L381" s="174"/>
      <c r="M381" s="174"/>
      <c r="N381" s="174"/>
      <c r="O381" s="174"/>
      <c r="P381" s="174"/>
      <c r="Q381" s="174"/>
      <c r="R381" s="174"/>
    </row>
    <row r="382" spans="7:18" ht="15.75" customHeight="1" x14ac:dyDescent="0.45">
      <c r="G382" s="174"/>
      <c r="H382" s="174"/>
      <c r="I382" s="174"/>
      <c r="J382" s="174"/>
      <c r="K382" s="174"/>
      <c r="L382" s="174"/>
      <c r="M382" s="174"/>
      <c r="N382" s="174"/>
      <c r="O382" s="174"/>
      <c r="P382" s="174"/>
      <c r="Q382" s="174"/>
      <c r="R382" s="174"/>
    </row>
    <row r="383" spans="7:18" ht="15.75" customHeight="1" x14ac:dyDescent="0.45">
      <c r="G383" s="174"/>
      <c r="H383" s="174"/>
      <c r="I383" s="174"/>
      <c r="J383" s="174"/>
      <c r="K383" s="174"/>
      <c r="L383" s="174"/>
      <c r="M383" s="174"/>
      <c r="N383" s="174"/>
      <c r="O383" s="174"/>
      <c r="P383" s="174"/>
      <c r="Q383" s="174"/>
      <c r="R383" s="174"/>
    </row>
    <row r="384" spans="7:18" ht="15.75" customHeight="1" x14ac:dyDescent="0.45">
      <c r="G384" s="174"/>
      <c r="H384" s="174"/>
      <c r="I384" s="174"/>
      <c r="J384" s="174"/>
      <c r="K384" s="174"/>
      <c r="L384" s="174"/>
      <c r="M384" s="174"/>
      <c r="N384" s="174"/>
      <c r="O384" s="174"/>
      <c r="P384" s="174"/>
      <c r="Q384" s="174"/>
      <c r="R384" s="174"/>
    </row>
    <row r="385" spans="7:18" ht="15.75" customHeight="1" x14ac:dyDescent="0.45">
      <c r="G385" s="174"/>
      <c r="H385" s="174"/>
      <c r="I385" s="174"/>
      <c r="J385" s="174"/>
      <c r="K385" s="174"/>
      <c r="L385" s="174"/>
      <c r="M385" s="174"/>
      <c r="N385" s="174"/>
      <c r="O385" s="174"/>
      <c r="P385" s="174"/>
      <c r="Q385" s="174"/>
      <c r="R385" s="174"/>
    </row>
    <row r="386" spans="7:18" ht="15.75" customHeight="1" x14ac:dyDescent="0.45">
      <c r="G386" s="174"/>
      <c r="H386" s="174"/>
      <c r="I386" s="174"/>
      <c r="J386" s="174"/>
      <c r="K386" s="174"/>
      <c r="L386" s="174"/>
      <c r="M386" s="174"/>
      <c r="N386" s="174"/>
      <c r="O386" s="174"/>
      <c r="P386" s="174"/>
      <c r="Q386" s="174"/>
      <c r="R386" s="174"/>
    </row>
    <row r="387" spans="7:18" ht="15.75" customHeight="1" x14ac:dyDescent="0.45">
      <c r="G387" s="174"/>
      <c r="H387" s="174"/>
      <c r="I387" s="174"/>
      <c r="J387" s="174"/>
      <c r="K387" s="174"/>
      <c r="L387" s="174"/>
      <c r="M387" s="174"/>
      <c r="N387" s="174"/>
      <c r="O387" s="174"/>
      <c r="P387" s="174"/>
      <c r="Q387" s="174"/>
      <c r="R387" s="174"/>
    </row>
    <row r="388" spans="7:18" ht="15.75" customHeight="1" x14ac:dyDescent="0.45">
      <c r="G388" s="174"/>
      <c r="H388" s="174"/>
      <c r="I388" s="174"/>
      <c r="J388" s="174"/>
      <c r="K388" s="174"/>
      <c r="L388" s="174"/>
      <c r="M388" s="174"/>
      <c r="N388" s="174"/>
      <c r="O388" s="174"/>
      <c r="P388" s="174"/>
      <c r="Q388" s="174"/>
      <c r="R388" s="174"/>
    </row>
    <row r="389" spans="7:18" ht="15.75" customHeight="1" x14ac:dyDescent="0.45">
      <c r="G389" s="174"/>
      <c r="H389" s="174"/>
      <c r="I389" s="174"/>
      <c r="J389" s="174"/>
      <c r="K389" s="174"/>
      <c r="L389" s="174"/>
      <c r="M389" s="174"/>
      <c r="N389" s="174"/>
      <c r="O389" s="174"/>
      <c r="P389" s="174"/>
      <c r="Q389" s="174"/>
      <c r="R389" s="174"/>
    </row>
    <row r="390" spans="7:18" ht="15.75" customHeight="1" x14ac:dyDescent="0.45">
      <c r="G390" s="174"/>
      <c r="H390" s="174"/>
      <c r="I390" s="174"/>
      <c r="J390" s="174"/>
      <c r="K390" s="174"/>
      <c r="L390" s="174"/>
      <c r="M390" s="174"/>
      <c r="N390" s="174"/>
      <c r="O390" s="174"/>
      <c r="P390" s="174"/>
      <c r="Q390" s="174"/>
      <c r="R390" s="174"/>
    </row>
    <row r="391" spans="7:18" ht="15.75" customHeight="1" x14ac:dyDescent="0.45">
      <c r="G391" s="174"/>
      <c r="H391" s="174"/>
      <c r="I391" s="174"/>
      <c r="J391" s="174"/>
      <c r="K391" s="174"/>
      <c r="L391" s="174"/>
      <c r="M391" s="174"/>
      <c r="N391" s="174"/>
      <c r="O391" s="174"/>
      <c r="P391" s="174"/>
      <c r="Q391" s="174"/>
      <c r="R391" s="174"/>
    </row>
    <row r="392" spans="7:18" ht="15.75" customHeight="1" x14ac:dyDescent="0.45">
      <c r="G392" s="174"/>
      <c r="H392" s="174"/>
      <c r="I392" s="174"/>
      <c r="J392" s="174"/>
      <c r="K392" s="174"/>
      <c r="L392" s="174"/>
      <c r="M392" s="174"/>
      <c r="N392" s="174"/>
      <c r="O392" s="174"/>
      <c r="P392" s="174"/>
      <c r="Q392" s="174"/>
      <c r="R392" s="174"/>
    </row>
    <row r="393" spans="7:18" ht="15.75" customHeight="1" x14ac:dyDescent="0.45">
      <c r="G393" s="174"/>
      <c r="H393" s="174"/>
      <c r="I393" s="174"/>
      <c r="J393" s="174"/>
      <c r="K393" s="174"/>
      <c r="L393" s="174"/>
      <c r="M393" s="174"/>
      <c r="N393" s="174"/>
      <c r="O393" s="174"/>
      <c r="P393" s="174"/>
      <c r="Q393" s="174"/>
      <c r="R393" s="174"/>
    </row>
    <row r="394" spans="7:18" ht="15.75" customHeight="1" x14ac:dyDescent="0.45">
      <c r="G394" s="174"/>
      <c r="H394" s="174"/>
      <c r="I394" s="174"/>
      <c r="J394" s="174"/>
      <c r="K394" s="174"/>
      <c r="L394" s="174"/>
      <c r="M394" s="174"/>
      <c r="N394" s="174"/>
      <c r="O394" s="174"/>
      <c r="P394" s="174"/>
      <c r="Q394" s="174"/>
      <c r="R394" s="174"/>
    </row>
    <row r="395" spans="7:18" ht="15.75" customHeight="1" x14ac:dyDescent="0.45">
      <c r="G395" s="174"/>
      <c r="H395" s="174"/>
      <c r="I395" s="174"/>
      <c r="J395" s="174"/>
      <c r="K395" s="174"/>
      <c r="L395" s="174"/>
      <c r="M395" s="174"/>
      <c r="N395" s="174"/>
      <c r="O395" s="174"/>
      <c r="P395" s="174"/>
      <c r="Q395" s="174"/>
      <c r="R395" s="174"/>
    </row>
    <row r="396" spans="7:18" ht="15.75" customHeight="1" x14ac:dyDescent="0.45">
      <c r="G396" s="174"/>
      <c r="H396" s="174"/>
      <c r="I396" s="174"/>
      <c r="J396" s="174"/>
      <c r="K396" s="174"/>
      <c r="L396" s="174"/>
      <c r="M396" s="174"/>
      <c r="N396" s="174"/>
      <c r="O396" s="174"/>
      <c r="P396" s="174"/>
      <c r="Q396" s="174"/>
      <c r="R396" s="174"/>
    </row>
    <row r="397" spans="7:18" ht="15.75" customHeight="1" x14ac:dyDescent="0.45">
      <c r="G397" s="174"/>
      <c r="H397" s="174"/>
      <c r="I397" s="174"/>
      <c r="J397" s="174"/>
      <c r="K397" s="174"/>
      <c r="L397" s="174"/>
      <c r="M397" s="174"/>
      <c r="N397" s="174"/>
      <c r="O397" s="174"/>
      <c r="P397" s="174"/>
      <c r="Q397" s="174"/>
      <c r="R397" s="174"/>
    </row>
    <row r="398" spans="7:18" ht="15.75" customHeight="1" x14ac:dyDescent="0.45">
      <c r="G398" s="174"/>
      <c r="H398" s="174"/>
      <c r="I398" s="174"/>
      <c r="J398" s="174"/>
      <c r="K398" s="174"/>
      <c r="L398" s="174"/>
      <c r="M398" s="174"/>
      <c r="N398" s="174"/>
      <c r="O398" s="174"/>
      <c r="P398" s="174"/>
      <c r="Q398" s="174"/>
      <c r="R398" s="174"/>
    </row>
    <row r="399" spans="7:18" ht="15.75" customHeight="1" x14ac:dyDescent="0.45">
      <c r="G399" s="174"/>
      <c r="H399" s="174"/>
      <c r="I399" s="174"/>
      <c r="J399" s="174"/>
      <c r="K399" s="174"/>
      <c r="L399" s="174"/>
      <c r="M399" s="174"/>
      <c r="N399" s="174"/>
      <c r="O399" s="174"/>
      <c r="P399" s="174"/>
      <c r="Q399" s="174"/>
      <c r="R399" s="174"/>
    </row>
    <row r="400" spans="7:18" ht="15.75" customHeight="1" x14ac:dyDescent="0.45">
      <c r="G400" s="174"/>
      <c r="H400" s="174"/>
      <c r="I400" s="174"/>
      <c r="J400" s="174"/>
      <c r="K400" s="174"/>
      <c r="L400" s="174"/>
      <c r="M400" s="174"/>
      <c r="N400" s="174"/>
      <c r="O400" s="174"/>
      <c r="P400" s="174"/>
      <c r="Q400" s="174"/>
      <c r="R400" s="174"/>
    </row>
    <row r="401" spans="7:18" ht="15.75" customHeight="1" x14ac:dyDescent="0.45">
      <c r="G401" s="174"/>
      <c r="H401" s="174"/>
      <c r="I401" s="174"/>
      <c r="J401" s="174"/>
      <c r="K401" s="174"/>
      <c r="L401" s="174"/>
      <c r="M401" s="174"/>
      <c r="N401" s="174"/>
      <c r="O401" s="174"/>
      <c r="P401" s="174"/>
      <c r="Q401" s="174"/>
      <c r="R401" s="174"/>
    </row>
    <row r="402" spans="7:18" ht="15.75" customHeight="1" x14ac:dyDescent="0.45">
      <c r="G402" s="174"/>
      <c r="H402" s="174"/>
      <c r="I402" s="174"/>
      <c r="J402" s="174"/>
      <c r="K402" s="174"/>
      <c r="L402" s="174"/>
      <c r="M402" s="174"/>
      <c r="N402" s="174"/>
      <c r="O402" s="174"/>
      <c r="P402" s="174"/>
      <c r="Q402" s="174"/>
      <c r="R402" s="174"/>
    </row>
    <row r="403" spans="7:18" ht="15.75" customHeight="1" x14ac:dyDescent="0.45">
      <c r="G403" s="174"/>
      <c r="H403" s="174"/>
      <c r="I403" s="174"/>
      <c r="J403" s="174"/>
      <c r="K403" s="174"/>
      <c r="L403" s="174"/>
      <c r="M403" s="174"/>
      <c r="N403" s="174"/>
      <c r="O403" s="174"/>
      <c r="P403" s="174"/>
      <c r="Q403" s="174"/>
      <c r="R403" s="174"/>
    </row>
    <row r="404" spans="7:18" ht="15.75" customHeight="1" x14ac:dyDescent="0.45">
      <c r="G404" s="174"/>
      <c r="H404" s="174"/>
      <c r="I404" s="174"/>
      <c r="J404" s="174"/>
      <c r="K404" s="174"/>
      <c r="L404" s="174"/>
      <c r="M404" s="174"/>
      <c r="N404" s="174"/>
      <c r="O404" s="174"/>
      <c r="P404" s="174"/>
      <c r="Q404" s="174"/>
      <c r="R404" s="174"/>
    </row>
    <row r="405" spans="7:18" ht="15.75" customHeight="1" x14ac:dyDescent="0.45">
      <c r="G405" s="174"/>
      <c r="H405" s="174"/>
      <c r="I405" s="174"/>
      <c r="J405" s="174"/>
      <c r="K405" s="174"/>
      <c r="L405" s="174"/>
      <c r="M405" s="174"/>
      <c r="N405" s="174"/>
      <c r="O405" s="174"/>
      <c r="P405" s="174"/>
      <c r="Q405" s="174"/>
      <c r="R405" s="174"/>
    </row>
    <row r="406" spans="7:18" ht="15.75" customHeight="1" x14ac:dyDescent="0.45">
      <c r="G406" s="174"/>
      <c r="H406" s="174"/>
      <c r="I406" s="174"/>
      <c r="J406" s="174"/>
      <c r="K406" s="174"/>
      <c r="L406" s="174"/>
      <c r="M406" s="174"/>
      <c r="N406" s="174"/>
      <c r="O406" s="174"/>
      <c r="P406" s="174"/>
      <c r="Q406" s="174"/>
      <c r="R406" s="174"/>
    </row>
    <row r="407" spans="7:18" ht="15.75" customHeight="1" x14ac:dyDescent="0.45">
      <c r="G407" s="174"/>
      <c r="H407" s="174"/>
      <c r="I407" s="174"/>
      <c r="J407" s="174"/>
      <c r="K407" s="174"/>
      <c r="L407" s="174"/>
      <c r="M407" s="174"/>
      <c r="N407" s="174"/>
      <c r="O407" s="174"/>
      <c r="P407" s="174"/>
      <c r="Q407" s="174"/>
      <c r="R407" s="174"/>
    </row>
    <row r="408" spans="7:18" ht="15.75" customHeight="1" x14ac:dyDescent="0.45">
      <c r="G408" s="174"/>
      <c r="H408" s="174"/>
      <c r="I408" s="174"/>
      <c r="J408" s="174"/>
      <c r="K408" s="174"/>
      <c r="L408" s="174"/>
      <c r="M408" s="174"/>
      <c r="N408" s="174"/>
      <c r="O408" s="174"/>
      <c r="P408" s="174"/>
      <c r="Q408" s="174"/>
      <c r="R408" s="174"/>
    </row>
    <row r="409" spans="7:18" ht="15.75" customHeight="1" x14ac:dyDescent="0.45">
      <c r="G409" s="174"/>
      <c r="H409" s="174"/>
      <c r="I409" s="174"/>
      <c r="J409" s="174"/>
      <c r="K409" s="174"/>
      <c r="L409" s="174"/>
      <c r="M409" s="174"/>
      <c r="N409" s="174"/>
      <c r="O409" s="174"/>
      <c r="P409" s="174"/>
      <c r="Q409" s="174"/>
      <c r="R409" s="174"/>
    </row>
    <row r="410" spans="7:18" ht="15.75" customHeight="1" x14ac:dyDescent="0.45">
      <c r="G410" s="174"/>
      <c r="H410" s="174"/>
      <c r="I410" s="174"/>
      <c r="J410" s="174"/>
      <c r="K410" s="174"/>
      <c r="L410" s="174"/>
      <c r="M410" s="174"/>
      <c r="N410" s="174"/>
      <c r="O410" s="174"/>
      <c r="P410" s="174"/>
      <c r="Q410" s="174"/>
      <c r="R410" s="174"/>
    </row>
    <row r="411" spans="7:18" ht="15.75" customHeight="1" x14ac:dyDescent="0.45">
      <c r="G411" s="174"/>
      <c r="H411" s="174"/>
      <c r="I411" s="174"/>
      <c r="J411" s="174"/>
      <c r="K411" s="174"/>
      <c r="L411" s="174"/>
      <c r="M411" s="174"/>
      <c r="N411" s="174"/>
      <c r="O411" s="174"/>
      <c r="P411" s="174"/>
      <c r="Q411" s="174"/>
      <c r="R411" s="174"/>
    </row>
    <row r="412" spans="7:18" ht="15.75" customHeight="1" x14ac:dyDescent="0.45">
      <c r="G412" s="174"/>
      <c r="H412" s="174"/>
      <c r="I412" s="174"/>
      <c r="J412" s="174"/>
      <c r="K412" s="174"/>
      <c r="L412" s="174"/>
      <c r="M412" s="174"/>
      <c r="N412" s="174"/>
      <c r="O412" s="174"/>
      <c r="P412" s="174"/>
      <c r="Q412" s="174"/>
      <c r="R412" s="174"/>
    </row>
    <row r="413" spans="7:18" ht="15.75" customHeight="1" x14ac:dyDescent="0.45">
      <c r="G413" s="174"/>
      <c r="H413" s="174"/>
      <c r="I413" s="174"/>
      <c r="J413" s="174"/>
      <c r="K413" s="174"/>
      <c r="L413" s="174"/>
      <c r="M413" s="174"/>
      <c r="N413" s="174"/>
      <c r="O413" s="174"/>
      <c r="P413" s="174"/>
      <c r="Q413" s="174"/>
      <c r="R413" s="174"/>
    </row>
    <row r="414" spans="7:18" ht="15.75" customHeight="1" x14ac:dyDescent="0.45">
      <c r="G414" s="174"/>
      <c r="H414" s="174"/>
      <c r="I414" s="174"/>
      <c r="J414" s="174"/>
      <c r="K414" s="174"/>
      <c r="L414" s="174"/>
      <c r="M414" s="174"/>
      <c r="N414" s="174"/>
      <c r="O414" s="174"/>
      <c r="P414" s="174"/>
      <c r="Q414" s="174"/>
      <c r="R414" s="174"/>
    </row>
    <row r="415" spans="7:18" ht="15.75" customHeight="1" x14ac:dyDescent="0.45">
      <c r="G415" s="174"/>
      <c r="H415" s="174"/>
      <c r="I415" s="174"/>
      <c r="J415" s="174"/>
      <c r="K415" s="174"/>
      <c r="L415" s="174"/>
      <c r="M415" s="174"/>
      <c r="N415" s="174"/>
      <c r="O415" s="174"/>
      <c r="P415" s="174"/>
      <c r="Q415" s="174"/>
      <c r="R415" s="174"/>
    </row>
    <row r="416" spans="7:18" ht="15.75" customHeight="1" x14ac:dyDescent="0.45">
      <c r="G416" s="174"/>
      <c r="H416" s="174"/>
      <c r="I416" s="174"/>
      <c r="J416" s="174"/>
      <c r="K416" s="174"/>
      <c r="L416" s="174"/>
      <c r="M416" s="174"/>
      <c r="N416" s="174"/>
      <c r="O416" s="174"/>
      <c r="P416" s="174"/>
      <c r="Q416" s="174"/>
      <c r="R416" s="174"/>
    </row>
    <row r="417" spans="7:18" ht="15.75" customHeight="1" x14ac:dyDescent="0.45">
      <c r="G417" s="174"/>
      <c r="H417" s="174"/>
      <c r="I417" s="174"/>
      <c r="J417" s="174"/>
      <c r="K417" s="174"/>
      <c r="L417" s="174"/>
      <c r="M417" s="174"/>
      <c r="N417" s="174"/>
      <c r="O417" s="174"/>
      <c r="P417" s="174"/>
      <c r="Q417" s="174"/>
      <c r="R417" s="174"/>
    </row>
    <row r="418" spans="7:18" ht="15.75" customHeight="1" x14ac:dyDescent="0.45">
      <c r="G418" s="174"/>
      <c r="H418" s="174"/>
      <c r="I418" s="174"/>
      <c r="J418" s="174"/>
      <c r="K418" s="174"/>
      <c r="L418" s="174"/>
      <c r="M418" s="174"/>
      <c r="N418" s="174"/>
      <c r="O418" s="174"/>
      <c r="P418" s="174"/>
      <c r="Q418" s="174"/>
      <c r="R418" s="174"/>
    </row>
    <row r="419" spans="7:18" ht="15.75" customHeight="1" x14ac:dyDescent="0.45">
      <c r="G419" s="174"/>
      <c r="H419" s="174"/>
      <c r="I419" s="174"/>
      <c r="J419" s="174"/>
      <c r="K419" s="174"/>
      <c r="L419" s="174"/>
      <c r="M419" s="174"/>
      <c r="N419" s="174"/>
      <c r="O419" s="174"/>
      <c r="P419" s="174"/>
      <c r="Q419" s="174"/>
      <c r="R419" s="174"/>
    </row>
    <row r="420" spans="7:18" ht="15.75" customHeight="1" x14ac:dyDescent="0.45">
      <c r="G420" s="174"/>
      <c r="H420" s="174"/>
      <c r="I420" s="174"/>
      <c r="J420" s="174"/>
      <c r="K420" s="174"/>
      <c r="L420" s="174"/>
      <c r="M420" s="174"/>
      <c r="N420" s="174"/>
      <c r="O420" s="174"/>
      <c r="P420" s="174"/>
      <c r="Q420" s="174"/>
      <c r="R420" s="174"/>
    </row>
    <row r="421" spans="7:18" ht="15.75" customHeight="1" x14ac:dyDescent="0.45">
      <c r="G421" s="174"/>
      <c r="H421" s="174"/>
      <c r="I421" s="174"/>
      <c r="J421" s="174"/>
      <c r="K421" s="174"/>
      <c r="L421" s="174"/>
      <c r="M421" s="174"/>
      <c r="N421" s="174"/>
      <c r="O421" s="174"/>
      <c r="P421" s="174"/>
      <c r="Q421" s="174"/>
      <c r="R421" s="174"/>
    </row>
    <row r="422" spans="7:18" ht="15.75" customHeight="1" x14ac:dyDescent="0.45">
      <c r="G422" s="174"/>
      <c r="H422" s="174"/>
      <c r="I422" s="174"/>
      <c r="J422" s="174"/>
      <c r="K422" s="174"/>
      <c r="L422" s="174"/>
      <c r="M422" s="174"/>
      <c r="N422" s="174"/>
      <c r="O422" s="174"/>
      <c r="P422" s="174"/>
      <c r="Q422" s="174"/>
      <c r="R422" s="174"/>
    </row>
    <row r="423" spans="7:18" ht="15.75" customHeight="1" x14ac:dyDescent="0.45">
      <c r="G423" s="174"/>
      <c r="H423" s="174"/>
      <c r="I423" s="174"/>
      <c r="J423" s="174"/>
      <c r="K423" s="174"/>
      <c r="L423" s="174"/>
      <c r="M423" s="174"/>
      <c r="N423" s="174"/>
      <c r="O423" s="174"/>
      <c r="P423" s="174"/>
      <c r="Q423" s="174"/>
      <c r="R423" s="174"/>
    </row>
    <row r="424" spans="7:18" ht="15.75" customHeight="1" x14ac:dyDescent="0.45">
      <c r="G424" s="174"/>
      <c r="H424" s="174"/>
      <c r="I424" s="174"/>
      <c r="J424" s="174"/>
      <c r="K424" s="174"/>
      <c r="L424" s="174"/>
      <c r="M424" s="174"/>
      <c r="N424" s="174"/>
      <c r="O424" s="174"/>
      <c r="P424" s="174"/>
      <c r="Q424" s="174"/>
      <c r="R424" s="174"/>
    </row>
    <row r="425" spans="7:18" ht="15.75" customHeight="1" x14ac:dyDescent="0.45">
      <c r="G425" s="174"/>
      <c r="H425" s="174"/>
      <c r="I425" s="174"/>
      <c r="J425" s="174"/>
      <c r="K425" s="174"/>
      <c r="L425" s="174"/>
      <c r="M425" s="174"/>
      <c r="N425" s="174"/>
      <c r="O425" s="174"/>
      <c r="P425" s="174"/>
      <c r="Q425" s="174"/>
      <c r="R425" s="174"/>
    </row>
    <row r="426" spans="7:18" ht="15.75" customHeight="1" x14ac:dyDescent="0.45">
      <c r="G426" s="174"/>
      <c r="H426" s="174"/>
      <c r="I426" s="174"/>
      <c r="J426" s="174"/>
      <c r="K426" s="174"/>
      <c r="L426" s="174"/>
      <c r="M426" s="174"/>
      <c r="N426" s="174"/>
      <c r="O426" s="174"/>
      <c r="P426" s="174"/>
      <c r="Q426" s="174"/>
      <c r="R426" s="174"/>
    </row>
    <row r="427" spans="7:18" ht="15.75" customHeight="1" x14ac:dyDescent="0.45">
      <c r="G427" s="174"/>
      <c r="H427" s="174"/>
      <c r="I427" s="174"/>
      <c r="J427" s="174"/>
      <c r="K427" s="174"/>
      <c r="L427" s="174"/>
      <c r="M427" s="174"/>
      <c r="N427" s="174"/>
      <c r="O427" s="174"/>
      <c r="P427" s="174"/>
      <c r="Q427" s="174"/>
      <c r="R427" s="174"/>
    </row>
    <row r="428" spans="7:18" ht="15.75" customHeight="1" x14ac:dyDescent="0.45">
      <c r="G428" s="174"/>
      <c r="H428" s="174"/>
      <c r="I428" s="174"/>
      <c r="J428" s="174"/>
      <c r="K428" s="174"/>
      <c r="L428" s="174"/>
      <c r="M428" s="174"/>
      <c r="N428" s="174"/>
      <c r="O428" s="174"/>
      <c r="P428" s="174"/>
      <c r="Q428" s="174"/>
      <c r="R428" s="174"/>
    </row>
    <row r="429" spans="7:18" ht="15.75" customHeight="1" x14ac:dyDescent="0.45">
      <c r="G429" s="174"/>
      <c r="H429" s="174"/>
      <c r="I429" s="174"/>
      <c r="J429" s="174"/>
      <c r="K429" s="174"/>
      <c r="L429" s="174"/>
      <c r="M429" s="174"/>
      <c r="N429" s="174"/>
      <c r="O429" s="174"/>
      <c r="P429" s="174"/>
      <c r="Q429" s="174"/>
      <c r="R429" s="174"/>
    </row>
    <row r="430" spans="7:18" ht="15.75" customHeight="1" x14ac:dyDescent="0.45">
      <c r="G430" s="174"/>
      <c r="H430" s="174"/>
      <c r="I430" s="174"/>
      <c r="J430" s="174"/>
      <c r="K430" s="174"/>
      <c r="L430" s="174"/>
      <c r="M430" s="174"/>
      <c r="N430" s="174"/>
      <c r="O430" s="174"/>
      <c r="P430" s="174"/>
      <c r="Q430" s="174"/>
      <c r="R430" s="174"/>
    </row>
    <row r="431" spans="7:18" ht="15.75" customHeight="1" x14ac:dyDescent="0.45">
      <c r="G431" s="174"/>
      <c r="H431" s="174"/>
      <c r="I431" s="174"/>
      <c r="J431" s="174"/>
      <c r="K431" s="174"/>
      <c r="L431" s="174"/>
      <c r="M431" s="174"/>
      <c r="N431" s="174"/>
      <c r="O431" s="174"/>
      <c r="P431" s="174"/>
      <c r="Q431" s="174"/>
      <c r="R431" s="174"/>
    </row>
    <row r="432" spans="7:18" ht="15.75" customHeight="1" x14ac:dyDescent="0.45">
      <c r="G432" s="174"/>
      <c r="H432" s="174"/>
      <c r="I432" s="174"/>
      <c r="J432" s="174"/>
      <c r="K432" s="174"/>
      <c r="L432" s="174"/>
      <c r="M432" s="174"/>
      <c r="N432" s="174"/>
      <c r="O432" s="174"/>
      <c r="P432" s="174"/>
      <c r="Q432" s="174"/>
      <c r="R432" s="174"/>
    </row>
    <row r="433" spans="7:18" ht="15.75" customHeight="1" x14ac:dyDescent="0.45">
      <c r="G433" s="174"/>
      <c r="H433" s="174"/>
      <c r="I433" s="174"/>
      <c r="J433" s="174"/>
      <c r="K433" s="174"/>
      <c r="L433" s="174"/>
      <c r="M433" s="174"/>
      <c r="N433" s="174"/>
      <c r="O433" s="174"/>
      <c r="P433" s="174"/>
      <c r="Q433" s="174"/>
      <c r="R433" s="174"/>
    </row>
    <row r="434" spans="7:18" ht="15.75" customHeight="1" x14ac:dyDescent="0.45">
      <c r="G434" s="174"/>
      <c r="H434" s="174"/>
      <c r="I434" s="174"/>
      <c r="J434" s="174"/>
      <c r="K434" s="174"/>
      <c r="L434" s="174"/>
      <c r="M434" s="174"/>
      <c r="N434" s="174"/>
      <c r="O434" s="174"/>
      <c r="P434" s="174"/>
      <c r="Q434" s="174"/>
      <c r="R434" s="174"/>
    </row>
    <row r="435" spans="7:18" ht="15.75" customHeight="1" x14ac:dyDescent="0.45">
      <c r="G435" s="174"/>
      <c r="H435" s="174"/>
      <c r="I435" s="174"/>
      <c r="J435" s="174"/>
      <c r="K435" s="174"/>
      <c r="L435" s="174"/>
      <c r="M435" s="174"/>
      <c r="N435" s="174"/>
      <c r="O435" s="174"/>
      <c r="P435" s="174"/>
      <c r="Q435" s="174"/>
      <c r="R435" s="174"/>
    </row>
    <row r="436" spans="7:18" ht="15.75" customHeight="1" x14ac:dyDescent="0.45">
      <c r="G436" s="174"/>
      <c r="H436" s="174"/>
      <c r="I436" s="174"/>
      <c r="J436" s="174"/>
      <c r="K436" s="174"/>
      <c r="L436" s="174"/>
      <c r="M436" s="174"/>
      <c r="N436" s="174"/>
      <c r="O436" s="174"/>
      <c r="P436" s="174"/>
      <c r="Q436" s="174"/>
      <c r="R436" s="174"/>
    </row>
    <row r="437" spans="7:18" ht="15.75" customHeight="1" x14ac:dyDescent="0.45">
      <c r="G437" s="174"/>
      <c r="H437" s="174"/>
      <c r="I437" s="174"/>
      <c r="J437" s="174"/>
      <c r="K437" s="174"/>
      <c r="L437" s="174"/>
      <c r="M437" s="174"/>
      <c r="N437" s="174"/>
      <c r="O437" s="174"/>
      <c r="P437" s="174"/>
      <c r="Q437" s="174"/>
      <c r="R437" s="174"/>
    </row>
    <row r="438" spans="7:18" ht="15.75" customHeight="1" x14ac:dyDescent="0.45">
      <c r="G438" s="174"/>
      <c r="H438" s="174"/>
      <c r="I438" s="174"/>
      <c r="J438" s="174"/>
      <c r="K438" s="174"/>
      <c r="L438" s="174"/>
      <c r="M438" s="174"/>
      <c r="N438" s="174"/>
      <c r="O438" s="174"/>
      <c r="P438" s="174"/>
      <c r="Q438" s="174"/>
      <c r="R438" s="174"/>
    </row>
    <row r="439" spans="7:18" ht="15.75" customHeight="1" x14ac:dyDescent="0.45">
      <c r="G439" s="174"/>
      <c r="H439" s="174"/>
      <c r="I439" s="174"/>
      <c r="J439" s="174"/>
      <c r="K439" s="174"/>
      <c r="L439" s="174"/>
      <c r="M439" s="174"/>
      <c r="N439" s="174"/>
      <c r="O439" s="174"/>
      <c r="P439" s="174"/>
      <c r="Q439" s="174"/>
      <c r="R439" s="174"/>
    </row>
    <row r="440" spans="7:18" ht="15.75" customHeight="1" x14ac:dyDescent="0.45">
      <c r="G440" s="174"/>
      <c r="H440" s="174"/>
      <c r="I440" s="174"/>
      <c r="J440" s="174"/>
      <c r="K440" s="174"/>
      <c r="L440" s="174"/>
      <c r="M440" s="174"/>
      <c r="N440" s="174"/>
      <c r="O440" s="174"/>
      <c r="P440" s="174"/>
      <c r="Q440" s="174"/>
      <c r="R440" s="174"/>
    </row>
    <row r="441" spans="7:18" ht="15.75" customHeight="1" x14ac:dyDescent="0.45">
      <c r="G441" s="174"/>
      <c r="H441" s="174"/>
      <c r="I441" s="174"/>
      <c r="J441" s="174"/>
      <c r="K441" s="174"/>
      <c r="L441" s="174"/>
      <c r="M441" s="174"/>
      <c r="N441" s="174"/>
      <c r="O441" s="174"/>
      <c r="P441" s="174"/>
      <c r="Q441" s="174"/>
      <c r="R441" s="174"/>
    </row>
    <row r="442" spans="7:18" ht="15.75" customHeight="1" x14ac:dyDescent="0.45">
      <c r="G442" s="174"/>
      <c r="H442" s="174"/>
      <c r="I442" s="174"/>
      <c r="J442" s="174"/>
      <c r="K442" s="174"/>
      <c r="L442" s="174"/>
      <c r="M442" s="174"/>
      <c r="N442" s="174"/>
      <c r="O442" s="174"/>
      <c r="P442" s="174"/>
      <c r="Q442" s="174"/>
      <c r="R442" s="174"/>
    </row>
    <row r="443" spans="7:18" ht="15.75" customHeight="1" x14ac:dyDescent="0.45">
      <c r="G443" s="174"/>
      <c r="H443" s="174"/>
      <c r="I443" s="174"/>
      <c r="J443" s="174"/>
      <c r="K443" s="174"/>
      <c r="L443" s="174"/>
      <c r="M443" s="174"/>
      <c r="N443" s="174"/>
      <c r="O443" s="174"/>
      <c r="P443" s="174"/>
      <c r="Q443" s="174"/>
      <c r="R443" s="174"/>
    </row>
    <row r="444" spans="7:18" ht="15.75" customHeight="1" x14ac:dyDescent="0.45">
      <c r="G444" s="174"/>
      <c r="H444" s="174"/>
      <c r="I444" s="174"/>
      <c r="J444" s="174"/>
      <c r="K444" s="174"/>
      <c r="L444" s="174"/>
      <c r="M444" s="174"/>
      <c r="N444" s="174"/>
      <c r="O444" s="174"/>
      <c r="P444" s="174"/>
      <c r="Q444" s="174"/>
      <c r="R444" s="174"/>
    </row>
    <row r="445" spans="7:18" ht="15.75" customHeight="1" x14ac:dyDescent="0.45">
      <c r="G445" s="174"/>
      <c r="H445" s="174"/>
      <c r="I445" s="174"/>
      <c r="J445" s="174"/>
      <c r="K445" s="174"/>
      <c r="L445" s="174"/>
      <c r="M445" s="174"/>
      <c r="N445" s="174"/>
      <c r="O445" s="174"/>
      <c r="P445" s="174"/>
      <c r="Q445" s="174"/>
      <c r="R445" s="174"/>
    </row>
    <row r="446" spans="7:18" ht="15.75" customHeight="1" x14ac:dyDescent="0.45">
      <c r="G446" s="174"/>
      <c r="H446" s="174"/>
      <c r="I446" s="174"/>
      <c r="J446" s="174"/>
      <c r="K446" s="174"/>
      <c r="L446" s="174"/>
      <c r="M446" s="174"/>
      <c r="N446" s="174"/>
      <c r="O446" s="174"/>
      <c r="P446" s="174"/>
      <c r="Q446" s="174"/>
      <c r="R446" s="174"/>
    </row>
    <row r="447" spans="7:18" ht="15.75" customHeight="1" x14ac:dyDescent="0.45">
      <c r="G447" s="174"/>
      <c r="H447" s="174"/>
      <c r="I447" s="174"/>
      <c r="J447" s="174"/>
      <c r="K447" s="174"/>
      <c r="L447" s="174"/>
      <c r="M447" s="174"/>
      <c r="N447" s="174"/>
      <c r="O447" s="174"/>
      <c r="P447" s="174"/>
      <c r="Q447" s="174"/>
      <c r="R447" s="174"/>
    </row>
    <row r="448" spans="7:18" ht="15.75" customHeight="1" x14ac:dyDescent="0.45">
      <c r="G448" s="174"/>
      <c r="H448" s="174"/>
      <c r="I448" s="174"/>
      <c r="J448" s="174"/>
      <c r="K448" s="174"/>
      <c r="L448" s="174"/>
      <c r="M448" s="174"/>
      <c r="N448" s="174"/>
      <c r="O448" s="174"/>
      <c r="P448" s="174"/>
      <c r="Q448" s="174"/>
      <c r="R448" s="174"/>
    </row>
    <row r="449" spans="7:18" ht="15.75" customHeight="1" x14ac:dyDescent="0.45">
      <c r="G449" s="174"/>
      <c r="H449" s="174"/>
      <c r="I449" s="174"/>
      <c r="J449" s="174"/>
      <c r="K449" s="174"/>
      <c r="L449" s="174"/>
      <c r="M449" s="174"/>
      <c r="N449" s="174"/>
      <c r="O449" s="174"/>
      <c r="P449" s="174"/>
      <c r="Q449" s="174"/>
      <c r="R449" s="174"/>
    </row>
    <row r="450" spans="7:18" ht="15.75" customHeight="1" x14ac:dyDescent="0.45">
      <c r="G450" s="174"/>
      <c r="H450" s="174"/>
      <c r="I450" s="174"/>
      <c r="J450" s="174"/>
      <c r="K450" s="174"/>
      <c r="L450" s="174"/>
      <c r="M450" s="174"/>
      <c r="N450" s="174"/>
      <c r="O450" s="174"/>
      <c r="P450" s="174"/>
      <c r="Q450" s="174"/>
      <c r="R450" s="174"/>
    </row>
    <row r="451" spans="7:18" ht="15.75" customHeight="1" x14ac:dyDescent="0.45">
      <c r="G451" s="174"/>
      <c r="H451" s="174"/>
      <c r="I451" s="174"/>
      <c r="J451" s="174"/>
      <c r="K451" s="174"/>
      <c r="L451" s="174"/>
      <c r="M451" s="174"/>
      <c r="N451" s="174"/>
      <c r="O451" s="174"/>
      <c r="P451" s="174"/>
      <c r="Q451" s="174"/>
      <c r="R451" s="174"/>
    </row>
    <row r="452" spans="7:18" ht="15.75" customHeight="1" x14ac:dyDescent="0.45">
      <c r="G452" s="174"/>
      <c r="H452" s="174"/>
      <c r="I452" s="174"/>
      <c r="J452" s="174"/>
      <c r="K452" s="174"/>
      <c r="L452" s="174"/>
      <c r="M452" s="174"/>
      <c r="N452" s="174"/>
      <c r="O452" s="174"/>
      <c r="P452" s="174"/>
      <c r="Q452" s="174"/>
      <c r="R452" s="174"/>
    </row>
    <row r="453" spans="7:18" ht="15.75" customHeight="1" x14ac:dyDescent="0.45">
      <c r="G453" s="174"/>
      <c r="H453" s="174"/>
      <c r="I453" s="174"/>
      <c r="J453" s="174"/>
      <c r="K453" s="174"/>
      <c r="L453" s="174"/>
      <c r="M453" s="174"/>
      <c r="N453" s="174"/>
      <c r="O453" s="174"/>
      <c r="P453" s="174"/>
      <c r="Q453" s="174"/>
      <c r="R453" s="174"/>
    </row>
    <row r="454" spans="7:18" ht="15.75" customHeight="1" x14ac:dyDescent="0.45">
      <c r="G454" s="174"/>
      <c r="H454" s="174"/>
      <c r="I454" s="174"/>
      <c r="J454" s="174"/>
      <c r="K454" s="174"/>
      <c r="L454" s="174"/>
      <c r="M454" s="174"/>
      <c r="N454" s="174"/>
      <c r="O454" s="174"/>
      <c r="P454" s="174"/>
      <c r="Q454" s="174"/>
      <c r="R454" s="174"/>
    </row>
    <row r="455" spans="7:18" ht="15.75" customHeight="1" x14ac:dyDescent="0.45">
      <c r="G455" s="174"/>
      <c r="H455" s="174"/>
      <c r="I455" s="174"/>
      <c r="J455" s="174"/>
      <c r="K455" s="174"/>
      <c r="L455" s="174"/>
      <c r="M455" s="174"/>
      <c r="N455" s="174"/>
      <c r="O455" s="174"/>
      <c r="P455" s="174"/>
      <c r="Q455" s="174"/>
      <c r="R455" s="174"/>
    </row>
    <row r="456" spans="7:18" ht="15.75" customHeight="1" x14ac:dyDescent="0.45">
      <c r="G456" s="174"/>
      <c r="H456" s="174"/>
      <c r="I456" s="174"/>
      <c r="J456" s="174"/>
      <c r="K456" s="174"/>
      <c r="L456" s="174"/>
      <c r="M456" s="174"/>
      <c r="N456" s="174"/>
      <c r="O456" s="174"/>
      <c r="P456" s="174"/>
      <c r="Q456" s="174"/>
      <c r="R456" s="174"/>
    </row>
    <row r="457" spans="7:18" ht="15.75" customHeight="1" x14ac:dyDescent="0.45">
      <c r="G457" s="174"/>
      <c r="H457" s="174"/>
      <c r="I457" s="174"/>
      <c r="J457" s="174"/>
      <c r="K457" s="174"/>
      <c r="L457" s="174"/>
      <c r="M457" s="174"/>
      <c r="N457" s="174"/>
      <c r="O457" s="174"/>
      <c r="P457" s="174"/>
      <c r="Q457" s="174"/>
      <c r="R457" s="174"/>
    </row>
    <row r="458" spans="7:18" ht="15.75" customHeight="1" x14ac:dyDescent="0.45">
      <c r="G458" s="174"/>
      <c r="H458" s="174"/>
      <c r="I458" s="174"/>
      <c r="J458" s="174"/>
      <c r="K458" s="174"/>
      <c r="L458" s="174"/>
      <c r="M458" s="174"/>
      <c r="N458" s="174"/>
      <c r="O458" s="174"/>
      <c r="P458" s="174"/>
      <c r="Q458" s="174"/>
      <c r="R458" s="174"/>
    </row>
    <row r="459" spans="7:18" ht="15.75" customHeight="1" x14ac:dyDescent="0.45">
      <c r="G459" s="174"/>
      <c r="H459" s="174"/>
      <c r="I459" s="174"/>
      <c r="J459" s="174"/>
      <c r="K459" s="174"/>
      <c r="L459" s="174"/>
      <c r="M459" s="174"/>
      <c r="N459" s="174"/>
      <c r="O459" s="174"/>
      <c r="P459" s="174"/>
      <c r="Q459" s="174"/>
      <c r="R459" s="174"/>
    </row>
    <row r="460" spans="7:18" ht="15.75" customHeight="1" x14ac:dyDescent="0.45">
      <c r="G460" s="174"/>
      <c r="H460" s="174"/>
      <c r="I460" s="174"/>
      <c r="J460" s="174"/>
      <c r="K460" s="174"/>
      <c r="L460" s="174"/>
      <c r="M460" s="174"/>
      <c r="N460" s="174"/>
      <c r="O460" s="174"/>
      <c r="P460" s="174"/>
      <c r="Q460" s="174"/>
      <c r="R460" s="174"/>
    </row>
    <row r="461" spans="7:18" ht="15.75" customHeight="1" x14ac:dyDescent="0.45">
      <c r="G461" s="174"/>
      <c r="H461" s="174"/>
      <c r="I461" s="174"/>
      <c r="J461" s="174"/>
      <c r="K461" s="174"/>
      <c r="L461" s="174"/>
      <c r="M461" s="174"/>
      <c r="N461" s="174"/>
      <c r="O461" s="174"/>
      <c r="P461" s="174"/>
      <c r="Q461" s="174"/>
      <c r="R461" s="174"/>
    </row>
    <row r="462" spans="7:18" ht="15.75" customHeight="1" x14ac:dyDescent="0.45">
      <c r="G462" s="174"/>
      <c r="H462" s="174"/>
      <c r="I462" s="174"/>
      <c r="J462" s="174"/>
      <c r="K462" s="174"/>
      <c r="L462" s="174"/>
      <c r="M462" s="174"/>
      <c r="N462" s="174"/>
      <c r="O462" s="174"/>
      <c r="P462" s="174"/>
      <c r="Q462" s="174"/>
      <c r="R462" s="174"/>
    </row>
    <row r="463" spans="7:18" ht="15.75" customHeight="1" x14ac:dyDescent="0.45">
      <c r="G463" s="174"/>
      <c r="H463" s="174"/>
      <c r="I463" s="174"/>
      <c r="J463" s="174"/>
      <c r="K463" s="174"/>
      <c r="L463" s="174"/>
      <c r="M463" s="174"/>
      <c r="N463" s="174"/>
      <c r="O463" s="174"/>
      <c r="P463" s="174"/>
      <c r="Q463" s="174"/>
      <c r="R463" s="174"/>
    </row>
    <row r="464" spans="7:18" ht="15.75" customHeight="1" x14ac:dyDescent="0.45">
      <c r="G464" s="174"/>
      <c r="H464" s="174"/>
      <c r="I464" s="174"/>
      <c r="J464" s="174"/>
      <c r="K464" s="174"/>
      <c r="L464" s="174"/>
      <c r="M464" s="174"/>
      <c r="N464" s="174"/>
      <c r="O464" s="174"/>
      <c r="P464" s="174"/>
      <c r="Q464" s="174"/>
      <c r="R464" s="174"/>
    </row>
    <row r="465" spans="7:18" ht="15.75" customHeight="1" x14ac:dyDescent="0.45">
      <c r="G465" s="174"/>
      <c r="H465" s="174"/>
      <c r="I465" s="174"/>
      <c r="J465" s="174"/>
      <c r="K465" s="174"/>
      <c r="L465" s="174"/>
      <c r="M465" s="174"/>
      <c r="N465" s="174"/>
      <c r="O465" s="174"/>
      <c r="P465" s="174"/>
      <c r="Q465" s="174"/>
      <c r="R465" s="174"/>
    </row>
    <row r="466" spans="7:18" ht="15.75" customHeight="1" x14ac:dyDescent="0.45">
      <c r="G466" s="174"/>
      <c r="H466" s="174"/>
      <c r="I466" s="174"/>
      <c r="J466" s="174"/>
      <c r="K466" s="174"/>
      <c r="L466" s="174"/>
      <c r="M466" s="174"/>
      <c r="N466" s="174"/>
      <c r="O466" s="174"/>
      <c r="P466" s="174"/>
      <c r="Q466" s="174"/>
      <c r="R466" s="174"/>
    </row>
    <row r="467" spans="7:18" ht="15.75" customHeight="1" x14ac:dyDescent="0.45">
      <c r="G467" s="174"/>
      <c r="H467" s="174"/>
      <c r="I467" s="174"/>
      <c r="J467" s="174"/>
      <c r="K467" s="174"/>
      <c r="L467" s="174"/>
      <c r="M467" s="174"/>
      <c r="N467" s="174"/>
      <c r="O467" s="174"/>
      <c r="P467" s="174"/>
      <c r="Q467" s="174"/>
      <c r="R467" s="174"/>
    </row>
    <row r="468" spans="7:18" ht="15.75" customHeight="1" x14ac:dyDescent="0.45">
      <c r="G468" s="174"/>
      <c r="H468" s="174"/>
      <c r="I468" s="174"/>
      <c r="J468" s="174"/>
      <c r="K468" s="174"/>
      <c r="L468" s="174"/>
      <c r="M468" s="174"/>
      <c r="N468" s="174"/>
      <c r="O468" s="174"/>
      <c r="P468" s="174"/>
      <c r="Q468" s="174"/>
      <c r="R468" s="174"/>
    </row>
    <row r="469" spans="7:18" ht="15.75" customHeight="1" x14ac:dyDescent="0.45">
      <c r="G469" s="174"/>
      <c r="H469" s="174"/>
      <c r="I469" s="174"/>
      <c r="J469" s="174"/>
      <c r="K469" s="174"/>
      <c r="L469" s="174"/>
      <c r="M469" s="174"/>
      <c r="N469" s="174"/>
      <c r="O469" s="174"/>
      <c r="P469" s="174"/>
      <c r="Q469" s="174"/>
      <c r="R469" s="174"/>
    </row>
    <row r="470" spans="7:18" ht="15.75" customHeight="1" x14ac:dyDescent="0.45">
      <c r="G470" s="174"/>
      <c r="H470" s="174"/>
      <c r="I470" s="174"/>
      <c r="J470" s="174"/>
      <c r="K470" s="174"/>
      <c r="L470" s="174"/>
      <c r="M470" s="174"/>
      <c r="N470" s="174"/>
      <c r="O470" s="174"/>
      <c r="P470" s="174"/>
      <c r="Q470" s="174"/>
      <c r="R470" s="174"/>
    </row>
    <row r="471" spans="7:18" ht="15.75" customHeight="1" x14ac:dyDescent="0.45">
      <c r="G471" s="174"/>
      <c r="H471" s="174"/>
      <c r="I471" s="174"/>
      <c r="J471" s="174"/>
      <c r="K471" s="174"/>
      <c r="L471" s="174"/>
      <c r="M471" s="174"/>
      <c r="N471" s="174"/>
      <c r="O471" s="174"/>
      <c r="P471" s="174"/>
      <c r="Q471" s="174"/>
      <c r="R471" s="174"/>
    </row>
    <row r="472" spans="7:18" ht="15.75" customHeight="1" x14ac:dyDescent="0.45">
      <c r="G472" s="174"/>
      <c r="H472" s="174"/>
      <c r="I472" s="174"/>
      <c r="J472" s="174"/>
      <c r="K472" s="174"/>
      <c r="L472" s="174"/>
      <c r="M472" s="174"/>
      <c r="N472" s="174"/>
      <c r="O472" s="174"/>
      <c r="P472" s="174"/>
      <c r="Q472" s="174"/>
      <c r="R472" s="174"/>
    </row>
    <row r="473" spans="7:18" ht="15.75" customHeight="1" x14ac:dyDescent="0.45">
      <c r="G473" s="174"/>
      <c r="H473" s="174"/>
      <c r="I473" s="174"/>
      <c r="J473" s="174"/>
      <c r="K473" s="174"/>
      <c r="L473" s="174"/>
      <c r="M473" s="174"/>
      <c r="N473" s="174"/>
      <c r="O473" s="174"/>
      <c r="P473" s="174"/>
      <c r="Q473" s="174"/>
      <c r="R473" s="174"/>
    </row>
    <row r="474" spans="7:18" ht="15.75" customHeight="1" x14ac:dyDescent="0.45">
      <c r="G474" s="174"/>
      <c r="H474" s="174"/>
      <c r="I474" s="174"/>
      <c r="J474" s="174"/>
      <c r="K474" s="174"/>
      <c r="L474" s="174"/>
      <c r="M474" s="174"/>
      <c r="N474" s="174"/>
      <c r="O474" s="174"/>
      <c r="P474" s="174"/>
      <c r="Q474" s="174"/>
      <c r="R474" s="174"/>
    </row>
    <row r="475" spans="7:18" ht="15.75" customHeight="1" x14ac:dyDescent="0.45">
      <c r="G475" s="174"/>
      <c r="H475" s="174"/>
      <c r="I475" s="174"/>
      <c r="J475" s="174"/>
      <c r="K475" s="174"/>
      <c r="L475" s="174"/>
      <c r="M475" s="174"/>
      <c r="N475" s="174"/>
      <c r="O475" s="174"/>
      <c r="P475" s="174"/>
      <c r="Q475" s="174"/>
      <c r="R475" s="174"/>
    </row>
    <row r="476" spans="7:18" ht="15.75" customHeight="1" x14ac:dyDescent="0.45">
      <c r="G476" s="174"/>
      <c r="H476" s="174"/>
      <c r="I476" s="174"/>
      <c r="J476" s="174"/>
      <c r="K476" s="174"/>
      <c r="L476" s="174"/>
      <c r="M476" s="174"/>
      <c r="N476" s="174"/>
      <c r="O476" s="174"/>
      <c r="P476" s="174"/>
      <c r="Q476" s="174"/>
      <c r="R476" s="174"/>
    </row>
    <row r="477" spans="7:18" ht="15.75" customHeight="1" x14ac:dyDescent="0.45">
      <c r="G477" s="174"/>
      <c r="H477" s="174"/>
      <c r="I477" s="174"/>
      <c r="J477" s="174"/>
      <c r="K477" s="174"/>
      <c r="L477" s="174"/>
      <c r="M477" s="174"/>
      <c r="N477" s="174"/>
      <c r="O477" s="174"/>
      <c r="P477" s="174"/>
      <c r="Q477" s="174"/>
      <c r="R477" s="174"/>
    </row>
    <row r="478" spans="7:18" ht="15.75" customHeight="1" x14ac:dyDescent="0.45">
      <c r="G478" s="174"/>
      <c r="H478" s="174"/>
      <c r="I478" s="174"/>
      <c r="J478" s="174"/>
      <c r="K478" s="174"/>
      <c r="L478" s="174"/>
      <c r="M478" s="174"/>
      <c r="N478" s="174"/>
      <c r="O478" s="174"/>
      <c r="P478" s="174"/>
      <c r="Q478" s="174"/>
      <c r="R478" s="174"/>
    </row>
    <row r="479" spans="7:18" ht="15.75" customHeight="1" x14ac:dyDescent="0.45">
      <c r="G479" s="174"/>
      <c r="H479" s="174"/>
      <c r="I479" s="174"/>
      <c r="J479" s="174"/>
      <c r="K479" s="174"/>
      <c r="L479" s="174"/>
      <c r="M479" s="174"/>
      <c r="N479" s="174"/>
      <c r="O479" s="174"/>
      <c r="P479" s="174"/>
      <c r="Q479" s="174"/>
      <c r="R479" s="174"/>
    </row>
    <row r="480" spans="7:18" ht="15.75" customHeight="1" x14ac:dyDescent="0.45">
      <c r="G480" s="174"/>
      <c r="H480" s="174"/>
      <c r="I480" s="174"/>
      <c r="J480" s="174"/>
      <c r="K480" s="174"/>
      <c r="L480" s="174"/>
      <c r="M480" s="174"/>
      <c r="N480" s="174"/>
      <c r="O480" s="174"/>
      <c r="P480" s="174"/>
      <c r="Q480" s="174"/>
      <c r="R480" s="174"/>
    </row>
    <row r="481" spans="7:18" ht="15.75" customHeight="1" x14ac:dyDescent="0.45">
      <c r="G481" s="174"/>
      <c r="H481" s="174"/>
      <c r="I481" s="174"/>
      <c r="J481" s="174"/>
      <c r="K481" s="174"/>
      <c r="L481" s="174"/>
      <c r="M481" s="174"/>
      <c r="N481" s="174"/>
      <c r="O481" s="174"/>
      <c r="P481" s="174"/>
      <c r="Q481" s="174"/>
      <c r="R481" s="174"/>
    </row>
    <row r="482" spans="7:18" ht="15.75" customHeight="1" x14ac:dyDescent="0.45">
      <c r="G482" s="174"/>
      <c r="H482" s="174"/>
      <c r="I482" s="174"/>
      <c r="J482" s="174"/>
      <c r="K482" s="174"/>
      <c r="L482" s="174"/>
      <c r="M482" s="174"/>
      <c r="N482" s="174"/>
      <c r="O482" s="174"/>
      <c r="P482" s="174"/>
      <c r="Q482" s="174"/>
      <c r="R482" s="174"/>
    </row>
    <row r="483" spans="7:18" ht="15.75" customHeight="1" x14ac:dyDescent="0.45">
      <c r="G483" s="174"/>
      <c r="H483" s="174"/>
      <c r="I483" s="174"/>
      <c r="J483" s="174"/>
      <c r="K483" s="174"/>
      <c r="L483" s="174"/>
      <c r="M483" s="174"/>
      <c r="N483" s="174"/>
      <c r="O483" s="174"/>
      <c r="P483" s="174"/>
      <c r="Q483" s="174"/>
      <c r="R483" s="174"/>
    </row>
    <row r="484" spans="7:18" ht="15.75" customHeight="1" x14ac:dyDescent="0.45">
      <c r="G484" s="174"/>
      <c r="H484" s="174"/>
      <c r="I484" s="174"/>
      <c r="J484" s="174"/>
      <c r="K484" s="174"/>
      <c r="L484" s="174"/>
      <c r="M484" s="174"/>
      <c r="N484" s="174"/>
      <c r="O484" s="174"/>
      <c r="P484" s="174"/>
      <c r="Q484" s="174"/>
      <c r="R484" s="174"/>
    </row>
    <row r="485" spans="7:18" ht="15.75" customHeight="1" x14ac:dyDescent="0.45">
      <c r="G485" s="174"/>
      <c r="H485" s="174"/>
      <c r="I485" s="174"/>
      <c r="J485" s="174"/>
      <c r="K485" s="174"/>
      <c r="L485" s="174"/>
      <c r="M485" s="174"/>
      <c r="N485" s="174"/>
      <c r="O485" s="174"/>
      <c r="P485" s="174"/>
      <c r="Q485" s="174"/>
      <c r="R485" s="174"/>
    </row>
    <row r="486" spans="7:18" ht="15.75" customHeight="1" x14ac:dyDescent="0.45">
      <c r="G486" s="174"/>
      <c r="H486" s="174"/>
      <c r="I486" s="174"/>
      <c r="J486" s="174"/>
      <c r="K486" s="174"/>
      <c r="L486" s="174"/>
      <c r="M486" s="174"/>
      <c r="N486" s="174"/>
      <c r="O486" s="174"/>
      <c r="P486" s="174"/>
      <c r="Q486" s="174"/>
      <c r="R486" s="174"/>
    </row>
    <row r="487" spans="7:18" ht="15.75" customHeight="1" x14ac:dyDescent="0.45">
      <c r="G487" s="174"/>
      <c r="H487" s="174"/>
      <c r="I487" s="174"/>
      <c r="J487" s="174"/>
      <c r="K487" s="174"/>
      <c r="L487" s="174"/>
      <c r="M487" s="174"/>
      <c r="N487" s="174"/>
      <c r="O487" s="174"/>
      <c r="P487" s="174"/>
      <c r="Q487" s="174"/>
      <c r="R487" s="174"/>
    </row>
    <row r="488" spans="7:18" ht="15.75" customHeight="1" x14ac:dyDescent="0.45">
      <c r="G488" s="174"/>
      <c r="H488" s="174"/>
      <c r="I488" s="174"/>
      <c r="J488" s="174"/>
      <c r="K488" s="174"/>
      <c r="L488" s="174"/>
      <c r="M488" s="174"/>
      <c r="N488" s="174"/>
      <c r="O488" s="174"/>
      <c r="P488" s="174"/>
      <c r="Q488" s="174"/>
      <c r="R488" s="174"/>
    </row>
    <row r="489" spans="7:18" ht="15.75" customHeight="1" x14ac:dyDescent="0.45">
      <c r="G489" s="174"/>
      <c r="H489" s="174"/>
      <c r="I489" s="174"/>
      <c r="J489" s="174"/>
      <c r="K489" s="174"/>
      <c r="L489" s="174"/>
      <c r="M489" s="174"/>
      <c r="N489" s="174"/>
      <c r="O489" s="174"/>
      <c r="P489" s="174"/>
      <c r="Q489" s="174"/>
      <c r="R489" s="174"/>
    </row>
    <row r="490" spans="7:18" ht="15.75" customHeight="1" x14ac:dyDescent="0.45">
      <c r="G490" s="174"/>
      <c r="H490" s="174"/>
      <c r="I490" s="174"/>
      <c r="J490" s="174"/>
      <c r="K490" s="174"/>
      <c r="L490" s="174"/>
      <c r="M490" s="174"/>
      <c r="N490" s="174"/>
      <c r="O490" s="174"/>
      <c r="P490" s="174"/>
      <c r="Q490" s="174"/>
      <c r="R490" s="174"/>
    </row>
    <row r="491" spans="7:18" ht="15.75" customHeight="1" x14ac:dyDescent="0.45">
      <c r="G491" s="174"/>
      <c r="H491" s="174"/>
      <c r="I491" s="174"/>
      <c r="J491" s="174"/>
      <c r="K491" s="174"/>
      <c r="L491" s="174"/>
      <c r="M491" s="174"/>
      <c r="N491" s="174"/>
      <c r="O491" s="174"/>
      <c r="P491" s="174"/>
      <c r="Q491" s="174"/>
      <c r="R491" s="174"/>
    </row>
    <row r="492" spans="7:18" ht="15.75" customHeight="1" x14ac:dyDescent="0.45">
      <c r="G492" s="174"/>
      <c r="H492" s="174"/>
      <c r="I492" s="174"/>
      <c r="J492" s="174"/>
      <c r="K492" s="174"/>
      <c r="L492" s="174"/>
      <c r="M492" s="174"/>
      <c r="N492" s="174"/>
      <c r="O492" s="174"/>
      <c r="P492" s="174"/>
      <c r="Q492" s="174"/>
      <c r="R492" s="174"/>
    </row>
    <row r="493" spans="7:18" ht="15.75" customHeight="1" x14ac:dyDescent="0.45">
      <c r="G493" s="174"/>
      <c r="H493" s="174"/>
      <c r="I493" s="174"/>
      <c r="J493" s="174"/>
      <c r="K493" s="174"/>
      <c r="L493" s="174"/>
      <c r="M493" s="174"/>
      <c r="N493" s="174"/>
      <c r="O493" s="174"/>
      <c r="P493" s="174"/>
      <c r="Q493" s="174"/>
      <c r="R493" s="174"/>
    </row>
    <row r="494" spans="7:18" ht="15.75" customHeight="1" x14ac:dyDescent="0.45">
      <c r="G494" s="174"/>
      <c r="H494" s="174"/>
      <c r="I494" s="174"/>
      <c r="J494" s="174"/>
      <c r="K494" s="174"/>
      <c r="L494" s="174"/>
      <c r="M494" s="174"/>
      <c r="N494" s="174"/>
      <c r="O494" s="174"/>
      <c r="P494" s="174"/>
      <c r="Q494" s="174"/>
      <c r="R494" s="174"/>
    </row>
    <row r="495" spans="7:18" ht="15.75" customHeight="1" x14ac:dyDescent="0.45">
      <c r="G495" s="174"/>
      <c r="H495" s="174"/>
      <c r="I495" s="174"/>
      <c r="J495" s="174"/>
      <c r="K495" s="174"/>
      <c r="L495" s="174"/>
      <c r="M495" s="174"/>
      <c r="N495" s="174"/>
      <c r="O495" s="174"/>
      <c r="P495" s="174"/>
      <c r="Q495" s="174"/>
      <c r="R495" s="174"/>
    </row>
    <row r="496" spans="7:18" ht="15.75" customHeight="1" x14ac:dyDescent="0.45">
      <c r="G496" s="174"/>
      <c r="H496" s="174"/>
      <c r="I496" s="174"/>
      <c r="J496" s="174"/>
      <c r="K496" s="174"/>
      <c r="L496" s="174"/>
      <c r="M496" s="174"/>
      <c r="N496" s="174"/>
      <c r="O496" s="174"/>
      <c r="P496" s="174"/>
      <c r="Q496" s="174"/>
      <c r="R496" s="174"/>
    </row>
    <row r="497" spans="7:18" ht="15.75" customHeight="1" x14ac:dyDescent="0.45">
      <c r="G497" s="174"/>
      <c r="H497" s="174"/>
      <c r="I497" s="174"/>
      <c r="J497" s="174"/>
      <c r="K497" s="174"/>
      <c r="L497" s="174"/>
      <c r="M497" s="174"/>
      <c r="N497" s="174"/>
      <c r="O497" s="174"/>
      <c r="P497" s="174"/>
      <c r="Q497" s="174"/>
      <c r="R497" s="174"/>
    </row>
    <row r="498" spans="7:18" ht="15.75" customHeight="1" x14ac:dyDescent="0.45">
      <c r="G498" s="174"/>
      <c r="H498" s="174"/>
      <c r="I498" s="174"/>
      <c r="J498" s="174"/>
      <c r="K498" s="174"/>
      <c r="L498" s="174"/>
      <c r="M498" s="174"/>
      <c r="N498" s="174"/>
      <c r="O498" s="174"/>
      <c r="P498" s="174"/>
      <c r="Q498" s="174"/>
      <c r="R498" s="174"/>
    </row>
    <row r="499" spans="7:18" ht="15.75" customHeight="1" x14ac:dyDescent="0.45">
      <c r="G499" s="174"/>
      <c r="H499" s="174"/>
      <c r="I499" s="174"/>
      <c r="J499" s="174"/>
      <c r="K499" s="174"/>
      <c r="L499" s="174"/>
      <c r="M499" s="174"/>
      <c r="N499" s="174"/>
      <c r="O499" s="174"/>
      <c r="P499" s="174"/>
      <c r="Q499" s="174"/>
      <c r="R499" s="174"/>
    </row>
    <row r="500" spans="7:18" ht="15.75" customHeight="1" x14ac:dyDescent="0.45">
      <c r="G500" s="174"/>
      <c r="H500" s="174"/>
      <c r="I500" s="174"/>
      <c r="J500" s="174"/>
      <c r="K500" s="174"/>
      <c r="L500" s="174"/>
      <c r="M500" s="174"/>
      <c r="N500" s="174"/>
      <c r="O500" s="174"/>
      <c r="P500" s="174"/>
      <c r="Q500" s="174"/>
      <c r="R500" s="174"/>
    </row>
    <row r="501" spans="7:18" ht="15.75" customHeight="1" x14ac:dyDescent="0.45">
      <c r="G501" s="174"/>
      <c r="H501" s="174"/>
      <c r="I501" s="174"/>
      <c r="J501" s="174"/>
      <c r="K501" s="174"/>
      <c r="L501" s="174"/>
      <c r="M501" s="174"/>
      <c r="N501" s="174"/>
      <c r="O501" s="174"/>
      <c r="P501" s="174"/>
      <c r="Q501" s="174"/>
      <c r="R501" s="174"/>
    </row>
    <row r="502" spans="7:18" ht="15.75" customHeight="1" x14ac:dyDescent="0.45">
      <c r="G502" s="174"/>
      <c r="H502" s="174"/>
      <c r="I502" s="174"/>
      <c r="J502" s="174"/>
      <c r="K502" s="174"/>
      <c r="L502" s="174"/>
      <c r="M502" s="174"/>
      <c r="N502" s="174"/>
      <c r="O502" s="174"/>
      <c r="P502" s="174"/>
      <c r="Q502" s="174"/>
      <c r="R502" s="174"/>
    </row>
    <row r="503" spans="7:18" ht="15.75" customHeight="1" x14ac:dyDescent="0.45">
      <c r="G503" s="174"/>
      <c r="H503" s="174"/>
      <c r="I503" s="174"/>
      <c r="J503" s="174"/>
      <c r="K503" s="174"/>
      <c r="L503" s="174"/>
      <c r="M503" s="174"/>
      <c r="N503" s="174"/>
      <c r="O503" s="174"/>
      <c r="P503" s="174"/>
      <c r="Q503" s="174"/>
      <c r="R503" s="174"/>
    </row>
    <row r="504" spans="7:18" ht="15.75" customHeight="1" x14ac:dyDescent="0.45">
      <c r="G504" s="174"/>
      <c r="H504" s="174"/>
      <c r="I504" s="174"/>
      <c r="J504" s="174"/>
      <c r="K504" s="174"/>
      <c r="L504" s="174"/>
      <c r="M504" s="174"/>
      <c r="N504" s="174"/>
      <c r="O504" s="174"/>
      <c r="P504" s="174"/>
      <c r="Q504" s="174"/>
      <c r="R504" s="174"/>
    </row>
    <row r="505" spans="7:18" ht="15.75" customHeight="1" x14ac:dyDescent="0.45">
      <c r="G505" s="174"/>
      <c r="H505" s="174"/>
      <c r="I505" s="174"/>
      <c r="J505" s="174"/>
      <c r="K505" s="174"/>
      <c r="L505" s="174"/>
      <c r="M505" s="174"/>
      <c r="N505" s="174"/>
      <c r="O505" s="174"/>
      <c r="P505" s="174"/>
      <c r="Q505" s="174"/>
      <c r="R505" s="174"/>
    </row>
    <row r="506" spans="7:18" ht="15.75" customHeight="1" x14ac:dyDescent="0.45">
      <c r="G506" s="174"/>
      <c r="H506" s="174"/>
      <c r="I506" s="174"/>
      <c r="J506" s="174"/>
      <c r="K506" s="174"/>
      <c r="L506" s="174"/>
      <c r="M506" s="174"/>
      <c r="N506" s="174"/>
      <c r="O506" s="174"/>
      <c r="P506" s="174"/>
      <c r="Q506" s="174"/>
      <c r="R506" s="174"/>
    </row>
    <row r="507" spans="7:18" ht="15.75" customHeight="1" x14ac:dyDescent="0.45">
      <c r="G507" s="174"/>
      <c r="H507" s="174"/>
      <c r="I507" s="174"/>
      <c r="J507" s="174"/>
      <c r="K507" s="174"/>
      <c r="L507" s="174"/>
      <c r="M507" s="174"/>
      <c r="N507" s="174"/>
      <c r="O507" s="174"/>
      <c r="P507" s="174"/>
      <c r="Q507" s="174"/>
      <c r="R507" s="174"/>
    </row>
    <row r="508" spans="7:18" ht="15.75" customHeight="1" x14ac:dyDescent="0.45">
      <c r="G508" s="174"/>
      <c r="H508" s="174"/>
      <c r="I508" s="174"/>
      <c r="J508" s="174"/>
      <c r="K508" s="174"/>
      <c r="L508" s="174"/>
      <c r="M508" s="174"/>
      <c r="N508" s="174"/>
      <c r="O508" s="174"/>
      <c r="P508" s="174"/>
      <c r="Q508" s="174"/>
      <c r="R508" s="174"/>
    </row>
    <row r="509" spans="7:18" ht="15.75" customHeight="1" x14ac:dyDescent="0.45">
      <c r="G509" s="174"/>
      <c r="H509" s="174"/>
      <c r="I509" s="174"/>
      <c r="J509" s="174"/>
      <c r="K509" s="174"/>
      <c r="L509" s="174"/>
      <c r="M509" s="174"/>
      <c r="N509" s="174"/>
      <c r="O509" s="174"/>
      <c r="P509" s="174"/>
      <c r="Q509" s="174"/>
      <c r="R509" s="174"/>
    </row>
    <row r="510" spans="7:18" ht="15.75" customHeight="1" x14ac:dyDescent="0.45">
      <c r="G510" s="174"/>
      <c r="H510" s="174"/>
      <c r="I510" s="174"/>
      <c r="J510" s="174"/>
      <c r="K510" s="174"/>
      <c r="L510" s="174"/>
      <c r="M510" s="174"/>
      <c r="N510" s="174"/>
      <c r="O510" s="174"/>
      <c r="P510" s="174"/>
      <c r="Q510" s="174"/>
      <c r="R510" s="174"/>
    </row>
    <row r="511" spans="7:18" ht="15.75" customHeight="1" x14ac:dyDescent="0.45">
      <c r="G511" s="174"/>
      <c r="H511" s="174"/>
      <c r="I511" s="174"/>
      <c r="J511" s="174"/>
      <c r="K511" s="174"/>
      <c r="L511" s="174"/>
      <c r="M511" s="174"/>
      <c r="N511" s="174"/>
      <c r="O511" s="174"/>
      <c r="P511" s="174"/>
      <c r="Q511" s="174"/>
      <c r="R511" s="174"/>
    </row>
    <row r="512" spans="7:18" ht="15.75" customHeight="1" x14ac:dyDescent="0.45">
      <c r="G512" s="174"/>
      <c r="H512" s="174"/>
      <c r="I512" s="174"/>
      <c r="J512" s="174"/>
      <c r="K512" s="174"/>
      <c r="L512" s="174"/>
      <c r="M512" s="174"/>
      <c r="N512" s="174"/>
      <c r="O512" s="174"/>
      <c r="P512" s="174"/>
      <c r="Q512" s="174"/>
      <c r="R512" s="174"/>
    </row>
    <row r="513" spans="7:18" ht="15.75" customHeight="1" x14ac:dyDescent="0.45">
      <c r="G513" s="174"/>
      <c r="H513" s="174"/>
      <c r="I513" s="174"/>
      <c r="J513" s="174"/>
      <c r="K513" s="174"/>
      <c r="L513" s="174"/>
      <c r="M513" s="174"/>
      <c r="N513" s="174"/>
      <c r="O513" s="174"/>
      <c r="P513" s="174"/>
      <c r="Q513" s="174"/>
      <c r="R513" s="174"/>
    </row>
    <row r="514" spans="7:18" ht="15.75" customHeight="1" x14ac:dyDescent="0.45">
      <c r="G514" s="174"/>
      <c r="H514" s="174"/>
      <c r="I514" s="174"/>
      <c r="J514" s="174"/>
      <c r="K514" s="174"/>
      <c r="L514" s="174"/>
      <c r="M514" s="174"/>
      <c r="N514" s="174"/>
      <c r="O514" s="174"/>
      <c r="P514" s="174"/>
      <c r="Q514" s="174"/>
      <c r="R514" s="174"/>
    </row>
    <row r="515" spans="7:18" ht="15.75" customHeight="1" x14ac:dyDescent="0.45">
      <c r="G515" s="174"/>
      <c r="H515" s="174"/>
      <c r="I515" s="174"/>
      <c r="J515" s="174"/>
      <c r="K515" s="174"/>
      <c r="L515" s="174"/>
      <c r="M515" s="174"/>
      <c r="N515" s="174"/>
      <c r="O515" s="174"/>
      <c r="P515" s="174"/>
      <c r="Q515" s="174"/>
      <c r="R515" s="174"/>
    </row>
    <row r="516" spans="7:18" ht="15.75" customHeight="1" x14ac:dyDescent="0.45">
      <c r="G516" s="174"/>
      <c r="H516" s="174"/>
      <c r="I516" s="174"/>
      <c r="J516" s="174"/>
      <c r="K516" s="174"/>
      <c r="L516" s="174"/>
      <c r="M516" s="174"/>
      <c r="N516" s="174"/>
      <c r="O516" s="174"/>
      <c r="P516" s="174"/>
      <c r="Q516" s="174"/>
      <c r="R516" s="174"/>
    </row>
    <row r="517" spans="7:18" ht="15.75" customHeight="1" x14ac:dyDescent="0.45">
      <c r="G517" s="174"/>
      <c r="H517" s="174"/>
      <c r="I517" s="174"/>
      <c r="J517" s="174"/>
      <c r="K517" s="174"/>
      <c r="L517" s="174"/>
      <c r="M517" s="174"/>
      <c r="N517" s="174"/>
      <c r="O517" s="174"/>
      <c r="P517" s="174"/>
      <c r="Q517" s="174"/>
      <c r="R517" s="174"/>
    </row>
    <row r="518" spans="7:18" ht="15.75" customHeight="1" x14ac:dyDescent="0.45">
      <c r="G518" s="174"/>
      <c r="H518" s="174"/>
      <c r="I518" s="174"/>
      <c r="J518" s="174"/>
      <c r="K518" s="174"/>
      <c r="L518" s="174"/>
      <c r="M518" s="174"/>
      <c r="N518" s="174"/>
      <c r="O518" s="174"/>
      <c r="P518" s="174"/>
      <c r="Q518" s="174"/>
      <c r="R518" s="174"/>
    </row>
    <row r="519" spans="7:18" ht="15.75" customHeight="1" x14ac:dyDescent="0.45">
      <c r="G519" s="174"/>
      <c r="H519" s="174"/>
      <c r="I519" s="174"/>
      <c r="J519" s="174"/>
      <c r="K519" s="174"/>
      <c r="L519" s="174"/>
      <c r="M519" s="174"/>
      <c r="N519" s="174"/>
      <c r="O519" s="174"/>
      <c r="P519" s="174"/>
      <c r="Q519" s="174"/>
      <c r="R519" s="174"/>
    </row>
    <row r="520" spans="7:18" ht="15.75" customHeight="1" x14ac:dyDescent="0.45">
      <c r="G520" s="174"/>
      <c r="H520" s="174"/>
      <c r="I520" s="174"/>
      <c r="J520" s="174"/>
      <c r="K520" s="174"/>
      <c r="L520" s="174"/>
      <c r="M520" s="174"/>
      <c r="N520" s="174"/>
      <c r="O520" s="174"/>
      <c r="P520" s="174"/>
      <c r="Q520" s="174"/>
      <c r="R520" s="174"/>
    </row>
    <row r="521" spans="7:18" ht="15.75" customHeight="1" x14ac:dyDescent="0.45">
      <c r="G521" s="174"/>
      <c r="H521" s="174"/>
      <c r="I521" s="174"/>
      <c r="J521" s="174"/>
      <c r="K521" s="174"/>
      <c r="L521" s="174"/>
      <c r="M521" s="174"/>
      <c r="N521" s="174"/>
      <c r="O521" s="174"/>
      <c r="P521" s="174"/>
      <c r="Q521" s="174"/>
      <c r="R521" s="174"/>
    </row>
    <row r="522" spans="7:18" ht="15.75" customHeight="1" x14ac:dyDescent="0.45">
      <c r="G522" s="174"/>
      <c r="H522" s="174"/>
      <c r="I522" s="174"/>
      <c r="J522" s="174"/>
      <c r="K522" s="174"/>
      <c r="L522" s="174"/>
      <c r="M522" s="174"/>
      <c r="N522" s="174"/>
      <c r="O522" s="174"/>
      <c r="P522" s="174"/>
      <c r="Q522" s="174"/>
      <c r="R522" s="174"/>
    </row>
    <row r="523" spans="7:18" ht="15.75" customHeight="1" x14ac:dyDescent="0.45">
      <c r="G523" s="174"/>
      <c r="H523" s="174"/>
      <c r="I523" s="174"/>
      <c r="J523" s="174"/>
      <c r="K523" s="174"/>
      <c r="L523" s="174"/>
      <c r="M523" s="174"/>
      <c r="N523" s="174"/>
      <c r="O523" s="174"/>
      <c r="P523" s="174"/>
      <c r="Q523" s="174"/>
      <c r="R523" s="174"/>
    </row>
    <row r="524" spans="7:18" ht="15.75" customHeight="1" x14ac:dyDescent="0.45">
      <c r="G524" s="174"/>
      <c r="H524" s="174"/>
      <c r="I524" s="174"/>
      <c r="J524" s="174"/>
      <c r="K524" s="174"/>
      <c r="L524" s="174"/>
      <c r="M524" s="174"/>
      <c r="N524" s="174"/>
      <c r="O524" s="174"/>
      <c r="P524" s="174"/>
      <c r="Q524" s="174"/>
      <c r="R524" s="174"/>
    </row>
    <row r="525" spans="7:18" ht="15.75" customHeight="1" x14ac:dyDescent="0.45">
      <c r="G525" s="174"/>
      <c r="H525" s="174"/>
      <c r="I525" s="174"/>
      <c r="J525" s="174"/>
      <c r="K525" s="174"/>
      <c r="L525" s="174"/>
      <c r="M525" s="174"/>
      <c r="N525" s="174"/>
      <c r="O525" s="174"/>
      <c r="P525" s="174"/>
      <c r="Q525" s="174"/>
      <c r="R525" s="174"/>
    </row>
    <row r="526" spans="7:18" ht="15.75" customHeight="1" x14ac:dyDescent="0.45">
      <c r="G526" s="174"/>
      <c r="H526" s="174"/>
      <c r="I526" s="174"/>
      <c r="J526" s="174"/>
      <c r="K526" s="174"/>
      <c r="L526" s="174"/>
      <c r="M526" s="174"/>
      <c r="N526" s="174"/>
      <c r="O526" s="174"/>
      <c r="P526" s="174"/>
      <c r="Q526" s="174"/>
      <c r="R526" s="174"/>
    </row>
    <row r="527" spans="7:18" ht="15.75" customHeight="1" x14ac:dyDescent="0.45">
      <c r="G527" s="174"/>
      <c r="H527" s="174"/>
      <c r="I527" s="174"/>
      <c r="J527" s="174"/>
      <c r="K527" s="174"/>
      <c r="L527" s="174"/>
      <c r="M527" s="174"/>
      <c r="N527" s="174"/>
      <c r="O527" s="174"/>
      <c r="P527" s="174"/>
      <c r="Q527" s="174"/>
      <c r="R527" s="174"/>
    </row>
    <row r="528" spans="7:18" ht="15.75" customHeight="1" x14ac:dyDescent="0.45">
      <c r="G528" s="174"/>
      <c r="H528" s="174"/>
      <c r="I528" s="174"/>
      <c r="J528" s="174"/>
      <c r="K528" s="174"/>
      <c r="L528" s="174"/>
      <c r="M528" s="174"/>
      <c r="N528" s="174"/>
      <c r="O528" s="174"/>
      <c r="P528" s="174"/>
      <c r="Q528" s="174"/>
      <c r="R528" s="174"/>
    </row>
    <row r="529" spans="7:18" ht="15.75" customHeight="1" x14ac:dyDescent="0.45">
      <c r="G529" s="174"/>
      <c r="H529" s="174"/>
      <c r="I529" s="174"/>
      <c r="J529" s="174"/>
      <c r="K529" s="174"/>
      <c r="L529" s="174"/>
      <c r="M529" s="174"/>
      <c r="N529" s="174"/>
      <c r="O529" s="174"/>
      <c r="P529" s="174"/>
      <c r="Q529" s="174"/>
      <c r="R529" s="174"/>
    </row>
    <row r="530" spans="7:18" ht="15.75" customHeight="1" x14ac:dyDescent="0.45">
      <c r="G530" s="174"/>
      <c r="H530" s="174"/>
      <c r="I530" s="174"/>
      <c r="J530" s="174"/>
      <c r="K530" s="174"/>
      <c r="L530" s="174"/>
      <c r="M530" s="174"/>
      <c r="N530" s="174"/>
      <c r="O530" s="174"/>
      <c r="P530" s="174"/>
      <c r="Q530" s="174"/>
      <c r="R530" s="174"/>
    </row>
    <row r="531" spans="7:18" ht="15.75" customHeight="1" x14ac:dyDescent="0.45">
      <c r="G531" s="174"/>
      <c r="H531" s="174"/>
      <c r="I531" s="174"/>
      <c r="J531" s="174"/>
      <c r="K531" s="174"/>
      <c r="L531" s="174"/>
      <c r="M531" s="174"/>
      <c r="N531" s="174"/>
      <c r="O531" s="174"/>
      <c r="P531" s="174"/>
      <c r="Q531" s="174"/>
      <c r="R531" s="174"/>
    </row>
    <row r="532" spans="7:18" ht="15.75" customHeight="1" x14ac:dyDescent="0.45">
      <c r="G532" s="174"/>
      <c r="H532" s="174"/>
      <c r="I532" s="174"/>
      <c r="J532" s="174"/>
      <c r="K532" s="174"/>
      <c r="L532" s="174"/>
      <c r="M532" s="174"/>
      <c r="N532" s="174"/>
      <c r="O532" s="174"/>
      <c r="P532" s="174"/>
      <c r="Q532" s="174"/>
      <c r="R532" s="174"/>
    </row>
    <row r="533" spans="7:18" ht="15.75" customHeight="1" x14ac:dyDescent="0.45">
      <c r="G533" s="174"/>
      <c r="H533" s="174"/>
      <c r="I533" s="174"/>
      <c r="J533" s="174"/>
      <c r="K533" s="174"/>
      <c r="L533" s="174"/>
      <c r="M533" s="174"/>
      <c r="N533" s="174"/>
      <c r="O533" s="174"/>
      <c r="P533" s="174"/>
      <c r="Q533" s="174"/>
      <c r="R533" s="174"/>
    </row>
    <row r="534" spans="7:18" ht="15.75" customHeight="1" x14ac:dyDescent="0.45">
      <c r="G534" s="174"/>
      <c r="H534" s="174"/>
      <c r="I534" s="174"/>
      <c r="J534" s="174"/>
      <c r="K534" s="174"/>
      <c r="L534" s="174"/>
      <c r="M534" s="174"/>
      <c r="N534" s="174"/>
      <c r="O534" s="174"/>
      <c r="P534" s="174"/>
      <c r="Q534" s="174"/>
      <c r="R534" s="174"/>
    </row>
    <row r="535" spans="7:18" ht="15.75" customHeight="1" x14ac:dyDescent="0.45">
      <c r="G535" s="174"/>
      <c r="H535" s="174"/>
      <c r="I535" s="174"/>
      <c r="J535" s="174"/>
      <c r="K535" s="174"/>
      <c r="L535" s="174"/>
      <c r="M535" s="174"/>
      <c r="N535" s="174"/>
      <c r="O535" s="174"/>
      <c r="P535" s="174"/>
      <c r="Q535" s="174"/>
      <c r="R535" s="174"/>
    </row>
    <row r="536" spans="7:18" ht="15.75" customHeight="1" x14ac:dyDescent="0.45">
      <c r="G536" s="174"/>
      <c r="H536" s="174"/>
      <c r="I536" s="174"/>
      <c r="J536" s="174"/>
      <c r="K536" s="174"/>
      <c r="L536" s="174"/>
      <c r="M536" s="174"/>
      <c r="N536" s="174"/>
      <c r="O536" s="174"/>
      <c r="P536" s="174"/>
      <c r="Q536" s="174"/>
      <c r="R536" s="174"/>
    </row>
    <row r="537" spans="7:18" ht="15.75" customHeight="1" x14ac:dyDescent="0.45">
      <c r="G537" s="174"/>
      <c r="H537" s="174"/>
      <c r="I537" s="174"/>
      <c r="J537" s="174"/>
      <c r="K537" s="174"/>
      <c r="L537" s="174"/>
      <c r="M537" s="174"/>
      <c r="N537" s="174"/>
      <c r="O537" s="174"/>
      <c r="P537" s="174"/>
      <c r="Q537" s="174"/>
      <c r="R537" s="174"/>
    </row>
    <row r="538" spans="7:18" ht="15.75" customHeight="1" x14ac:dyDescent="0.45">
      <c r="G538" s="174"/>
      <c r="H538" s="174"/>
      <c r="I538" s="174"/>
      <c r="J538" s="174"/>
      <c r="K538" s="174"/>
      <c r="L538" s="174"/>
      <c r="M538" s="174"/>
      <c r="N538" s="174"/>
      <c r="O538" s="174"/>
      <c r="P538" s="174"/>
      <c r="Q538" s="174"/>
      <c r="R538" s="174"/>
    </row>
    <row r="539" spans="7:18" ht="15.75" customHeight="1" x14ac:dyDescent="0.45">
      <c r="G539" s="174"/>
      <c r="H539" s="174"/>
      <c r="I539" s="174"/>
      <c r="J539" s="174"/>
      <c r="K539" s="174"/>
      <c r="L539" s="174"/>
      <c r="M539" s="174"/>
      <c r="N539" s="174"/>
      <c r="O539" s="174"/>
      <c r="P539" s="174"/>
      <c r="Q539" s="174"/>
      <c r="R539" s="174"/>
    </row>
    <row r="540" spans="7:18" ht="15.75" customHeight="1" x14ac:dyDescent="0.45">
      <c r="G540" s="174"/>
      <c r="H540" s="174"/>
      <c r="I540" s="174"/>
      <c r="J540" s="174"/>
      <c r="K540" s="174"/>
      <c r="L540" s="174"/>
      <c r="M540" s="174"/>
      <c r="N540" s="174"/>
      <c r="O540" s="174"/>
      <c r="P540" s="174"/>
      <c r="Q540" s="174"/>
      <c r="R540" s="174"/>
    </row>
    <row r="541" spans="7:18" ht="15.75" customHeight="1" x14ac:dyDescent="0.45">
      <c r="G541" s="174"/>
      <c r="H541" s="174"/>
      <c r="I541" s="174"/>
      <c r="J541" s="174"/>
      <c r="K541" s="174"/>
      <c r="L541" s="174"/>
      <c r="M541" s="174"/>
      <c r="N541" s="174"/>
      <c r="O541" s="174"/>
      <c r="P541" s="174"/>
      <c r="Q541" s="174"/>
      <c r="R541" s="174"/>
    </row>
    <row r="542" spans="7:18" ht="15.75" customHeight="1" x14ac:dyDescent="0.45">
      <c r="G542" s="174"/>
      <c r="H542" s="174"/>
      <c r="I542" s="174"/>
      <c r="J542" s="174"/>
      <c r="K542" s="174"/>
      <c r="L542" s="174"/>
      <c r="M542" s="174"/>
      <c r="N542" s="174"/>
      <c r="O542" s="174"/>
      <c r="P542" s="174"/>
      <c r="Q542" s="174"/>
      <c r="R542" s="174"/>
    </row>
    <row r="543" spans="7:18" ht="15.75" customHeight="1" x14ac:dyDescent="0.45">
      <c r="G543" s="174"/>
      <c r="H543" s="174"/>
      <c r="I543" s="174"/>
      <c r="J543" s="174"/>
      <c r="K543" s="174"/>
      <c r="L543" s="174"/>
      <c r="M543" s="174"/>
      <c r="N543" s="174"/>
      <c r="O543" s="174"/>
      <c r="P543" s="174"/>
      <c r="Q543" s="174"/>
      <c r="R543" s="174"/>
    </row>
    <row r="544" spans="7:18" ht="15.75" customHeight="1" x14ac:dyDescent="0.45">
      <c r="G544" s="174"/>
      <c r="H544" s="174"/>
      <c r="I544" s="174"/>
      <c r="J544" s="174"/>
      <c r="K544" s="174"/>
      <c r="L544" s="174"/>
      <c r="M544" s="174"/>
      <c r="N544" s="174"/>
      <c r="O544" s="174"/>
      <c r="P544" s="174"/>
      <c r="Q544" s="174"/>
      <c r="R544" s="174"/>
    </row>
    <row r="545" spans="7:18" ht="15.75" customHeight="1" x14ac:dyDescent="0.45">
      <c r="G545" s="174"/>
      <c r="H545" s="174"/>
      <c r="I545" s="174"/>
      <c r="J545" s="174"/>
      <c r="K545" s="174"/>
      <c r="L545" s="174"/>
      <c r="M545" s="174"/>
      <c r="N545" s="174"/>
      <c r="O545" s="174"/>
      <c r="P545" s="174"/>
      <c r="Q545" s="174"/>
      <c r="R545" s="174"/>
    </row>
    <row r="546" spans="7:18" ht="15.75" customHeight="1" x14ac:dyDescent="0.45">
      <c r="G546" s="174"/>
      <c r="H546" s="174"/>
      <c r="I546" s="174"/>
      <c r="J546" s="174"/>
      <c r="K546" s="174"/>
      <c r="L546" s="174"/>
      <c r="M546" s="174"/>
      <c r="N546" s="174"/>
      <c r="O546" s="174"/>
      <c r="P546" s="174"/>
      <c r="Q546" s="174"/>
      <c r="R546" s="174"/>
    </row>
    <row r="547" spans="7:18" ht="15.75" customHeight="1" x14ac:dyDescent="0.45">
      <c r="G547" s="174"/>
      <c r="H547" s="174"/>
      <c r="I547" s="174"/>
      <c r="J547" s="174"/>
      <c r="K547" s="174"/>
      <c r="L547" s="174"/>
      <c r="M547" s="174"/>
      <c r="N547" s="174"/>
      <c r="O547" s="174"/>
      <c r="P547" s="174"/>
      <c r="Q547" s="174"/>
      <c r="R547" s="174"/>
    </row>
    <row r="548" spans="7:18" ht="15.75" customHeight="1" x14ac:dyDescent="0.45">
      <c r="G548" s="174"/>
      <c r="H548" s="174"/>
      <c r="I548" s="174"/>
      <c r="J548" s="174"/>
      <c r="K548" s="174"/>
      <c r="L548" s="174"/>
      <c r="M548" s="174"/>
      <c r="N548" s="174"/>
      <c r="O548" s="174"/>
      <c r="P548" s="174"/>
      <c r="Q548" s="174"/>
      <c r="R548" s="174"/>
    </row>
    <row r="549" spans="7:18" ht="15.75" customHeight="1" x14ac:dyDescent="0.45">
      <c r="G549" s="174"/>
      <c r="H549" s="174"/>
      <c r="I549" s="174"/>
      <c r="J549" s="174"/>
      <c r="K549" s="174"/>
      <c r="L549" s="174"/>
      <c r="M549" s="174"/>
      <c r="N549" s="174"/>
      <c r="O549" s="174"/>
      <c r="P549" s="174"/>
      <c r="Q549" s="174"/>
      <c r="R549" s="174"/>
    </row>
    <row r="550" spans="7:18" ht="15.75" customHeight="1" x14ac:dyDescent="0.45">
      <c r="G550" s="174"/>
      <c r="H550" s="174"/>
      <c r="I550" s="174"/>
      <c r="J550" s="174"/>
      <c r="K550" s="174"/>
      <c r="L550" s="174"/>
      <c r="M550" s="174"/>
      <c r="N550" s="174"/>
      <c r="O550" s="174"/>
      <c r="P550" s="174"/>
      <c r="Q550" s="174"/>
      <c r="R550" s="174"/>
    </row>
    <row r="551" spans="7:18" ht="15.75" customHeight="1" x14ac:dyDescent="0.45">
      <c r="G551" s="174"/>
      <c r="H551" s="174"/>
      <c r="I551" s="174"/>
      <c r="J551" s="174"/>
      <c r="K551" s="174"/>
      <c r="L551" s="174"/>
      <c r="M551" s="174"/>
      <c r="N551" s="174"/>
      <c r="O551" s="174"/>
      <c r="P551" s="174"/>
      <c r="Q551" s="174"/>
      <c r="R551" s="174"/>
    </row>
    <row r="552" spans="7:18" ht="15.75" customHeight="1" x14ac:dyDescent="0.45">
      <c r="G552" s="174"/>
      <c r="H552" s="174"/>
      <c r="I552" s="174"/>
      <c r="J552" s="174"/>
      <c r="K552" s="174"/>
      <c r="L552" s="174"/>
      <c r="M552" s="174"/>
      <c r="N552" s="174"/>
      <c r="O552" s="174"/>
      <c r="P552" s="174"/>
      <c r="Q552" s="174"/>
      <c r="R552" s="174"/>
    </row>
    <row r="553" spans="7:18" ht="15.75" customHeight="1" x14ac:dyDescent="0.45">
      <c r="G553" s="174"/>
      <c r="H553" s="174"/>
      <c r="I553" s="174"/>
      <c r="J553" s="174"/>
      <c r="K553" s="174"/>
      <c r="L553" s="174"/>
      <c r="M553" s="174"/>
      <c r="N553" s="174"/>
      <c r="O553" s="174"/>
      <c r="P553" s="174"/>
      <c r="Q553" s="174"/>
      <c r="R553" s="174"/>
    </row>
    <row r="554" spans="7:18" ht="15.75" customHeight="1" x14ac:dyDescent="0.45">
      <c r="G554" s="174"/>
      <c r="H554" s="174"/>
      <c r="I554" s="174"/>
      <c r="J554" s="174"/>
      <c r="K554" s="174"/>
      <c r="L554" s="174"/>
      <c r="M554" s="174"/>
      <c r="N554" s="174"/>
      <c r="O554" s="174"/>
      <c r="P554" s="174"/>
      <c r="Q554" s="174"/>
      <c r="R554" s="174"/>
    </row>
    <row r="555" spans="7:18" ht="15.75" customHeight="1" x14ac:dyDescent="0.45">
      <c r="G555" s="174"/>
      <c r="H555" s="174"/>
      <c r="I555" s="174"/>
      <c r="J555" s="174"/>
      <c r="K555" s="174"/>
      <c r="L555" s="174"/>
      <c r="M555" s="174"/>
      <c r="N555" s="174"/>
      <c r="O555" s="174"/>
      <c r="P555" s="174"/>
      <c r="Q555" s="174"/>
      <c r="R555" s="174"/>
    </row>
    <row r="556" spans="7:18" ht="15.75" customHeight="1" x14ac:dyDescent="0.45">
      <c r="G556" s="174"/>
      <c r="H556" s="174"/>
      <c r="I556" s="174"/>
      <c r="J556" s="174"/>
      <c r="K556" s="174"/>
      <c r="L556" s="174"/>
      <c r="M556" s="174"/>
      <c r="N556" s="174"/>
      <c r="O556" s="174"/>
      <c r="P556" s="174"/>
      <c r="Q556" s="174"/>
      <c r="R556" s="174"/>
    </row>
    <row r="557" spans="7:18" ht="15.75" customHeight="1" x14ac:dyDescent="0.45">
      <c r="G557" s="174"/>
      <c r="H557" s="174"/>
      <c r="I557" s="174"/>
      <c r="J557" s="174"/>
      <c r="K557" s="174"/>
      <c r="L557" s="174"/>
      <c r="M557" s="174"/>
      <c r="N557" s="174"/>
      <c r="O557" s="174"/>
      <c r="P557" s="174"/>
      <c r="Q557" s="174"/>
      <c r="R557" s="174"/>
    </row>
    <row r="558" spans="7:18" ht="15.75" customHeight="1" x14ac:dyDescent="0.45">
      <c r="G558" s="174"/>
      <c r="H558" s="174"/>
      <c r="I558" s="174"/>
      <c r="J558" s="174"/>
      <c r="K558" s="174"/>
      <c r="L558" s="174"/>
      <c r="M558" s="174"/>
      <c r="N558" s="174"/>
      <c r="O558" s="174"/>
      <c r="P558" s="174"/>
      <c r="Q558" s="174"/>
      <c r="R558" s="174"/>
    </row>
    <row r="559" spans="7:18" ht="15.75" customHeight="1" x14ac:dyDescent="0.45">
      <c r="G559" s="174"/>
      <c r="H559" s="174"/>
      <c r="I559" s="174"/>
      <c r="J559" s="174"/>
      <c r="K559" s="174"/>
      <c r="L559" s="174"/>
      <c r="M559" s="174"/>
      <c r="N559" s="174"/>
      <c r="O559" s="174"/>
      <c r="P559" s="174"/>
      <c r="Q559" s="174"/>
      <c r="R559" s="174"/>
    </row>
    <row r="560" spans="7:18" ht="15.75" customHeight="1" x14ac:dyDescent="0.45">
      <c r="G560" s="174"/>
      <c r="H560" s="174"/>
      <c r="I560" s="174"/>
      <c r="J560" s="174"/>
      <c r="K560" s="174"/>
      <c r="L560" s="174"/>
      <c r="M560" s="174"/>
      <c r="N560" s="174"/>
      <c r="O560" s="174"/>
      <c r="P560" s="174"/>
      <c r="Q560" s="174"/>
      <c r="R560" s="174"/>
    </row>
    <row r="561" spans="7:18" ht="15.75" customHeight="1" x14ac:dyDescent="0.45">
      <c r="G561" s="174"/>
      <c r="H561" s="174"/>
      <c r="I561" s="174"/>
      <c r="J561" s="174"/>
      <c r="K561" s="174"/>
      <c r="L561" s="174"/>
      <c r="M561" s="174"/>
      <c r="N561" s="174"/>
      <c r="O561" s="174"/>
      <c r="P561" s="174"/>
      <c r="Q561" s="174"/>
      <c r="R561" s="174"/>
    </row>
    <row r="562" spans="7:18" ht="15.75" customHeight="1" x14ac:dyDescent="0.45">
      <c r="G562" s="174"/>
      <c r="H562" s="174"/>
      <c r="I562" s="174"/>
      <c r="J562" s="174"/>
      <c r="K562" s="174"/>
      <c r="L562" s="174"/>
      <c r="M562" s="174"/>
      <c r="N562" s="174"/>
      <c r="O562" s="174"/>
      <c r="P562" s="174"/>
      <c r="Q562" s="174"/>
      <c r="R562" s="174"/>
    </row>
    <row r="563" spans="7:18" ht="15.75" customHeight="1" x14ac:dyDescent="0.45">
      <c r="G563" s="174"/>
      <c r="H563" s="174"/>
      <c r="I563" s="174"/>
      <c r="J563" s="174"/>
      <c r="K563" s="174"/>
      <c r="L563" s="174"/>
      <c r="M563" s="174"/>
      <c r="N563" s="174"/>
      <c r="O563" s="174"/>
      <c r="P563" s="174"/>
      <c r="Q563" s="174"/>
      <c r="R563" s="174"/>
    </row>
    <row r="564" spans="7:18" ht="15.75" customHeight="1" x14ac:dyDescent="0.45">
      <c r="G564" s="174"/>
      <c r="H564" s="174"/>
      <c r="I564" s="174"/>
      <c r="J564" s="174"/>
      <c r="K564" s="174"/>
      <c r="L564" s="174"/>
      <c r="M564" s="174"/>
      <c r="N564" s="174"/>
      <c r="O564" s="174"/>
      <c r="P564" s="174"/>
      <c r="Q564" s="174"/>
      <c r="R564" s="174"/>
    </row>
    <row r="565" spans="7:18" ht="15.75" customHeight="1" x14ac:dyDescent="0.45">
      <c r="G565" s="174"/>
      <c r="H565" s="174"/>
      <c r="I565" s="174"/>
      <c r="J565" s="174"/>
      <c r="K565" s="174"/>
      <c r="L565" s="174"/>
      <c r="M565" s="174"/>
      <c r="N565" s="174"/>
      <c r="O565" s="174"/>
      <c r="P565" s="174"/>
      <c r="Q565" s="174"/>
      <c r="R565" s="174"/>
    </row>
    <row r="566" spans="7:18" ht="15.75" customHeight="1" x14ac:dyDescent="0.45">
      <c r="G566" s="174"/>
      <c r="H566" s="174"/>
      <c r="I566" s="174"/>
      <c r="J566" s="174"/>
      <c r="K566" s="174"/>
      <c r="L566" s="174"/>
      <c r="M566" s="174"/>
      <c r="N566" s="174"/>
      <c r="O566" s="174"/>
      <c r="P566" s="174"/>
      <c r="Q566" s="174"/>
      <c r="R566" s="174"/>
    </row>
    <row r="567" spans="7:18" ht="15.75" customHeight="1" x14ac:dyDescent="0.45">
      <c r="G567" s="174"/>
      <c r="H567" s="174"/>
      <c r="I567" s="174"/>
      <c r="J567" s="174"/>
      <c r="K567" s="174"/>
      <c r="L567" s="174"/>
      <c r="M567" s="174"/>
      <c r="N567" s="174"/>
      <c r="O567" s="174"/>
      <c r="P567" s="174"/>
      <c r="Q567" s="174"/>
      <c r="R567" s="174"/>
    </row>
    <row r="568" spans="7:18" ht="15.75" customHeight="1" x14ac:dyDescent="0.45">
      <c r="G568" s="174"/>
      <c r="H568" s="174"/>
      <c r="I568" s="174"/>
      <c r="J568" s="174"/>
      <c r="K568" s="174"/>
      <c r="L568" s="174"/>
      <c r="M568" s="174"/>
      <c r="N568" s="174"/>
      <c r="O568" s="174"/>
      <c r="P568" s="174"/>
      <c r="Q568" s="174"/>
      <c r="R568" s="174"/>
    </row>
    <row r="569" spans="7:18" ht="15.75" customHeight="1" x14ac:dyDescent="0.45">
      <c r="G569" s="174"/>
      <c r="H569" s="174"/>
      <c r="I569" s="174"/>
      <c r="J569" s="174"/>
      <c r="K569" s="174"/>
      <c r="L569" s="174"/>
      <c r="M569" s="174"/>
      <c r="N569" s="174"/>
      <c r="O569" s="174"/>
      <c r="P569" s="174"/>
      <c r="Q569" s="174"/>
      <c r="R569" s="174"/>
    </row>
    <row r="570" spans="7:18" ht="15.75" customHeight="1" x14ac:dyDescent="0.45">
      <c r="G570" s="174"/>
      <c r="H570" s="174"/>
      <c r="I570" s="174"/>
      <c r="J570" s="174"/>
      <c r="K570" s="174"/>
      <c r="L570" s="174"/>
      <c r="M570" s="174"/>
      <c r="N570" s="174"/>
      <c r="O570" s="174"/>
      <c r="P570" s="174"/>
      <c r="Q570" s="174"/>
      <c r="R570" s="174"/>
    </row>
    <row r="571" spans="7:18" ht="15.75" customHeight="1" x14ac:dyDescent="0.45">
      <c r="G571" s="174"/>
      <c r="H571" s="174"/>
      <c r="I571" s="174"/>
      <c r="J571" s="174"/>
      <c r="K571" s="174"/>
      <c r="L571" s="174"/>
      <c r="M571" s="174"/>
      <c r="N571" s="174"/>
      <c r="O571" s="174"/>
      <c r="P571" s="174"/>
      <c r="Q571" s="174"/>
      <c r="R571" s="174"/>
    </row>
    <row r="572" spans="7:18" ht="15.75" customHeight="1" x14ac:dyDescent="0.45">
      <c r="G572" s="174"/>
      <c r="H572" s="174"/>
      <c r="I572" s="174"/>
      <c r="J572" s="174"/>
      <c r="K572" s="174"/>
      <c r="L572" s="174"/>
      <c r="M572" s="174"/>
      <c r="N572" s="174"/>
      <c r="O572" s="174"/>
      <c r="P572" s="174"/>
      <c r="Q572" s="174"/>
      <c r="R572" s="174"/>
    </row>
    <row r="573" spans="7:18" ht="15.75" customHeight="1" x14ac:dyDescent="0.45">
      <c r="G573" s="174"/>
      <c r="H573" s="174"/>
      <c r="I573" s="174"/>
      <c r="J573" s="174"/>
      <c r="K573" s="174"/>
      <c r="L573" s="174"/>
      <c r="M573" s="174"/>
      <c r="N573" s="174"/>
      <c r="O573" s="174"/>
      <c r="P573" s="174"/>
      <c r="Q573" s="174"/>
      <c r="R573" s="174"/>
    </row>
    <row r="574" spans="7:18" ht="15.75" customHeight="1" x14ac:dyDescent="0.45">
      <c r="G574" s="174"/>
      <c r="H574" s="174"/>
      <c r="I574" s="174"/>
      <c r="J574" s="174"/>
      <c r="K574" s="174"/>
      <c r="L574" s="174"/>
      <c r="M574" s="174"/>
      <c r="N574" s="174"/>
      <c r="O574" s="174"/>
      <c r="P574" s="174"/>
      <c r="Q574" s="174"/>
      <c r="R574" s="174"/>
    </row>
    <row r="575" spans="7:18" ht="15.75" customHeight="1" x14ac:dyDescent="0.45">
      <c r="G575" s="174"/>
      <c r="H575" s="174"/>
      <c r="I575" s="174"/>
      <c r="J575" s="174"/>
      <c r="K575" s="174"/>
      <c r="L575" s="174"/>
      <c r="M575" s="174"/>
      <c r="N575" s="174"/>
      <c r="O575" s="174"/>
      <c r="P575" s="174"/>
      <c r="Q575" s="174"/>
      <c r="R575" s="174"/>
    </row>
    <row r="576" spans="7:18" ht="15.75" customHeight="1" x14ac:dyDescent="0.45">
      <c r="G576" s="174"/>
      <c r="H576" s="174"/>
      <c r="I576" s="174"/>
      <c r="J576" s="174"/>
      <c r="K576" s="174"/>
      <c r="L576" s="174"/>
      <c r="M576" s="174"/>
      <c r="N576" s="174"/>
      <c r="O576" s="174"/>
      <c r="P576" s="174"/>
      <c r="Q576" s="174"/>
      <c r="R576" s="174"/>
    </row>
    <row r="577" spans="7:18" ht="15.75" customHeight="1" x14ac:dyDescent="0.45">
      <c r="G577" s="174"/>
      <c r="H577" s="174"/>
      <c r="I577" s="174"/>
      <c r="J577" s="174"/>
      <c r="K577" s="174"/>
      <c r="L577" s="174"/>
      <c r="M577" s="174"/>
      <c r="N577" s="174"/>
      <c r="O577" s="174"/>
      <c r="P577" s="174"/>
      <c r="Q577" s="174"/>
      <c r="R577" s="174"/>
    </row>
    <row r="578" spans="7:18" ht="15.75" customHeight="1" x14ac:dyDescent="0.45">
      <c r="G578" s="174"/>
      <c r="H578" s="174"/>
      <c r="I578" s="174"/>
      <c r="J578" s="174"/>
      <c r="K578" s="174"/>
      <c r="L578" s="174"/>
      <c r="M578" s="174"/>
      <c r="N578" s="174"/>
      <c r="O578" s="174"/>
      <c r="P578" s="174"/>
      <c r="Q578" s="174"/>
      <c r="R578" s="174"/>
    </row>
    <row r="579" spans="7:18" ht="15.75" customHeight="1" x14ac:dyDescent="0.45">
      <c r="G579" s="174"/>
      <c r="H579" s="174"/>
      <c r="I579" s="174"/>
      <c r="J579" s="174"/>
      <c r="K579" s="174"/>
      <c r="L579" s="174"/>
      <c r="M579" s="174"/>
      <c r="N579" s="174"/>
      <c r="O579" s="174"/>
      <c r="P579" s="174"/>
      <c r="Q579" s="174"/>
      <c r="R579" s="174"/>
    </row>
    <row r="580" spans="7:18" ht="15.75" customHeight="1" x14ac:dyDescent="0.45">
      <c r="G580" s="174"/>
      <c r="H580" s="174"/>
      <c r="I580" s="174"/>
      <c r="J580" s="174"/>
      <c r="K580" s="174"/>
      <c r="L580" s="174"/>
      <c r="M580" s="174"/>
      <c r="N580" s="174"/>
      <c r="O580" s="174"/>
      <c r="P580" s="174"/>
      <c r="Q580" s="174"/>
      <c r="R580" s="174"/>
    </row>
    <row r="581" spans="7:18" ht="15.75" customHeight="1" x14ac:dyDescent="0.45">
      <c r="G581" s="174"/>
      <c r="H581" s="174"/>
      <c r="I581" s="174"/>
      <c r="J581" s="174"/>
      <c r="K581" s="174"/>
      <c r="L581" s="174"/>
      <c r="M581" s="174"/>
      <c r="N581" s="174"/>
      <c r="O581" s="174"/>
      <c r="P581" s="174"/>
      <c r="Q581" s="174"/>
      <c r="R581" s="174"/>
    </row>
    <row r="582" spans="7:18" ht="15.75" customHeight="1" x14ac:dyDescent="0.45">
      <c r="G582" s="174"/>
      <c r="H582" s="174"/>
      <c r="I582" s="174"/>
      <c r="J582" s="174"/>
      <c r="K582" s="174"/>
      <c r="L582" s="174"/>
      <c r="M582" s="174"/>
      <c r="N582" s="174"/>
      <c r="O582" s="174"/>
      <c r="P582" s="174"/>
      <c r="Q582" s="174"/>
      <c r="R582" s="174"/>
    </row>
    <row r="583" spans="7:18" ht="15.75" customHeight="1" x14ac:dyDescent="0.45">
      <c r="G583" s="174"/>
      <c r="H583" s="174"/>
      <c r="I583" s="174"/>
      <c r="J583" s="174"/>
      <c r="K583" s="174"/>
      <c r="L583" s="174"/>
      <c r="M583" s="174"/>
      <c r="N583" s="174"/>
      <c r="O583" s="174"/>
      <c r="P583" s="174"/>
      <c r="Q583" s="174"/>
      <c r="R583" s="174"/>
    </row>
    <row r="584" spans="7:18" ht="15.75" customHeight="1" x14ac:dyDescent="0.45">
      <c r="G584" s="174"/>
      <c r="H584" s="174"/>
      <c r="I584" s="174"/>
      <c r="J584" s="174"/>
      <c r="K584" s="174"/>
      <c r="L584" s="174"/>
      <c r="M584" s="174"/>
      <c r="N584" s="174"/>
      <c r="O584" s="174"/>
      <c r="P584" s="174"/>
      <c r="Q584" s="174"/>
      <c r="R584" s="174"/>
    </row>
    <row r="585" spans="7:18" ht="15.75" customHeight="1" x14ac:dyDescent="0.45">
      <c r="G585" s="174"/>
      <c r="H585" s="174"/>
      <c r="I585" s="174"/>
      <c r="J585" s="174"/>
      <c r="K585" s="174"/>
      <c r="L585" s="174"/>
      <c r="M585" s="174"/>
      <c r="N585" s="174"/>
      <c r="O585" s="174"/>
      <c r="P585" s="174"/>
      <c r="Q585" s="174"/>
      <c r="R585" s="174"/>
    </row>
    <row r="586" spans="7:18" ht="15.75" customHeight="1" x14ac:dyDescent="0.45">
      <c r="G586" s="174"/>
      <c r="H586" s="174"/>
      <c r="I586" s="174"/>
      <c r="J586" s="174"/>
      <c r="K586" s="174"/>
      <c r="L586" s="174"/>
      <c r="M586" s="174"/>
      <c r="N586" s="174"/>
      <c r="O586" s="174"/>
      <c r="P586" s="174"/>
      <c r="Q586" s="174"/>
      <c r="R586" s="174"/>
    </row>
    <row r="587" spans="7:18" ht="15.75" customHeight="1" x14ac:dyDescent="0.45">
      <c r="G587" s="174"/>
      <c r="H587" s="174"/>
      <c r="I587" s="174"/>
      <c r="J587" s="174"/>
      <c r="K587" s="174"/>
      <c r="L587" s="174"/>
      <c r="M587" s="174"/>
      <c r="N587" s="174"/>
      <c r="O587" s="174"/>
      <c r="P587" s="174"/>
      <c r="Q587" s="174"/>
      <c r="R587" s="174"/>
    </row>
    <row r="588" spans="7:18" ht="15.75" customHeight="1" x14ac:dyDescent="0.45">
      <c r="G588" s="174"/>
      <c r="H588" s="174"/>
      <c r="I588" s="174"/>
      <c r="J588" s="174"/>
      <c r="K588" s="174"/>
      <c r="L588" s="174"/>
      <c r="M588" s="174"/>
      <c r="N588" s="174"/>
      <c r="O588" s="174"/>
      <c r="P588" s="174"/>
      <c r="Q588" s="174"/>
      <c r="R588" s="174"/>
    </row>
    <row r="589" spans="7:18" ht="15.75" customHeight="1" x14ac:dyDescent="0.45">
      <c r="G589" s="174"/>
      <c r="H589" s="174"/>
      <c r="I589" s="174"/>
      <c r="J589" s="174"/>
      <c r="K589" s="174"/>
      <c r="L589" s="174"/>
      <c r="M589" s="174"/>
      <c r="N589" s="174"/>
      <c r="O589" s="174"/>
      <c r="P589" s="174"/>
      <c r="Q589" s="174"/>
      <c r="R589" s="174"/>
    </row>
    <row r="590" spans="7:18" ht="15.75" customHeight="1" x14ac:dyDescent="0.45">
      <c r="G590" s="174"/>
      <c r="H590" s="174"/>
      <c r="I590" s="174"/>
      <c r="J590" s="174"/>
      <c r="K590" s="174"/>
      <c r="L590" s="174"/>
      <c r="M590" s="174"/>
      <c r="N590" s="174"/>
      <c r="O590" s="174"/>
      <c r="P590" s="174"/>
      <c r="Q590" s="174"/>
      <c r="R590" s="174"/>
    </row>
    <row r="591" spans="7:18" ht="15.75" customHeight="1" x14ac:dyDescent="0.45">
      <c r="G591" s="174"/>
      <c r="H591" s="174"/>
      <c r="I591" s="174"/>
      <c r="J591" s="174"/>
      <c r="K591" s="174"/>
      <c r="L591" s="174"/>
      <c r="M591" s="174"/>
      <c r="N591" s="174"/>
      <c r="O591" s="174"/>
      <c r="P591" s="174"/>
      <c r="Q591" s="174"/>
      <c r="R591" s="174"/>
    </row>
    <row r="592" spans="7:18" ht="15.75" customHeight="1" x14ac:dyDescent="0.45">
      <c r="G592" s="174"/>
      <c r="H592" s="174"/>
      <c r="I592" s="174"/>
      <c r="J592" s="174"/>
      <c r="K592" s="174"/>
      <c r="L592" s="174"/>
      <c r="M592" s="174"/>
      <c r="N592" s="174"/>
      <c r="O592" s="174"/>
      <c r="P592" s="174"/>
      <c r="Q592" s="174"/>
      <c r="R592" s="174"/>
    </row>
    <row r="593" spans="7:18" ht="15.75" customHeight="1" x14ac:dyDescent="0.45">
      <c r="G593" s="174"/>
      <c r="H593" s="174"/>
      <c r="I593" s="174"/>
      <c r="J593" s="174"/>
      <c r="K593" s="174"/>
      <c r="L593" s="174"/>
      <c r="M593" s="174"/>
      <c r="N593" s="174"/>
      <c r="O593" s="174"/>
      <c r="P593" s="174"/>
      <c r="Q593" s="174"/>
      <c r="R593" s="174"/>
    </row>
    <row r="594" spans="7:18" ht="15.75" customHeight="1" x14ac:dyDescent="0.45">
      <c r="G594" s="174"/>
      <c r="H594" s="174"/>
      <c r="I594" s="174"/>
      <c r="J594" s="174"/>
      <c r="K594" s="174"/>
      <c r="L594" s="174"/>
      <c r="M594" s="174"/>
      <c r="N594" s="174"/>
      <c r="O594" s="174"/>
      <c r="P594" s="174"/>
      <c r="Q594" s="174"/>
      <c r="R594" s="174"/>
    </row>
    <row r="595" spans="7:18" ht="15.75" customHeight="1" x14ac:dyDescent="0.45">
      <c r="G595" s="174"/>
      <c r="H595" s="174"/>
      <c r="I595" s="174"/>
      <c r="J595" s="174"/>
      <c r="K595" s="174"/>
      <c r="L595" s="174"/>
      <c r="M595" s="174"/>
      <c r="N595" s="174"/>
      <c r="O595" s="174"/>
      <c r="P595" s="174"/>
      <c r="Q595" s="174"/>
      <c r="R595" s="174"/>
    </row>
    <row r="596" spans="7:18" ht="15.75" customHeight="1" x14ac:dyDescent="0.45">
      <c r="G596" s="174"/>
      <c r="H596" s="174"/>
      <c r="I596" s="174"/>
      <c r="J596" s="174"/>
      <c r="K596" s="174"/>
      <c r="L596" s="174"/>
      <c r="M596" s="174"/>
      <c r="N596" s="174"/>
      <c r="O596" s="174"/>
      <c r="P596" s="174"/>
      <c r="Q596" s="174"/>
      <c r="R596" s="174"/>
    </row>
    <row r="597" spans="7:18" ht="15.75" customHeight="1" x14ac:dyDescent="0.45">
      <c r="G597" s="174"/>
      <c r="H597" s="174"/>
      <c r="I597" s="174"/>
      <c r="J597" s="174"/>
      <c r="K597" s="174"/>
      <c r="L597" s="174"/>
      <c r="M597" s="174"/>
      <c r="N597" s="174"/>
      <c r="O597" s="174"/>
      <c r="P597" s="174"/>
      <c r="Q597" s="174"/>
      <c r="R597" s="174"/>
    </row>
    <row r="598" spans="7:18" ht="15.75" customHeight="1" x14ac:dyDescent="0.45">
      <c r="G598" s="174"/>
      <c r="H598" s="174"/>
      <c r="I598" s="174"/>
      <c r="J598" s="174"/>
      <c r="K598" s="174"/>
      <c r="L598" s="174"/>
      <c r="M598" s="174"/>
      <c r="N598" s="174"/>
      <c r="O598" s="174"/>
      <c r="P598" s="174"/>
      <c r="Q598" s="174"/>
      <c r="R598" s="174"/>
    </row>
    <row r="599" spans="7:18" ht="15.75" customHeight="1" x14ac:dyDescent="0.45">
      <c r="G599" s="174"/>
      <c r="H599" s="174"/>
      <c r="I599" s="174"/>
      <c r="J599" s="174"/>
      <c r="K599" s="174"/>
      <c r="L599" s="174"/>
      <c r="M599" s="174"/>
      <c r="N599" s="174"/>
      <c r="O599" s="174"/>
      <c r="P599" s="174"/>
      <c r="Q599" s="174"/>
      <c r="R599" s="174"/>
    </row>
    <row r="600" spans="7:18" ht="15.75" customHeight="1" x14ac:dyDescent="0.45">
      <c r="G600" s="174"/>
      <c r="H600" s="174"/>
      <c r="I600" s="174"/>
      <c r="J600" s="174"/>
      <c r="K600" s="174"/>
      <c r="L600" s="174"/>
      <c r="M600" s="174"/>
      <c r="N600" s="174"/>
      <c r="O600" s="174"/>
      <c r="P600" s="174"/>
      <c r="Q600" s="174"/>
      <c r="R600" s="174"/>
    </row>
    <row r="601" spans="7:18" ht="15.75" customHeight="1" x14ac:dyDescent="0.45">
      <c r="G601" s="174"/>
      <c r="H601" s="174"/>
      <c r="I601" s="174"/>
      <c r="J601" s="174"/>
      <c r="K601" s="174"/>
      <c r="L601" s="174"/>
      <c r="M601" s="174"/>
      <c r="N601" s="174"/>
      <c r="O601" s="174"/>
      <c r="P601" s="174"/>
      <c r="Q601" s="174"/>
      <c r="R601" s="174"/>
    </row>
    <row r="602" spans="7:18" ht="15.75" customHeight="1" x14ac:dyDescent="0.45">
      <c r="G602" s="174"/>
      <c r="H602" s="174"/>
      <c r="I602" s="174"/>
      <c r="J602" s="174"/>
      <c r="K602" s="174"/>
      <c r="L602" s="174"/>
      <c r="M602" s="174"/>
      <c r="N602" s="174"/>
      <c r="O602" s="174"/>
      <c r="P602" s="174"/>
      <c r="Q602" s="174"/>
      <c r="R602" s="174"/>
    </row>
    <row r="603" spans="7:18" ht="15.75" customHeight="1" x14ac:dyDescent="0.45">
      <c r="G603" s="174"/>
      <c r="H603" s="174"/>
      <c r="I603" s="174"/>
      <c r="J603" s="174"/>
      <c r="K603" s="174"/>
      <c r="L603" s="174"/>
      <c r="M603" s="174"/>
      <c r="N603" s="174"/>
      <c r="O603" s="174"/>
      <c r="P603" s="174"/>
      <c r="Q603" s="174"/>
      <c r="R603" s="174"/>
    </row>
    <row r="604" spans="7:18" ht="15.75" customHeight="1" x14ac:dyDescent="0.45">
      <c r="G604" s="174"/>
      <c r="H604" s="174"/>
      <c r="I604" s="174"/>
      <c r="J604" s="174"/>
      <c r="K604" s="174"/>
      <c r="L604" s="174"/>
      <c r="M604" s="174"/>
      <c r="N604" s="174"/>
      <c r="O604" s="174"/>
      <c r="P604" s="174"/>
      <c r="Q604" s="174"/>
      <c r="R604" s="174"/>
    </row>
    <row r="605" spans="7:18" ht="15.75" customHeight="1" x14ac:dyDescent="0.45">
      <c r="G605" s="174"/>
      <c r="H605" s="174"/>
      <c r="I605" s="174"/>
      <c r="J605" s="174"/>
      <c r="K605" s="174"/>
      <c r="L605" s="174"/>
      <c r="M605" s="174"/>
      <c r="N605" s="174"/>
      <c r="O605" s="174"/>
      <c r="P605" s="174"/>
      <c r="Q605" s="174"/>
      <c r="R605" s="174"/>
    </row>
    <row r="606" spans="7:18" ht="15.75" customHeight="1" x14ac:dyDescent="0.45">
      <c r="G606" s="174"/>
      <c r="H606" s="174"/>
      <c r="I606" s="174"/>
      <c r="J606" s="174"/>
      <c r="K606" s="174"/>
      <c r="L606" s="174"/>
      <c r="M606" s="174"/>
      <c r="N606" s="174"/>
      <c r="O606" s="174"/>
      <c r="P606" s="174"/>
      <c r="Q606" s="174"/>
      <c r="R606" s="174"/>
    </row>
    <row r="607" spans="7:18" ht="15.75" customHeight="1" x14ac:dyDescent="0.45">
      <c r="G607" s="174"/>
      <c r="H607" s="174"/>
      <c r="I607" s="174"/>
      <c r="J607" s="174"/>
      <c r="K607" s="174"/>
      <c r="L607" s="174"/>
      <c r="M607" s="174"/>
      <c r="N607" s="174"/>
      <c r="O607" s="174"/>
      <c r="P607" s="174"/>
      <c r="Q607" s="174"/>
      <c r="R607" s="174"/>
    </row>
    <row r="608" spans="7:18" ht="15.75" customHeight="1" x14ac:dyDescent="0.45">
      <c r="G608" s="174"/>
      <c r="H608" s="174"/>
      <c r="I608" s="174"/>
      <c r="J608" s="174"/>
      <c r="K608" s="174"/>
      <c r="L608" s="174"/>
      <c r="M608" s="174"/>
      <c r="N608" s="174"/>
      <c r="O608" s="174"/>
      <c r="P608" s="174"/>
      <c r="Q608" s="174"/>
      <c r="R608" s="174"/>
    </row>
    <row r="609" spans="7:18" ht="15.75" customHeight="1" x14ac:dyDescent="0.45">
      <c r="G609" s="174"/>
      <c r="H609" s="174"/>
      <c r="I609" s="174"/>
      <c r="J609" s="174"/>
      <c r="K609" s="174"/>
      <c r="L609" s="174"/>
      <c r="M609" s="174"/>
      <c r="N609" s="174"/>
      <c r="O609" s="174"/>
      <c r="P609" s="174"/>
      <c r="Q609" s="174"/>
      <c r="R609" s="174"/>
    </row>
    <row r="610" spans="7:18" ht="15.75" customHeight="1" x14ac:dyDescent="0.45">
      <c r="G610" s="174"/>
      <c r="H610" s="174"/>
      <c r="I610" s="174"/>
      <c r="J610" s="174"/>
      <c r="K610" s="174"/>
      <c r="L610" s="174"/>
      <c r="M610" s="174"/>
      <c r="N610" s="174"/>
      <c r="O610" s="174"/>
      <c r="P610" s="174"/>
      <c r="Q610" s="174"/>
      <c r="R610" s="174"/>
    </row>
    <row r="611" spans="7:18" ht="15.75" customHeight="1" x14ac:dyDescent="0.45">
      <c r="G611" s="174"/>
      <c r="H611" s="174"/>
      <c r="I611" s="174"/>
      <c r="J611" s="174"/>
      <c r="K611" s="174"/>
      <c r="L611" s="174"/>
      <c r="M611" s="174"/>
      <c r="N611" s="174"/>
      <c r="O611" s="174"/>
      <c r="P611" s="174"/>
      <c r="Q611" s="174"/>
      <c r="R611" s="174"/>
    </row>
    <row r="612" spans="7:18" ht="15.75" customHeight="1" x14ac:dyDescent="0.45">
      <c r="G612" s="174"/>
      <c r="H612" s="174"/>
      <c r="I612" s="174"/>
      <c r="J612" s="174"/>
      <c r="K612" s="174"/>
      <c r="L612" s="174"/>
      <c r="M612" s="174"/>
      <c r="N612" s="174"/>
      <c r="O612" s="174"/>
      <c r="P612" s="174"/>
      <c r="Q612" s="174"/>
      <c r="R612" s="174"/>
    </row>
    <row r="613" spans="7:18" ht="15.75" customHeight="1" x14ac:dyDescent="0.45">
      <c r="G613" s="174"/>
      <c r="H613" s="174"/>
      <c r="I613" s="174"/>
      <c r="J613" s="174"/>
      <c r="K613" s="174"/>
      <c r="L613" s="174"/>
      <c r="M613" s="174"/>
      <c r="N613" s="174"/>
      <c r="O613" s="174"/>
      <c r="P613" s="174"/>
      <c r="Q613" s="174"/>
      <c r="R613" s="174"/>
    </row>
    <row r="614" spans="7:18" ht="15.75" customHeight="1" x14ac:dyDescent="0.45">
      <c r="G614" s="174"/>
      <c r="H614" s="174"/>
      <c r="I614" s="174"/>
      <c r="J614" s="174"/>
      <c r="K614" s="174"/>
      <c r="L614" s="174"/>
      <c r="M614" s="174"/>
      <c r="N614" s="174"/>
      <c r="O614" s="174"/>
      <c r="P614" s="174"/>
      <c r="Q614" s="174"/>
      <c r="R614" s="174"/>
    </row>
    <row r="615" spans="7:18" ht="15.75" customHeight="1" x14ac:dyDescent="0.45">
      <c r="G615" s="174"/>
      <c r="H615" s="174"/>
      <c r="I615" s="174"/>
      <c r="J615" s="174"/>
      <c r="K615" s="174"/>
      <c r="L615" s="174"/>
      <c r="M615" s="174"/>
      <c r="N615" s="174"/>
      <c r="O615" s="174"/>
      <c r="P615" s="174"/>
      <c r="Q615" s="174"/>
      <c r="R615" s="174"/>
    </row>
    <row r="616" spans="7:18" ht="15.75" customHeight="1" x14ac:dyDescent="0.45">
      <c r="G616" s="174"/>
      <c r="H616" s="174"/>
      <c r="I616" s="174"/>
      <c r="J616" s="174"/>
      <c r="K616" s="174"/>
      <c r="L616" s="174"/>
      <c r="M616" s="174"/>
      <c r="N616" s="174"/>
      <c r="O616" s="174"/>
      <c r="P616" s="174"/>
      <c r="Q616" s="174"/>
      <c r="R616" s="174"/>
    </row>
    <row r="617" spans="7:18" ht="15.75" customHeight="1" x14ac:dyDescent="0.45">
      <c r="G617" s="174"/>
      <c r="H617" s="174"/>
      <c r="I617" s="174"/>
      <c r="J617" s="174"/>
      <c r="K617" s="174"/>
      <c r="L617" s="174"/>
      <c r="M617" s="174"/>
      <c r="N617" s="174"/>
      <c r="O617" s="174"/>
      <c r="P617" s="174"/>
      <c r="Q617" s="174"/>
      <c r="R617" s="174"/>
    </row>
    <row r="618" spans="7:18" ht="15.75" customHeight="1" x14ac:dyDescent="0.45">
      <c r="G618" s="174"/>
      <c r="H618" s="174"/>
      <c r="I618" s="174"/>
      <c r="J618" s="174"/>
      <c r="K618" s="174"/>
      <c r="L618" s="174"/>
      <c r="M618" s="174"/>
      <c r="N618" s="174"/>
      <c r="O618" s="174"/>
      <c r="P618" s="174"/>
      <c r="Q618" s="174"/>
      <c r="R618" s="174"/>
    </row>
    <row r="619" spans="7:18" ht="15.75" customHeight="1" x14ac:dyDescent="0.45">
      <c r="G619" s="174"/>
      <c r="H619" s="174"/>
      <c r="I619" s="174"/>
      <c r="J619" s="174"/>
      <c r="K619" s="174"/>
      <c r="L619" s="174"/>
      <c r="M619" s="174"/>
      <c r="N619" s="174"/>
      <c r="O619" s="174"/>
      <c r="P619" s="174"/>
      <c r="Q619" s="174"/>
      <c r="R619" s="174"/>
    </row>
    <row r="620" spans="7:18" ht="15.75" customHeight="1" x14ac:dyDescent="0.45">
      <c r="G620" s="174"/>
      <c r="H620" s="174"/>
      <c r="I620" s="174"/>
      <c r="J620" s="174"/>
      <c r="K620" s="174"/>
      <c r="L620" s="174"/>
      <c r="M620" s="174"/>
      <c r="N620" s="174"/>
      <c r="O620" s="174"/>
      <c r="P620" s="174"/>
      <c r="Q620" s="174"/>
      <c r="R620" s="174"/>
    </row>
    <row r="621" spans="7:18" ht="15.75" customHeight="1" x14ac:dyDescent="0.45">
      <c r="G621" s="174"/>
      <c r="H621" s="174"/>
      <c r="I621" s="174"/>
      <c r="J621" s="174"/>
      <c r="K621" s="174"/>
      <c r="L621" s="174"/>
      <c r="M621" s="174"/>
      <c r="N621" s="174"/>
      <c r="O621" s="174"/>
      <c r="P621" s="174"/>
      <c r="Q621" s="174"/>
      <c r="R621" s="174"/>
    </row>
    <row r="622" spans="7:18" ht="15.75" customHeight="1" x14ac:dyDescent="0.45">
      <c r="G622" s="174"/>
      <c r="H622" s="174"/>
      <c r="I622" s="174"/>
      <c r="J622" s="174"/>
      <c r="K622" s="174"/>
      <c r="L622" s="174"/>
      <c r="M622" s="174"/>
      <c r="N622" s="174"/>
      <c r="O622" s="174"/>
      <c r="P622" s="174"/>
      <c r="Q622" s="174"/>
      <c r="R622" s="174"/>
    </row>
    <row r="623" spans="7:18" ht="15.75" customHeight="1" x14ac:dyDescent="0.45">
      <c r="G623" s="174"/>
      <c r="H623" s="174"/>
      <c r="I623" s="174"/>
      <c r="J623" s="174"/>
      <c r="K623" s="174"/>
      <c r="L623" s="174"/>
      <c r="M623" s="174"/>
      <c r="N623" s="174"/>
      <c r="O623" s="174"/>
      <c r="P623" s="174"/>
      <c r="Q623" s="174"/>
      <c r="R623" s="174"/>
    </row>
    <row r="624" spans="7:18" ht="15.75" customHeight="1" x14ac:dyDescent="0.45">
      <c r="G624" s="174"/>
      <c r="H624" s="174"/>
      <c r="I624" s="174"/>
      <c r="J624" s="174"/>
      <c r="K624" s="174"/>
      <c r="L624" s="174"/>
      <c r="M624" s="174"/>
      <c r="N624" s="174"/>
      <c r="O624" s="174"/>
      <c r="P624" s="174"/>
      <c r="Q624" s="174"/>
      <c r="R624" s="174"/>
    </row>
    <row r="625" spans="7:18" ht="15.75" customHeight="1" x14ac:dyDescent="0.45">
      <c r="G625" s="174"/>
      <c r="H625" s="174"/>
      <c r="I625" s="174"/>
      <c r="J625" s="174"/>
      <c r="K625" s="174"/>
      <c r="L625" s="174"/>
      <c r="M625" s="174"/>
      <c r="N625" s="174"/>
      <c r="O625" s="174"/>
      <c r="P625" s="174"/>
      <c r="Q625" s="174"/>
      <c r="R625" s="174"/>
    </row>
    <row r="626" spans="7:18" ht="15.75" customHeight="1" x14ac:dyDescent="0.45">
      <c r="G626" s="174"/>
      <c r="H626" s="174"/>
      <c r="I626" s="174"/>
      <c r="J626" s="174"/>
      <c r="K626" s="174"/>
      <c r="L626" s="174"/>
      <c r="M626" s="174"/>
      <c r="N626" s="174"/>
      <c r="O626" s="174"/>
      <c r="P626" s="174"/>
      <c r="Q626" s="174"/>
      <c r="R626" s="174"/>
    </row>
    <row r="627" spans="7:18" ht="15.75" customHeight="1" x14ac:dyDescent="0.45">
      <c r="G627" s="174"/>
      <c r="H627" s="174"/>
      <c r="I627" s="174"/>
      <c r="J627" s="174"/>
      <c r="K627" s="174"/>
      <c r="L627" s="174"/>
      <c r="M627" s="174"/>
      <c r="N627" s="174"/>
      <c r="O627" s="174"/>
      <c r="P627" s="174"/>
      <c r="Q627" s="174"/>
      <c r="R627" s="174"/>
    </row>
    <row r="628" spans="7:18" ht="15.75" customHeight="1" x14ac:dyDescent="0.45">
      <c r="G628" s="174"/>
      <c r="H628" s="174"/>
      <c r="I628" s="174"/>
      <c r="J628" s="174"/>
      <c r="K628" s="174"/>
      <c r="L628" s="174"/>
      <c r="M628" s="174"/>
      <c r="N628" s="174"/>
      <c r="O628" s="174"/>
      <c r="P628" s="174"/>
      <c r="Q628" s="174"/>
      <c r="R628" s="174"/>
    </row>
    <row r="629" spans="7:18" ht="15.75" customHeight="1" x14ac:dyDescent="0.45">
      <c r="G629" s="174"/>
      <c r="H629" s="174"/>
      <c r="I629" s="174"/>
      <c r="J629" s="174"/>
      <c r="K629" s="174"/>
      <c r="L629" s="174"/>
      <c r="M629" s="174"/>
      <c r="N629" s="174"/>
      <c r="O629" s="174"/>
      <c r="P629" s="174"/>
      <c r="Q629" s="174"/>
      <c r="R629" s="174"/>
    </row>
    <row r="630" spans="7:18" ht="15.75" customHeight="1" x14ac:dyDescent="0.45">
      <c r="G630" s="174"/>
      <c r="H630" s="174"/>
      <c r="I630" s="174"/>
      <c r="J630" s="174"/>
      <c r="K630" s="174"/>
      <c r="L630" s="174"/>
      <c r="M630" s="174"/>
      <c r="N630" s="174"/>
      <c r="O630" s="174"/>
      <c r="P630" s="174"/>
      <c r="Q630" s="174"/>
      <c r="R630" s="174"/>
    </row>
    <row r="631" spans="7:18" ht="15.75" customHeight="1" x14ac:dyDescent="0.45">
      <c r="G631" s="174"/>
      <c r="H631" s="174"/>
      <c r="I631" s="174"/>
      <c r="J631" s="174"/>
      <c r="K631" s="174"/>
      <c r="L631" s="174"/>
      <c r="M631" s="174"/>
      <c r="N631" s="174"/>
      <c r="O631" s="174"/>
      <c r="P631" s="174"/>
      <c r="Q631" s="174"/>
      <c r="R631" s="174"/>
    </row>
    <row r="632" spans="7:18" ht="15.75" customHeight="1" x14ac:dyDescent="0.45">
      <c r="G632" s="174"/>
      <c r="H632" s="174"/>
      <c r="I632" s="174"/>
      <c r="J632" s="174"/>
      <c r="K632" s="174"/>
      <c r="L632" s="174"/>
      <c r="M632" s="174"/>
      <c r="N632" s="174"/>
      <c r="O632" s="174"/>
      <c r="P632" s="174"/>
      <c r="Q632" s="174"/>
      <c r="R632" s="174"/>
    </row>
    <row r="633" spans="7:18" ht="15.75" customHeight="1" x14ac:dyDescent="0.45">
      <c r="G633" s="174"/>
      <c r="H633" s="174"/>
      <c r="I633" s="174"/>
      <c r="J633" s="174"/>
      <c r="K633" s="174"/>
      <c r="L633" s="174"/>
      <c r="M633" s="174"/>
      <c r="N633" s="174"/>
      <c r="O633" s="174"/>
      <c r="P633" s="174"/>
      <c r="Q633" s="174"/>
      <c r="R633" s="174"/>
    </row>
    <row r="634" spans="7:18" ht="15.75" customHeight="1" x14ac:dyDescent="0.45">
      <c r="G634" s="174"/>
      <c r="H634" s="174"/>
      <c r="I634" s="174"/>
      <c r="J634" s="174"/>
      <c r="K634" s="174"/>
      <c r="L634" s="174"/>
      <c r="M634" s="174"/>
      <c r="N634" s="174"/>
      <c r="O634" s="174"/>
      <c r="P634" s="174"/>
      <c r="Q634" s="174"/>
      <c r="R634" s="174"/>
    </row>
    <row r="635" spans="7:18" ht="15.75" customHeight="1" x14ac:dyDescent="0.45">
      <c r="G635" s="174"/>
      <c r="H635" s="174"/>
      <c r="I635" s="174"/>
      <c r="J635" s="174"/>
      <c r="K635" s="174"/>
      <c r="L635" s="174"/>
      <c r="M635" s="174"/>
      <c r="N635" s="174"/>
      <c r="O635" s="174"/>
      <c r="P635" s="174"/>
      <c r="Q635" s="174"/>
      <c r="R635" s="174"/>
    </row>
    <row r="636" spans="7:18" ht="15.75" customHeight="1" x14ac:dyDescent="0.45">
      <c r="G636" s="174"/>
      <c r="H636" s="174"/>
      <c r="I636" s="174"/>
      <c r="J636" s="174"/>
      <c r="K636" s="174"/>
      <c r="L636" s="174"/>
      <c r="M636" s="174"/>
      <c r="N636" s="174"/>
      <c r="O636" s="174"/>
      <c r="P636" s="174"/>
      <c r="Q636" s="174"/>
      <c r="R636" s="174"/>
    </row>
    <row r="637" spans="7:18" ht="15.75" customHeight="1" x14ac:dyDescent="0.45">
      <c r="G637" s="174"/>
      <c r="H637" s="174"/>
      <c r="I637" s="174"/>
      <c r="J637" s="174"/>
      <c r="K637" s="174"/>
      <c r="L637" s="174"/>
      <c r="M637" s="174"/>
      <c r="N637" s="174"/>
      <c r="O637" s="174"/>
      <c r="P637" s="174"/>
      <c r="Q637" s="174"/>
      <c r="R637" s="174"/>
    </row>
    <row r="638" spans="7:18" ht="15.75" customHeight="1" x14ac:dyDescent="0.45">
      <c r="G638" s="174"/>
      <c r="H638" s="174"/>
      <c r="I638" s="174"/>
      <c r="J638" s="174"/>
      <c r="K638" s="174"/>
      <c r="L638" s="174"/>
      <c r="M638" s="174"/>
      <c r="N638" s="174"/>
      <c r="O638" s="174"/>
      <c r="P638" s="174"/>
      <c r="Q638" s="174"/>
      <c r="R638" s="174"/>
    </row>
    <row r="639" spans="7:18" ht="15.75" customHeight="1" x14ac:dyDescent="0.45">
      <c r="G639" s="174"/>
      <c r="H639" s="174"/>
      <c r="I639" s="174"/>
      <c r="J639" s="174"/>
      <c r="K639" s="174"/>
      <c r="L639" s="174"/>
      <c r="M639" s="174"/>
      <c r="N639" s="174"/>
      <c r="O639" s="174"/>
      <c r="P639" s="174"/>
      <c r="Q639" s="174"/>
      <c r="R639" s="174"/>
    </row>
    <row r="640" spans="7:18" ht="15.75" customHeight="1" x14ac:dyDescent="0.45">
      <c r="G640" s="174"/>
      <c r="H640" s="174"/>
      <c r="I640" s="174"/>
      <c r="J640" s="174"/>
      <c r="K640" s="174"/>
      <c r="L640" s="174"/>
      <c r="M640" s="174"/>
      <c r="N640" s="174"/>
      <c r="O640" s="174"/>
      <c r="P640" s="174"/>
      <c r="Q640" s="174"/>
      <c r="R640" s="174"/>
    </row>
    <row r="641" spans="7:18" ht="15.75" customHeight="1" x14ac:dyDescent="0.45">
      <c r="G641" s="174"/>
      <c r="H641" s="174"/>
      <c r="I641" s="174"/>
      <c r="J641" s="174"/>
      <c r="K641" s="174"/>
      <c r="L641" s="174"/>
      <c r="M641" s="174"/>
      <c r="N641" s="174"/>
      <c r="O641" s="174"/>
      <c r="P641" s="174"/>
      <c r="Q641" s="174"/>
      <c r="R641" s="174"/>
    </row>
    <row r="642" spans="7:18" ht="15.75" customHeight="1" x14ac:dyDescent="0.45">
      <c r="G642" s="174"/>
      <c r="H642" s="174"/>
      <c r="I642" s="174"/>
      <c r="J642" s="174"/>
      <c r="K642" s="174"/>
      <c r="L642" s="174"/>
      <c r="M642" s="174"/>
      <c r="N642" s="174"/>
      <c r="O642" s="174"/>
      <c r="P642" s="174"/>
      <c r="Q642" s="174"/>
      <c r="R642" s="174"/>
    </row>
    <row r="643" spans="7:18" ht="15.75" customHeight="1" x14ac:dyDescent="0.45">
      <c r="G643" s="174"/>
      <c r="H643" s="174"/>
      <c r="I643" s="174"/>
      <c r="J643" s="174"/>
      <c r="K643" s="174"/>
      <c r="L643" s="174"/>
      <c r="M643" s="174"/>
      <c r="N643" s="174"/>
      <c r="O643" s="174"/>
      <c r="P643" s="174"/>
      <c r="Q643" s="174"/>
      <c r="R643" s="174"/>
    </row>
    <row r="644" spans="7:18" ht="15.75" customHeight="1" x14ac:dyDescent="0.45">
      <c r="G644" s="174"/>
      <c r="H644" s="174"/>
      <c r="I644" s="174"/>
      <c r="J644" s="174"/>
      <c r="K644" s="174"/>
      <c r="L644" s="174"/>
      <c r="M644" s="174"/>
      <c r="N644" s="174"/>
      <c r="O644" s="174"/>
      <c r="P644" s="174"/>
      <c r="Q644" s="174"/>
      <c r="R644" s="174"/>
    </row>
    <row r="645" spans="7:18" ht="15.75" customHeight="1" x14ac:dyDescent="0.45">
      <c r="G645" s="174"/>
      <c r="H645" s="174"/>
      <c r="I645" s="174"/>
      <c r="J645" s="174"/>
      <c r="K645" s="174"/>
      <c r="L645" s="174"/>
      <c r="M645" s="174"/>
      <c r="N645" s="174"/>
      <c r="O645" s="174"/>
      <c r="P645" s="174"/>
      <c r="Q645" s="174"/>
      <c r="R645" s="174"/>
    </row>
    <row r="646" spans="7:18" ht="15.75" customHeight="1" x14ac:dyDescent="0.45">
      <c r="G646" s="174"/>
      <c r="H646" s="174"/>
      <c r="I646" s="174"/>
      <c r="J646" s="174"/>
      <c r="K646" s="174"/>
      <c r="L646" s="174"/>
      <c r="M646" s="174"/>
      <c r="N646" s="174"/>
      <c r="O646" s="174"/>
      <c r="P646" s="174"/>
      <c r="Q646" s="174"/>
      <c r="R646" s="174"/>
    </row>
    <row r="647" spans="7:18" ht="15.75" customHeight="1" x14ac:dyDescent="0.45">
      <c r="G647" s="174"/>
      <c r="H647" s="174"/>
      <c r="I647" s="174"/>
      <c r="J647" s="174"/>
      <c r="K647" s="174"/>
      <c r="L647" s="174"/>
      <c r="M647" s="174"/>
      <c r="N647" s="174"/>
      <c r="O647" s="174"/>
      <c r="P647" s="174"/>
      <c r="Q647" s="174"/>
      <c r="R647" s="174"/>
    </row>
    <row r="648" spans="7:18" ht="15.75" customHeight="1" x14ac:dyDescent="0.45">
      <c r="G648" s="174"/>
      <c r="H648" s="174"/>
      <c r="I648" s="174"/>
      <c r="J648" s="174"/>
      <c r="K648" s="174"/>
      <c r="L648" s="174"/>
      <c r="M648" s="174"/>
      <c r="N648" s="174"/>
      <c r="O648" s="174"/>
      <c r="P648" s="174"/>
      <c r="Q648" s="174"/>
      <c r="R648" s="174"/>
    </row>
    <row r="649" spans="7:18" ht="15.75" customHeight="1" x14ac:dyDescent="0.45">
      <c r="G649" s="174"/>
      <c r="H649" s="174"/>
      <c r="I649" s="174"/>
      <c r="J649" s="174"/>
      <c r="K649" s="174"/>
      <c r="L649" s="174"/>
      <c r="M649" s="174"/>
      <c r="N649" s="174"/>
      <c r="O649" s="174"/>
      <c r="P649" s="174"/>
      <c r="Q649" s="174"/>
      <c r="R649" s="174"/>
    </row>
    <row r="650" spans="7:18" ht="15.75" customHeight="1" x14ac:dyDescent="0.45">
      <c r="G650" s="174"/>
      <c r="H650" s="174"/>
      <c r="I650" s="174"/>
      <c r="J650" s="174"/>
      <c r="K650" s="174"/>
      <c r="L650" s="174"/>
      <c r="M650" s="174"/>
      <c r="N650" s="174"/>
      <c r="O650" s="174"/>
      <c r="P650" s="174"/>
      <c r="Q650" s="174"/>
      <c r="R650" s="174"/>
    </row>
    <row r="651" spans="7:18" ht="15.75" customHeight="1" x14ac:dyDescent="0.45">
      <c r="G651" s="174"/>
      <c r="H651" s="174"/>
      <c r="I651" s="174"/>
      <c r="J651" s="174"/>
      <c r="K651" s="174"/>
      <c r="L651" s="174"/>
      <c r="M651" s="174"/>
      <c r="N651" s="174"/>
      <c r="O651" s="174"/>
      <c r="P651" s="174"/>
      <c r="Q651" s="174"/>
      <c r="R651" s="174"/>
    </row>
    <row r="652" spans="7:18" ht="15.75" customHeight="1" x14ac:dyDescent="0.45">
      <c r="G652" s="174"/>
      <c r="H652" s="174"/>
      <c r="I652" s="174"/>
      <c r="J652" s="174"/>
      <c r="K652" s="174"/>
      <c r="L652" s="174"/>
      <c r="M652" s="174"/>
      <c r="N652" s="174"/>
      <c r="O652" s="174"/>
      <c r="P652" s="174"/>
      <c r="Q652" s="174"/>
      <c r="R652" s="174"/>
    </row>
    <row r="653" spans="7:18" ht="15.75" customHeight="1" x14ac:dyDescent="0.45">
      <c r="G653" s="174"/>
      <c r="H653" s="174"/>
      <c r="I653" s="174"/>
      <c r="J653" s="174"/>
      <c r="K653" s="174"/>
      <c r="L653" s="174"/>
      <c r="M653" s="174"/>
      <c r="N653" s="174"/>
      <c r="O653" s="174"/>
      <c r="P653" s="174"/>
      <c r="Q653" s="174"/>
      <c r="R653" s="174"/>
    </row>
    <row r="654" spans="7:18" ht="15.75" customHeight="1" x14ac:dyDescent="0.45">
      <c r="G654" s="174"/>
      <c r="H654" s="174"/>
      <c r="I654" s="174"/>
      <c r="J654" s="174"/>
      <c r="K654" s="174"/>
      <c r="L654" s="174"/>
      <c r="M654" s="174"/>
      <c r="N654" s="174"/>
      <c r="O654" s="174"/>
      <c r="P654" s="174"/>
      <c r="Q654" s="174"/>
      <c r="R654" s="174"/>
    </row>
    <row r="655" spans="7:18" ht="15.75" customHeight="1" x14ac:dyDescent="0.45">
      <c r="G655" s="174"/>
      <c r="H655" s="174"/>
      <c r="I655" s="174"/>
      <c r="J655" s="174"/>
      <c r="K655" s="174"/>
      <c r="L655" s="174"/>
      <c r="M655" s="174"/>
      <c r="N655" s="174"/>
      <c r="O655" s="174"/>
      <c r="P655" s="174"/>
      <c r="Q655" s="174"/>
      <c r="R655" s="174"/>
    </row>
    <row r="656" spans="7:18" ht="15.75" customHeight="1" x14ac:dyDescent="0.45">
      <c r="G656" s="174"/>
      <c r="H656" s="174"/>
      <c r="I656" s="174"/>
      <c r="J656" s="174"/>
      <c r="K656" s="174"/>
      <c r="L656" s="174"/>
      <c r="M656" s="174"/>
      <c r="N656" s="174"/>
      <c r="O656" s="174"/>
      <c r="P656" s="174"/>
      <c r="Q656" s="174"/>
      <c r="R656" s="174"/>
    </row>
    <row r="657" spans="7:18" ht="15.75" customHeight="1" x14ac:dyDescent="0.45">
      <c r="G657" s="174"/>
      <c r="H657" s="174"/>
      <c r="I657" s="174"/>
      <c r="J657" s="174"/>
      <c r="K657" s="174"/>
      <c r="L657" s="174"/>
      <c r="M657" s="174"/>
      <c r="N657" s="174"/>
      <c r="O657" s="174"/>
      <c r="P657" s="174"/>
      <c r="Q657" s="174"/>
      <c r="R657" s="174"/>
    </row>
    <row r="658" spans="7:18" ht="15.75" customHeight="1" x14ac:dyDescent="0.45">
      <c r="G658" s="174"/>
      <c r="H658" s="174"/>
      <c r="I658" s="174"/>
      <c r="J658" s="174"/>
      <c r="K658" s="174"/>
      <c r="L658" s="174"/>
      <c r="M658" s="174"/>
      <c r="N658" s="174"/>
      <c r="O658" s="174"/>
      <c r="P658" s="174"/>
      <c r="Q658" s="174"/>
      <c r="R658" s="174"/>
    </row>
    <row r="659" spans="7:18" ht="15.75" customHeight="1" x14ac:dyDescent="0.45">
      <c r="G659" s="174"/>
      <c r="H659" s="174"/>
      <c r="I659" s="174"/>
      <c r="J659" s="174"/>
      <c r="K659" s="174"/>
      <c r="L659" s="174"/>
      <c r="M659" s="174"/>
      <c r="N659" s="174"/>
      <c r="O659" s="174"/>
      <c r="P659" s="174"/>
      <c r="Q659" s="174"/>
      <c r="R659" s="174"/>
    </row>
    <row r="660" spans="7:18" ht="15.75" customHeight="1" x14ac:dyDescent="0.45">
      <c r="G660" s="174"/>
      <c r="H660" s="174"/>
      <c r="I660" s="174"/>
      <c r="J660" s="174"/>
      <c r="K660" s="174"/>
      <c r="L660" s="174"/>
      <c r="M660" s="174"/>
      <c r="N660" s="174"/>
      <c r="O660" s="174"/>
      <c r="P660" s="174"/>
      <c r="Q660" s="174"/>
      <c r="R660" s="174"/>
    </row>
    <row r="661" spans="7:18" ht="15.75" customHeight="1" x14ac:dyDescent="0.45">
      <c r="G661" s="174"/>
      <c r="H661" s="174"/>
      <c r="I661" s="174"/>
      <c r="J661" s="174"/>
      <c r="K661" s="174"/>
      <c r="L661" s="174"/>
      <c r="M661" s="174"/>
      <c r="N661" s="174"/>
      <c r="O661" s="174"/>
      <c r="P661" s="174"/>
      <c r="Q661" s="174"/>
      <c r="R661" s="174"/>
    </row>
    <row r="662" spans="7:18" ht="15.75" customHeight="1" x14ac:dyDescent="0.45">
      <c r="G662" s="174"/>
      <c r="H662" s="174"/>
      <c r="I662" s="174"/>
      <c r="J662" s="174"/>
      <c r="K662" s="174"/>
      <c r="L662" s="174"/>
      <c r="M662" s="174"/>
      <c r="N662" s="174"/>
      <c r="O662" s="174"/>
      <c r="P662" s="174"/>
      <c r="Q662" s="174"/>
      <c r="R662" s="174"/>
    </row>
    <row r="663" spans="7:18" ht="15.75" customHeight="1" x14ac:dyDescent="0.45">
      <c r="G663" s="174"/>
      <c r="H663" s="174"/>
      <c r="I663" s="174"/>
      <c r="J663" s="174"/>
      <c r="K663" s="174"/>
      <c r="L663" s="174"/>
      <c r="M663" s="174"/>
      <c r="N663" s="174"/>
      <c r="O663" s="174"/>
      <c r="P663" s="174"/>
      <c r="Q663" s="174"/>
      <c r="R663" s="174"/>
    </row>
    <row r="664" spans="7:18" ht="15.75" customHeight="1" x14ac:dyDescent="0.45">
      <c r="G664" s="174"/>
      <c r="H664" s="174"/>
      <c r="I664" s="174"/>
      <c r="J664" s="174"/>
      <c r="K664" s="174"/>
      <c r="L664" s="174"/>
      <c r="M664" s="174"/>
      <c r="N664" s="174"/>
      <c r="O664" s="174"/>
      <c r="P664" s="174"/>
      <c r="Q664" s="174"/>
      <c r="R664" s="174"/>
    </row>
    <row r="665" spans="7:18" ht="15.75" customHeight="1" x14ac:dyDescent="0.45">
      <c r="G665" s="174"/>
      <c r="H665" s="174"/>
      <c r="I665" s="174"/>
      <c r="J665" s="174"/>
      <c r="K665" s="174"/>
      <c r="L665" s="174"/>
      <c r="M665" s="174"/>
      <c r="N665" s="174"/>
      <c r="O665" s="174"/>
      <c r="P665" s="174"/>
      <c r="Q665" s="174"/>
      <c r="R665" s="174"/>
    </row>
    <row r="666" spans="7:18" ht="15.75" customHeight="1" x14ac:dyDescent="0.45">
      <c r="G666" s="174"/>
      <c r="H666" s="174"/>
      <c r="I666" s="174"/>
      <c r="J666" s="174"/>
      <c r="K666" s="174"/>
      <c r="L666" s="174"/>
      <c r="M666" s="174"/>
      <c r="N666" s="174"/>
      <c r="O666" s="174"/>
      <c r="P666" s="174"/>
      <c r="Q666" s="174"/>
      <c r="R666" s="174"/>
    </row>
    <row r="667" spans="7:18" ht="15.75" customHeight="1" x14ac:dyDescent="0.45">
      <c r="G667" s="174"/>
      <c r="H667" s="174"/>
      <c r="I667" s="174"/>
      <c r="J667" s="174"/>
      <c r="K667" s="174"/>
      <c r="L667" s="174"/>
      <c r="M667" s="174"/>
      <c r="N667" s="174"/>
      <c r="O667" s="174"/>
      <c r="P667" s="174"/>
      <c r="Q667" s="174"/>
      <c r="R667" s="174"/>
    </row>
    <row r="668" spans="7:18" ht="15.75" customHeight="1" x14ac:dyDescent="0.45">
      <c r="G668" s="174"/>
      <c r="H668" s="174"/>
      <c r="I668" s="174"/>
      <c r="J668" s="174"/>
      <c r="K668" s="174"/>
      <c r="L668" s="174"/>
      <c r="M668" s="174"/>
      <c r="N668" s="174"/>
      <c r="O668" s="174"/>
      <c r="P668" s="174"/>
      <c r="Q668" s="174"/>
      <c r="R668" s="174"/>
    </row>
    <row r="669" spans="7:18" ht="15.75" customHeight="1" x14ac:dyDescent="0.45">
      <c r="G669" s="174"/>
      <c r="H669" s="174"/>
      <c r="I669" s="174"/>
      <c r="J669" s="174"/>
      <c r="K669" s="174"/>
      <c r="L669" s="174"/>
      <c r="M669" s="174"/>
      <c r="N669" s="174"/>
      <c r="O669" s="174"/>
      <c r="P669" s="174"/>
      <c r="Q669" s="174"/>
      <c r="R669" s="174"/>
    </row>
    <row r="670" spans="7:18" ht="15.75" customHeight="1" x14ac:dyDescent="0.45">
      <c r="G670" s="174"/>
      <c r="H670" s="174"/>
      <c r="I670" s="174"/>
      <c r="J670" s="174"/>
      <c r="K670" s="174"/>
      <c r="L670" s="174"/>
      <c r="M670" s="174"/>
      <c r="N670" s="174"/>
      <c r="O670" s="174"/>
      <c r="P670" s="174"/>
      <c r="Q670" s="174"/>
      <c r="R670" s="174"/>
    </row>
    <row r="671" spans="7:18" ht="15.75" customHeight="1" x14ac:dyDescent="0.45">
      <c r="G671" s="174"/>
      <c r="H671" s="174"/>
      <c r="I671" s="174"/>
      <c r="J671" s="174"/>
      <c r="K671" s="174"/>
      <c r="L671" s="174"/>
      <c r="M671" s="174"/>
      <c r="N671" s="174"/>
      <c r="O671" s="174"/>
      <c r="P671" s="174"/>
      <c r="Q671" s="174"/>
      <c r="R671" s="174"/>
    </row>
    <row r="672" spans="7:18" ht="15.75" customHeight="1" x14ac:dyDescent="0.45">
      <c r="G672" s="174"/>
      <c r="H672" s="174"/>
      <c r="I672" s="174"/>
      <c r="J672" s="174"/>
      <c r="K672" s="174"/>
      <c r="L672" s="174"/>
      <c r="M672" s="174"/>
      <c r="N672" s="174"/>
      <c r="O672" s="174"/>
      <c r="P672" s="174"/>
      <c r="Q672" s="174"/>
      <c r="R672" s="174"/>
    </row>
    <row r="673" spans="7:18" ht="15.75" customHeight="1" x14ac:dyDescent="0.45">
      <c r="G673" s="174"/>
      <c r="H673" s="174"/>
      <c r="I673" s="174"/>
      <c r="J673" s="174"/>
      <c r="K673" s="174"/>
      <c r="L673" s="174"/>
      <c r="M673" s="174"/>
      <c r="N673" s="174"/>
      <c r="O673" s="174"/>
      <c r="P673" s="174"/>
      <c r="Q673" s="174"/>
      <c r="R673" s="174"/>
    </row>
    <row r="674" spans="7:18" ht="15.75" customHeight="1" x14ac:dyDescent="0.45">
      <c r="G674" s="174"/>
      <c r="H674" s="174"/>
      <c r="I674" s="174"/>
      <c r="J674" s="174"/>
      <c r="K674" s="174"/>
      <c r="L674" s="174"/>
      <c r="M674" s="174"/>
      <c r="N674" s="174"/>
      <c r="O674" s="174"/>
      <c r="P674" s="174"/>
      <c r="Q674" s="174"/>
      <c r="R674" s="174"/>
    </row>
    <row r="675" spans="7:18" ht="15.75" customHeight="1" x14ac:dyDescent="0.45">
      <c r="G675" s="174"/>
      <c r="H675" s="174"/>
      <c r="I675" s="174"/>
      <c r="J675" s="174"/>
      <c r="K675" s="174"/>
      <c r="L675" s="174"/>
      <c r="M675" s="174"/>
      <c r="N675" s="174"/>
      <c r="O675" s="174"/>
      <c r="P675" s="174"/>
      <c r="Q675" s="174"/>
      <c r="R675" s="174"/>
    </row>
    <row r="676" spans="7:18" ht="15.75" customHeight="1" x14ac:dyDescent="0.45">
      <c r="G676" s="174"/>
      <c r="H676" s="174"/>
      <c r="I676" s="174"/>
      <c r="J676" s="174"/>
      <c r="K676" s="174"/>
      <c r="L676" s="174"/>
      <c r="M676" s="174"/>
      <c r="N676" s="174"/>
      <c r="O676" s="174"/>
      <c r="P676" s="174"/>
      <c r="Q676" s="174"/>
      <c r="R676" s="174"/>
    </row>
    <row r="677" spans="7:18" ht="15.75" customHeight="1" x14ac:dyDescent="0.45">
      <c r="G677" s="174"/>
      <c r="H677" s="174"/>
      <c r="I677" s="174"/>
      <c r="J677" s="174"/>
      <c r="K677" s="174"/>
      <c r="L677" s="174"/>
      <c r="M677" s="174"/>
      <c r="N677" s="174"/>
      <c r="O677" s="174"/>
      <c r="P677" s="174"/>
      <c r="Q677" s="174"/>
      <c r="R677" s="174"/>
    </row>
    <row r="678" spans="7:18" ht="15.75" customHeight="1" x14ac:dyDescent="0.45">
      <c r="G678" s="174"/>
      <c r="H678" s="174"/>
      <c r="I678" s="174"/>
      <c r="J678" s="174"/>
      <c r="K678" s="174"/>
      <c r="L678" s="174"/>
      <c r="M678" s="174"/>
      <c r="N678" s="174"/>
      <c r="O678" s="174"/>
      <c r="P678" s="174"/>
      <c r="Q678" s="174"/>
      <c r="R678" s="174"/>
    </row>
    <row r="679" spans="7:18" ht="15.75" customHeight="1" x14ac:dyDescent="0.45">
      <c r="G679" s="174"/>
      <c r="H679" s="174"/>
      <c r="I679" s="174"/>
      <c r="J679" s="174"/>
      <c r="K679" s="174"/>
      <c r="L679" s="174"/>
      <c r="M679" s="174"/>
      <c r="N679" s="174"/>
      <c r="O679" s="174"/>
      <c r="P679" s="174"/>
      <c r="Q679" s="174"/>
      <c r="R679" s="174"/>
    </row>
    <row r="680" spans="7:18" ht="15.75" customHeight="1" x14ac:dyDescent="0.45">
      <c r="G680" s="174"/>
      <c r="H680" s="174"/>
      <c r="I680" s="174"/>
      <c r="J680" s="174"/>
      <c r="K680" s="174"/>
      <c r="L680" s="174"/>
      <c r="M680" s="174"/>
      <c r="N680" s="174"/>
      <c r="O680" s="174"/>
      <c r="P680" s="174"/>
      <c r="Q680" s="174"/>
      <c r="R680" s="174"/>
    </row>
    <row r="681" spans="7:18" ht="15.75" customHeight="1" x14ac:dyDescent="0.45">
      <c r="G681" s="174"/>
      <c r="H681" s="174"/>
      <c r="I681" s="174"/>
      <c r="J681" s="174"/>
      <c r="K681" s="174"/>
      <c r="L681" s="174"/>
      <c r="M681" s="174"/>
      <c r="N681" s="174"/>
      <c r="O681" s="174"/>
      <c r="P681" s="174"/>
      <c r="Q681" s="174"/>
      <c r="R681" s="174"/>
    </row>
    <row r="682" spans="7:18" ht="15.75" customHeight="1" x14ac:dyDescent="0.45">
      <c r="G682" s="174"/>
      <c r="H682" s="174"/>
      <c r="I682" s="174"/>
      <c r="J682" s="174"/>
      <c r="K682" s="174"/>
      <c r="L682" s="174"/>
      <c r="M682" s="174"/>
      <c r="N682" s="174"/>
      <c r="O682" s="174"/>
      <c r="P682" s="174"/>
      <c r="Q682" s="174"/>
      <c r="R682" s="174"/>
    </row>
    <row r="683" spans="7:18" ht="15.75" customHeight="1" x14ac:dyDescent="0.45">
      <c r="G683" s="174"/>
      <c r="H683" s="174"/>
      <c r="I683" s="174"/>
      <c r="J683" s="174"/>
      <c r="K683" s="174"/>
      <c r="L683" s="174"/>
      <c r="M683" s="174"/>
      <c r="N683" s="174"/>
      <c r="O683" s="174"/>
      <c r="P683" s="174"/>
      <c r="Q683" s="174"/>
      <c r="R683" s="174"/>
    </row>
    <row r="684" spans="7:18" ht="15.75" customHeight="1" x14ac:dyDescent="0.45">
      <c r="G684" s="174"/>
      <c r="H684" s="174"/>
      <c r="I684" s="174"/>
      <c r="J684" s="174"/>
      <c r="K684" s="174"/>
      <c r="L684" s="174"/>
      <c r="M684" s="174"/>
      <c r="N684" s="174"/>
      <c r="O684" s="174"/>
      <c r="P684" s="174"/>
      <c r="Q684" s="174"/>
      <c r="R684" s="174"/>
    </row>
    <row r="685" spans="7:18" ht="15.75" customHeight="1" x14ac:dyDescent="0.45">
      <c r="G685" s="174"/>
      <c r="H685" s="174"/>
      <c r="I685" s="174"/>
      <c r="J685" s="174"/>
      <c r="K685" s="174"/>
      <c r="L685" s="174"/>
      <c r="M685" s="174"/>
      <c r="N685" s="174"/>
      <c r="O685" s="174"/>
      <c r="P685" s="174"/>
      <c r="Q685" s="174"/>
      <c r="R685" s="174"/>
    </row>
    <row r="686" spans="7:18" ht="15.75" customHeight="1" x14ac:dyDescent="0.45">
      <c r="G686" s="174"/>
      <c r="H686" s="174"/>
      <c r="I686" s="174"/>
      <c r="J686" s="174"/>
      <c r="K686" s="174"/>
      <c r="L686" s="174"/>
      <c r="M686" s="174"/>
      <c r="N686" s="174"/>
      <c r="O686" s="174"/>
      <c r="P686" s="174"/>
      <c r="Q686" s="174"/>
      <c r="R686" s="174"/>
    </row>
    <row r="687" spans="7:18" ht="15.75" customHeight="1" x14ac:dyDescent="0.45">
      <c r="G687" s="174"/>
      <c r="H687" s="174"/>
      <c r="I687" s="174"/>
      <c r="J687" s="174"/>
      <c r="K687" s="174"/>
      <c r="L687" s="174"/>
      <c r="M687" s="174"/>
      <c r="N687" s="174"/>
      <c r="O687" s="174"/>
      <c r="P687" s="174"/>
      <c r="Q687" s="174"/>
      <c r="R687" s="174"/>
    </row>
    <row r="688" spans="7:18" ht="15.75" customHeight="1" x14ac:dyDescent="0.45">
      <c r="G688" s="174"/>
      <c r="H688" s="174"/>
      <c r="I688" s="174"/>
      <c r="J688" s="174"/>
      <c r="K688" s="174"/>
      <c r="L688" s="174"/>
      <c r="M688" s="174"/>
      <c r="N688" s="174"/>
      <c r="O688" s="174"/>
      <c r="P688" s="174"/>
      <c r="Q688" s="174"/>
      <c r="R688" s="174"/>
    </row>
    <row r="689" spans="7:18" ht="15.75" customHeight="1" x14ac:dyDescent="0.45">
      <c r="G689" s="174"/>
      <c r="H689" s="174"/>
      <c r="I689" s="174"/>
      <c r="J689" s="174"/>
      <c r="K689" s="174"/>
      <c r="L689" s="174"/>
      <c r="M689" s="174"/>
      <c r="N689" s="174"/>
      <c r="O689" s="174"/>
      <c r="P689" s="174"/>
      <c r="Q689" s="174"/>
      <c r="R689" s="174"/>
    </row>
    <row r="690" spans="7:18" ht="15.75" customHeight="1" x14ac:dyDescent="0.45">
      <c r="G690" s="174"/>
      <c r="H690" s="174"/>
      <c r="I690" s="174"/>
      <c r="J690" s="174"/>
      <c r="K690" s="174"/>
      <c r="L690" s="174"/>
      <c r="M690" s="174"/>
      <c r="N690" s="174"/>
      <c r="O690" s="174"/>
      <c r="P690" s="174"/>
      <c r="Q690" s="174"/>
      <c r="R690" s="174"/>
    </row>
    <row r="691" spans="7:18" ht="15.75" customHeight="1" x14ac:dyDescent="0.45">
      <c r="G691" s="174"/>
      <c r="H691" s="174"/>
      <c r="I691" s="174"/>
      <c r="J691" s="174"/>
      <c r="K691" s="174"/>
      <c r="L691" s="174"/>
      <c r="M691" s="174"/>
      <c r="N691" s="174"/>
      <c r="O691" s="174"/>
      <c r="P691" s="174"/>
      <c r="Q691" s="174"/>
      <c r="R691" s="174"/>
    </row>
    <row r="692" spans="7:18" ht="15.75" customHeight="1" x14ac:dyDescent="0.45">
      <c r="G692" s="174"/>
      <c r="H692" s="174"/>
      <c r="I692" s="174"/>
      <c r="J692" s="174"/>
      <c r="K692" s="174"/>
      <c r="L692" s="174"/>
      <c r="M692" s="174"/>
      <c r="N692" s="174"/>
      <c r="O692" s="174"/>
      <c r="P692" s="174"/>
      <c r="Q692" s="174"/>
      <c r="R692" s="174"/>
    </row>
    <row r="693" spans="7:18" ht="15.75" customHeight="1" x14ac:dyDescent="0.45">
      <c r="G693" s="174"/>
      <c r="H693" s="174"/>
      <c r="I693" s="174"/>
      <c r="J693" s="174"/>
      <c r="K693" s="174"/>
      <c r="L693" s="174"/>
      <c r="M693" s="174"/>
      <c r="N693" s="174"/>
      <c r="O693" s="174"/>
      <c r="P693" s="174"/>
      <c r="Q693" s="174"/>
      <c r="R693" s="174"/>
    </row>
    <row r="694" spans="7:18" ht="15.75" customHeight="1" x14ac:dyDescent="0.45">
      <c r="G694" s="174"/>
      <c r="H694" s="174"/>
      <c r="I694" s="174"/>
      <c r="J694" s="174"/>
      <c r="K694" s="174"/>
      <c r="L694" s="174"/>
      <c r="M694" s="174"/>
      <c r="N694" s="174"/>
      <c r="O694" s="174"/>
      <c r="P694" s="174"/>
      <c r="Q694" s="174"/>
      <c r="R694" s="174"/>
    </row>
    <row r="695" spans="7:18" ht="15.75" customHeight="1" x14ac:dyDescent="0.45">
      <c r="G695" s="174"/>
      <c r="H695" s="174"/>
      <c r="I695" s="174"/>
      <c r="J695" s="174"/>
      <c r="K695" s="174"/>
      <c r="L695" s="174"/>
      <c r="M695" s="174"/>
      <c r="N695" s="174"/>
      <c r="O695" s="174"/>
      <c r="P695" s="174"/>
      <c r="Q695" s="174"/>
      <c r="R695" s="174"/>
    </row>
    <row r="696" spans="7:18" ht="15.75" customHeight="1" x14ac:dyDescent="0.45">
      <c r="G696" s="174"/>
      <c r="H696" s="174"/>
      <c r="I696" s="174"/>
      <c r="J696" s="174"/>
      <c r="K696" s="174"/>
      <c r="L696" s="174"/>
      <c r="M696" s="174"/>
      <c r="N696" s="174"/>
      <c r="O696" s="174"/>
      <c r="P696" s="174"/>
      <c r="Q696" s="174"/>
      <c r="R696" s="174"/>
    </row>
    <row r="697" spans="7:18" ht="15.75" customHeight="1" x14ac:dyDescent="0.45">
      <c r="G697" s="174"/>
      <c r="H697" s="174"/>
      <c r="I697" s="174"/>
      <c r="J697" s="174"/>
      <c r="K697" s="174"/>
      <c r="L697" s="174"/>
      <c r="M697" s="174"/>
      <c r="N697" s="174"/>
      <c r="O697" s="174"/>
      <c r="P697" s="174"/>
      <c r="Q697" s="174"/>
      <c r="R697" s="174"/>
    </row>
    <row r="698" spans="7:18" ht="15.75" customHeight="1" x14ac:dyDescent="0.45">
      <c r="G698" s="174"/>
      <c r="H698" s="174"/>
      <c r="I698" s="174"/>
      <c r="J698" s="174"/>
      <c r="K698" s="174"/>
      <c r="L698" s="174"/>
      <c r="M698" s="174"/>
      <c r="N698" s="174"/>
      <c r="O698" s="174"/>
      <c r="P698" s="174"/>
      <c r="Q698" s="174"/>
      <c r="R698" s="174"/>
    </row>
    <row r="699" spans="7:18" ht="15.75" customHeight="1" x14ac:dyDescent="0.45">
      <c r="G699" s="174"/>
      <c r="H699" s="174"/>
      <c r="I699" s="174"/>
      <c r="J699" s="174"/>
      <c r="K699" s="174"/>
      <c r="L699" s="174"/>
      <c r="M699" s="174"/>
      <c r="N699" s="174"/>
      <c r="O699" s="174"/>
      <c r="P699" s="174"/>
      <c r="Q699" s="174"/>
      <c r="R699" s="174"/>
    </row>
    <row r="700" spans="7:18" ht="15.75" customHeight="1" x14ac:dyDescent="0.45">
      <c r="G700" s="174"/>
      <c r="H700" s="174"/>
      <c r="I700" s="174"/>
      <c r="J700" s="174"/>
      <c r="K700" s="174"/>
      <c r="L700" s="174"/>
      <c r="M700" s="174"/>
      <c r="N700" s="174"/>
      <c r="O700" s="174"/>
      <c r="P700" s="174"/>
      <c r="Q700" s="174"/>
      <c r="R700" s="174"/>
    </row>
    <row r="701" spans="7:18" ht="15.75" customHeight="1" x14ac:dyDescent="0.45">
      <c r="G701" s="174"/>
      <c r="H701" s="174"/>
      <c r="I701" s="174"/>
      <c r="J701" s="174"/>
      <c r="K701" s="174"/>
      <c r="L701" s="174"/>
      <c r="M701" s="174"/>
      <c r="N701" s="174"/>
      <c r="O701" s="174"/>
      <c r="P701" s="174"/>
      <c r="Q701" s="174"/>
      <c r="R701" s="174"/>
    </row>
    <row r="702" spans="7:18" ht="15.75" customHeight="1" x14ac:dyDescent="0.45">
      <c r="G702" s="174"/>
      <c r="H702" s="174"/>
      <c r="I702" s="174"/>
      <c r="J702" s="174"/>
      <c r="K702" s="174"/>
      <c r="L702" s="174"/>
      <c r="M702" s="174"/>
      <c r="N702" s="174"/>
      <c r="O702" s="174"/>
      <c r="P702" s="174"/>
      <c r="Q702" s="174"/>
      <c r="R702" s="174"/>
    </row>
    <row r="703" spans="7:18" ht="15.75" customHeight="1" x14ac:dyDescent="0.45">
      <c r="G703" s="174"/>
      <c r="H703" s="174"/>
      <c r="I703" s="174"/>
      <c r="J703" s="174"/>
      <c r="K703" s="174"/>
      <c r="L703" s="174"/>
      <c r="M703" s="174"/>
      <c r="N703" s="174"/>
      <c r="O703" s="174"/>
      <c r="P703" s="174"/>
      <c r="Q703" s="174"/>
      <c r="R703" s="174"/>
    </row>
    <row r="704" spans="7:18" ht="15.75" customHeight="1" x14ac:dyDescent="0.45">
      <c r="G704" s="174"/>
      <c r="H704" s="174"/>
      <c r="I704" s="174"/>
      <c r="J704" s="174"/>
      <c r="K704" s="174"/>
      <c r="L704" s="174"/>
      <c r="M704" s="174"/>
      <c r="N704" s="174"/>
      <c r="O704" s="174"/>
      <c r="P704" s="174"/>
      <c r="Q704" s="174"/>
      <c r="R704" s="174"/>
    </row>
    <row r="705" spans="7:18" ht="15.75" customHeight="1" x14ac:dyDescent="0.45">
      <c r="G705" s="174"/>
      <c r="H705" s="174"/>
      <c r="I705" s="174"/>
      <c r="J705" s="174"/>
      <c r="K705" s="174"/>
      <c r="L705" s="174"/>
      <c r="M705" s="174"/>
      <c r="N705" s="174"/>
      <c r="O705" s="174"/>
      <c r="P705" s="174"/>
      <c r="Q705" s="174"/>
      <c r="R705" s="174"/>
    </row>
    <row r="706" spans="7:18" ht="15.75" customHeight="1" x14ac:dyDescent="0.45">
      <c r="G706" s="174"/>
      <c r="H706" s="174"/>
      <c r="I706" s="174"/>
      <c r="J706" s="174"/>
      <c r="K706" s="174"/>
      <c r="L706" s="174"/>
      <c r="M706" s="174"/>
      <c r="N706" s="174"/>
      <c r="O706" s="174"/>
      <c r="P706" s="174"/>
      <c r="Q706" s="174"/>
      <c r="R706" s="174"/>
    </row>
    <row r="707" spans="7:18" ht="15.75" customHeight="1" x14ac:dyDescent="0.45">
      <c r="G707" s="174"/>
      <c r="H707" s="174"/>
      <c r="I707" s="174"/>
      <c r="J707" s="174"/>
      <c r="K707" s="174"/>
      <c r="L707" s="174"/>
      <c r="M707" s="174"/>
      <c r="N707" s="174"/>
      <c r="O707" s="174"/>
      <c r="P707" s="174"/>
      <c r="Q707" s="174"/>
      <c r="R707" s="174"/>
    </row>
    <row r="708" spans="7:18" ht="15.75" customHeight="1" x14ac:dyDescent="0.45">
      <c r="G708" s="174"/>
      <c r="H708" s="174"/>
      <c r="I708" s="174"/>
      <c r="J708" s="174"/>
      <c r="K708" s="174"/>
      <c r="L708" s="174"/>
      <c r="M708" s="174"/>
      <c r="N708" s="174"/>
      <c r="O708" s="174"/>
      <c r="P708" s="174"/>
      <c r="Q708" s="174"/>
      <c r="R708" s="174"/>
    </row>
    <row r="709" spans="7:18" ht="15.75" customHeight="1" x14ac:dyDescent="0.45">
      <c r="G709" s="174"/>
      <c r="H709" s="174"/>
      <c r="I709" s="174"/>
      <c r="J709" s="174"/>
      <c r="K709" s="174"/>
      <c r="L709" s="174"/>
      <c r="M709" s="174"/>
      <c r="N709" s="174"/>
      <c r="O709" s="174"/>
      <c r="P709" s="174"/>
      <c r="Q709" s="174"/>
      <c r="R709" s="174"/>
    </row>
    <row r="710" spans="7:18" ht="15.75" customHeight="1" x14ac:dyDescent="0.45">
      <c r="G710" s="174"/>
      <c r="H710" s="174"/>
      <c r="I710" s="174"/>
      <c r="J710" s="174"/>
      <c r="K710" s="174"/>
      <c r="L710" s="174"/>
      <c r="M710" s="174"/>
      <c r="N710" s="174"/>
      <c r="O710" s="174"/>
      <c r="P710" s="174"/>
      <c r="Q710" s="174"/>
      <c r="R710" s="174"/>
    </row>
    <row r="711" spans="7:18" ht="15.75" customHeight="1" x14ac:dyDescent="0.45">
      <c r="G711" s="174"/>
      <c r="H711" s="174"/>
      <c r="I711" s="174"/>
      <c r="J711" s="174"/>
      <c r="K711" s="174"/>
      <c r="L711" s="174"/>
      <c r="M711" s="174"/>
      <c r="N711" s="174"/>
      <c r="O711" s="174"/>
      <c r="P711" s="174"/>
      <c r="Q711" s="174"/>
      <c r="R711" s="174"/>
    </row>
    <row r="712" spans="7:18" ht="15.75" customHeight="1" x14ac:dyDescent="0.45">
      <c r="G712" s="174"/>
      <c r="H712" s="174"/>
      <c r="I712" s="174"/>
      <c r="J712" s="174"/>
      <c r="K712" s="174"/>
      <c r="L712" s="174"/>
      <c r="M712" s="174"/>
      <c r="N712" s="174"/>
      <c r="O712" s="174"/>
      <c r="P712" s="174"/>
      <c r="Q712" s="174"/>
      <c r="R712" s="174"/>
    </row>
    <row r="713" spans="7:18" ht="15.75" customHeight="1" x14ac:dyDescent="0.45">
      <c r="G713" s="174"/>
      <c r="H713" s="174"/>
      <c r="I713" s="174"/>
      <c r="J713" s="174"/>
      <c r="K713" s="174"/>
      <c r="L713" s="174"/>
      <c r="M713" s="174"/>
      <c r="N713" s="174"/>
      <c r="O713" s="174"/>
      <c r="P713" s="174"/>
      <c r="Q713" s="174"/>
      <c r="R713" s="174"/>
    </row>
    <row r="714" spans="7:18" ht="15.75" customHeight="1" x14ac:dyDescent="0.45">
      <c r="G714" s="174"/>
      <c r="H714" s="174"/>
      <c r="I714" s="174"/>
      <c r="J714" s="174"/>
      <c r="K714" s="174"/>
      <c r="L714" s="174"/>
      <c r="M714" s="174"/>
      <c r="N714" s="174"/>
      <c r="O714" s="174"/>
      <c r="P714" s="174"/>
      <c r="Q714" s="174"/>
      <c r="R714" s="174"/>
    </row>
    <row r="715" spans="7:18" ht="15.75" customHeight="1" x14ac:dyDescent="0.45">
      <c r="G715" s="174"/>
      <c r="H715" s="174"/>
      <c r="I715" s="174"/>
      <c r="J715" s="174"/>
      <c r="K715" s="174"/>
      <c r="L715" s="174"/>
      <c r="M715" s="174"/>
      <c r="N715" s="174"/>
      <c r="O715" s="174"/>
      <c r="P715" s="174"/>
      <c r="Q715" s="174"/>
      <c r="R715" s="174"/>
    </row>
    <row r="716" spans="7:18" ht="15.75" customHeight="1" x14ac:dyDescent="0.45">
      <c r="G716" s="174"/>
      <c r="H716" s="174"/>
      <c r="I716" s="174"/>
      <c r="J716" s="174"/>
      <c r="K716" s="174"/>
      <c r="L716" s="174"/>
      <c r="M716" s="174"/>
      <c r="N716" s="174"/>
      <c r="O716" s="174"/>
      <c r="P716" s="174"/>
      <c r="Q716" s="174"/>
      <c r="R716" s="174"/>
    </row>
    <row r="717" spans="7:18" ht="15.75" customHeight="1" x14ac:dyDescent="0.45">
      <c r="G717" s="174"/>
      <c r="H717" s="174"/>
      <c r="I717" s="174"/>
      <c r="J717" s="174"/>
      <c r="K717" s="174"/>
      <c r="L717" s="174"/>
      <c r="M717" s="174"/>
      <c r="N717" s="174"/>
      <c r="O717" s="174"/>
      <c r="P717" s="174"/>
      <c r="Q717" s="174"/>
      <c r="R717" s="174"/>
    </row>
    <row r="718" spans="7:18" ht="15.75" customHeight="1" x14ac:dyDescent="0.45">
      <c r="G718" s="174"/>
      <c r="H718" s="174"/>
      <c r="I718" s="174"/>
      <c r="J718" s="174"/>
      <c r="K718" s="174"/>
      <c r="L718" s="174"/>
      <c r="M718" s="174"/>
      <c r="N718" s="174"/>
      <c r="O718" s="174"/>
      <c r="P718" s="174"/>
      <c r="Q718" s="174"/>
      <c r="R718" s="174"/>
    </row>
    <row r="719" spans="7:18" ht="15.75" customHeight="1" x14ac:dyDescent="0.45">
      <c r="G719" s="174"/>
      <c r="H719" s="174"/>
      <c r="I719" s="174"/>
      <c r="J719" s="174"/>
      <c r="K719" s="174"/>
      <c r="L719" s="174"/>
      <c r="M719" s="174"/>
      <c r="N719" s="174"/>
      <c r="O719" s="174"/>
      <c r="P719" s="174"/>
      <c r="Q719" s="174"/>
      <c r="R719" s="174"/>
    </row>
    <row r="720" spans="7:18" ht="15.75" customHeight="1" x14ac:dyDescent="0.45">
      <c r="G720" s="174"/>
      <c r="H720" s="174"/>
      <c r="I720" s="174"/>
      <c r="J720" s="174"/>
      <c r="K720" s="174"/>
      <c r="L720" s="174"/>
      <c r="M720" s="174"/>
      <c r="N720" s="174"/>
      <c r="O720" s="174"/>
      <c r="P720" s="174"/>
      <c r="Q720" s="174"/>
      <c r="R720" s="174"/>
    </row>
    <row r="721" spans="7:18" ht="15.75" customHeight="1" x14ac:dyDescent="0.45">
      <c r="G721" s="174"/>
      <c r="H721" s="174"/>
      <c r="I721" s="174"/>
      <c r="J721" s="174"/>
      <c r="K721" s="174"/>
      <c r="L721" s="174"/>
      <c r="M721" s="174"/>
      <c r="N721" s="174"/>
      <c r="O721" s="174"/>
      <c r="P721" s="174"/>
      <c r="Q721" s="174"/>
      <c r="R721" s="174"/>
    </row>
    <row r="722" spans="7:18" ht="15.75" customHeight="1" x14ac:dyDescent="0.45">
      <c r="G722" s="174"/>
      <c r="H722" s="174"/>
      <c r="I722" s="174"/>
      <c r="J722" s="174"/>
      <c r="K722" s="174"/>
      <c r="L722" s="174"/>
      <c r="M722" s="174"/>
      <c r="N722" s="174"/>
      <c r="O722" s="174"/>
      <c r="P722" s="174"/>
      <c r="Q722" s="174"/>
      <c r="R722" s="174"/>
    </row>
    <row r="723" spans="7:18" ht="15.75" customHeight="1" x14ac:dyDescent="0.45">
      <c r="G723" s="174"/>
      <c r="H723" s="174"/>
      <c r="I723" s="174"/>
      <c r="J723" s="174"/>
      <c r="K723" s="174"/>
      <c r="L723" s="174"/>
      <c r="M723" s="174"/>
      <c r="N723" s="174"/>
      <c r="O723" s="174"/>
      <c r="P723" s="174"/>
      <c r="Q723" s="174"/>
      <c r="R723" s="174"/>
    </row>
    <row r="724" spans="7:18" ht="15.75" customHeight="1" x14ac:dyDescent="0.45">
      <c r="G724" s="174"/>
      <c r="H724" s="174"/>
      <c r="I724" s="174"/>
      <c r="J724" s="174"/>
      <c r="K724" s="174"/>
      <c r="L724" s="174"/>
      <c r="M724" s="174"/>
      <c r="N724" s="174"/>
      <c r="O724" s="174"/>
      <c r="P724" s="174"/>
      <c r="Q724" s="174"/>
      <c r="R724" s="174"/>
    </row>
    <row r="725" spans="7:18" ht="15.75" customHeight="1" x14ac:dyDescent="0.45">
      <c r="G725" s="174"/>
      <c r="H725" s="174"/>
      <c r="I725" s="174"/>
      <c r="J725" s="174"/>
      <c r="K725" s="174"/>
      <c r="L725" s="174"/>
      <c r="M725" s="174"/>
      <c r="N725" s="174"/>
      <c r="O725" s="174"/>
      <c r="P725" s="174"/>
      <c r="Q725" s="174"/>
      <c r="R725" s="174"/>
    </row>
    <row r="726" spans="7:18" ht="15.75" customHeight="1" x14ac:dyDescent="0.45">
      <c r="G726" s="174"/>
      <c r="H726" s="174"/>
      <c r="I726" s="174"/>
      <c r="J726" s="174"/>
      <c r="K726" s="174"/>
      <c r="L726" s="174"/>
      <c r="M726" s="174"/>
      <c r="N726" s="174"/>
      <c r="O726" s="174"/>
      <c r="P726" s="174"/>
      <c r="Q726" s="174"/>
      <c r="R726" s="174"/>
    </row>
    <row r="727" spans="7:18" ht="15.75" customHeight="1" x14ac:dyDescent="0.45">
      <c r="G727" s="174"/>
      <c r="H727" s="174"/>
      <c r="I727" s="174"/>
      <c r="J727" s="174"/>
      <c r="K727" s="174"/>
      <c r="L727" s="174"/>
      <c r="M727" s="174"/>
      <c r="N727" s="174"/>
      <c r="O727" s="174"/>
      <c r="P727" s="174"/>
      <c r="Q727" s="174"/>
      <c r="R727" s="174"/>
    </row>
    <row r="728" spans="7:18" ht="15.75" customHeight="1" x14ac:dyDescent="0.45">
      <c r="G728" s="174"/>
      <c r="H728" s="174"/>
      <c r="I728" s="174"/>
      <c r="J728" s="174"/>
      <c r="K728" s="174"/>
      <c r="L728" s="174"/>
      <c r="M728" s="174"/>
      <c r="N728" s="174"/>
      <c r="O728" s="174"/>
      <c r="P728" s="174"/>
      <c r="Q728" s="174"/>
      <c r="R728" s="174"/>
    </row>
    <row r="729" spans="7:18" ht="15.75" customHeight="1" x14ac:dyDescent="0.45">
      <c r="G729" s="174"/>
      <c r="H729" s="174"/>
      <c r="I729" s="174"/>
      <c r="J729" s="174"/>
      <c r="K729" s="174"/>
      <c r="L729" s="174"/>
      <c r="M729" s="174"/>
      <c r="N729" s="174"/>
      <c r="O729" s="174"/>
      <c r="P729" s="174"/>
      <c r="Q729" s="174"/>
      <c r="R729" s="174"/>
    </row>
    <row r="730" spans="7:18" ht="15.75" customHeight="1" x14ac:dyDescent="0.45">
      <c r="G730" s="174"/>
      <c r="H730" s="174"/>
      <c r="I730" s="174"/>
      <c r="J730" s="174"/>
      <c r="K730" s="174"/>
      <c r="L730" s="174"/>
      <c r="M730" s="174"/>
      <c r="N730" s="174"/>
      <c r="O730" s="174"/>
      <c r="P730" s="174"/>
      <c r="Q730" s="174"/>
      <c r="R730" s="174"/>
    </row>
    <row r="731" spans="7:18" ht="15.75" customHeight="1" x14ac:dyDescent="0.45">
      <c r="G731" s="174"/>
      <c r="H731" s="174"/>
      <c r="I731" s="174"/>
      <c r="J731" s="174"/>
      <c r="K731" s="174"/>
      <c r="L731" s="174"/>
      <c r="M731" s="174"/>
      <c r="N731" s="174"/>
      <c r="O731" s="174"/>
      <c r="P731" s="174"/>
      <c r="Q731" s="174"/>
      <c r="R731" s="174"/>
    </row>
    <row r="732" spans="7:18" ht="15.75" customHeight="1" x14ac:dyDescent="0.45">
      <c r="G732" s="174"/>
      <c r="H732" s="174"/>
      <c r="I732" s="174"/>
      <c r="J732" s="174"/>
      <c r="K732" s="174"/>
      <c r="L732" s="174"/>
      <c r="M732" s="174"/>
      <c r="N732" s="174"/>
      <c r="O732" s="174"/>
      <c r="P732" s="174"/>
      <c r="Q732" s="174"/>
      <c r="R732" s="174"/>
    </row>
    <row r="733" spans="7:18" ht="15.75" customHeight="1" x14ac:dyDescent="0.45">
      <c r="G733" s="174"/>
      <c r="H733" s="174"/>
      <c r="I733" s="174"/>
      <c r="J733" s="174"/>
      <c r="K733" s="174"/>
      <c r="L733" s="174"/>
      <c r="M733" s="174"/>
      <c r="N733" s="174"/>
      <c r="O733" s="174"/>
      <c r="P733" s="174"/>
      <c r="Q733" s="174"/>
      <c r="R733" s="174"/>
    </row>
    <row r="734" spans="7:18" ht="15.75" customHeight="1" x14ac:dyDescent="0.45">
      <c r="G734" s="174"/>
      <c r="H734" s="174"/>
      <c r="I734" s="174"/>
      <c r="J734" s="174"/>
      <c r="K734" s="174"/>
      <c r="L734" s="174"/>
      <c r="M734" s="174"/>
      <c r="N734" s="174"/>
      <c r="O734" s="174"/>
      <c r="P734" s="174"/>
      <c r="Q734" s="174"/>
      <c r="R734" s="174"/>
    </row>
    <row r="735" spans="7:18" ht="15.75" customHeight="1" x14ac:dyDescent="0.45">
      <c r="G735" s="174"/>
      <c r="H735" s="174"/>
      <c r="I735" s="174"/>
      <c r="J735" s="174"/>
      <c r="K735" s="174"/>
      <c r="L735" s="174"/>
      <c r="M735" s="174"/>
      <c r="N735" s="174"/>
      <c r="O735" s="174"/>
      <c r="P735" s="174"/>
      <c r="Q735" s="174"/>
      <c r="R735" s="174"/>
    </row>
    <row r="736" spans="7:18" ht="15.75" customHeight="1" x14ac:dyDescent="0.45">
      <c r="G736" s="174"/>
      <c r="H736" s="174"/>
      <c r="I736" s="174"/>
      <c r="J736" s="174"/>
      <c r="K736" s="174"/>
      <c r="L736" s="174"/>
      <c r="M736" s="174"/>
      <c r="N736" s="174"/>
      <c r="O736" s="174"/>
      <c r="P736" s="174"/>
      <c r="Q736" s="174"/>
      <c r="R736" s="174"/>
    </row>
    <row r="737" spans="7:18" ht="15.75" customHeight="1" x14ac:dyDescent="0.45">
      <c r="G737" s="174"/>
      <c r="H737" s="174"/>
      <c r="I737" s="174"/>
      <c r="J737" s="174"/>
      <c r="K737" s="174"/>
      <c r="L737" s="174"/>
      <c r="M737" s="174"/>
      <c r="N737" s="174"/>
      <c r="O737" s="174"/>
      <c r="P737" s="174"/>
      <c r="Q737" s="174"/>
      <c r="R737" s="174"/>
    </row>
    <row r="738" spans="7:18" ht="15.75" customHeight="1" x14ac:dyDescent="0.45">
      <c r="G738" s="174"/>
      <c r="H738" s="174"/>
      <c r="I738" s="174"/>
      <c r="J738" s="174"/>
      <c r="K738" s="174"/>
      <c r="L738" s="174"/>
      <c r="M738" s="174"/>
      <c r="N738" s="174"/>
      <c r="O738" s="174"/>
      <c r="P738" s="174"/>
      <c r="Q738" s="174"/>
      <c r="R738" s="174"/>
    </row>
    <row r="739" spans="7:18" ht="15.75" customHeight="1" x14ac:dyDescent="0.45">
      <c r="G739" s="174"/>
      <c r="H739" s="174"/>
      <c r="I739" s="174"/>
      <c r="J739" s="174"/>
      <c r="K739" s="174"/>
      <c r="L739" s="174"/>
      <c r="M739" s="174"/>
      <c r="N739" s="174"/>
      <c r="O739" s="174"/>
      <c r="P739" s="174"/>
      <c r="Q739" s="174"/>
      <c r="R739" s="174"/>
    </row>
    <row r="740" spans="7:18" ht="15.75" customHeight="1" x14ac:dyDescent="0.45">
      <c r="G740" s="174"/>
      <c r="H740" s="174"/>
      <c r="I740" s="174"/>
      <c r="J740" s="174"/>
      <c r="K740" s="174"/>
      <c r="L740" s="174"/>
      <c r="M740" s="174"/>
      <c r="N740" s="174"/>
      <c r="O740" s="174"/>
      <c r="P740" s="174"/>
      <c r="Q740" s="174"/>
      <c r="R740" s="174"/>
    </row>
    <row r="741" spans="7:18" ht="15.75" customHeight="1" x14ac:dyDescent="0.45">
      <c r="G741" s="174"/>
      <c r="H741" s="174"/>
      <c r="I741" s="174"/>
      <c r="J741" s="174"/>
      <c r="K741" s="174"/>
      <c r="L741" s="174"/>
      <c r="M741" s="174"/>
      <c r="N741" s="174"/>
      <c r="O741" s="174"/>
      <c r="P741" s="174"/>
      <c r="Q741" s="174"/>
      <c r="R741" s="174"/>
    </row>
    <row r="742" spans="7:18" ht="15.75" customHeight="1" x14ac:dyDescent="0.45">
      <c r="G742" s="174"/>
      <c r="H742" s="174"/>
      <c r="I742" s="174"/>
      <c r="J742" s="174"/>
      <c r="K742" s="174"/>
      <c r="L742" s="174"/>
      <c r="M742" s="174"/>
      <c r="N742" s="174"/>
      <c r="O742" s="174"/>
      <c r="P742" s="174"/>
      <c r="Q742" s="174"/>
      <c r="R742" s="174"/>
    </row>
    <row r="743" spans="7:18" ht="15.75" customHeight="1" x14ac:dyDescent="0.45">
      <c r="G743" s="174"/>
      <c r="H743" s="174"/>
      <c r="I743" s="174"/>
      <c r="J743" s="174"/>
      <c r="K743" s="174"/>
      <c r="L743" s="174"/>
      <c r="M743" s="174"/>
      <c r="N743" s="174"/>
      <c r="O743" s="174"/>
      <c r="P743" s="174"/>
      <c r="Q743" s="174"/>
      <c r="R743" s="174"/>
    </row>
    <row r="744" spans="7:18" ht="15.75" customHeight="1" x14ac:dyDescent="0.45">
      <c r="G744" s="174"/>
      <c r="H744" s="174"/>
      <c r="I744" s="174"/>
      <c r="J744" s="174"/>
      <c r="K744" s="174"/>
      <c r="L744" s="174"/>
      <c r="M744" s="174"/>
      <c r="N744" s="174"/>
      <c r="O744" s="174"/>
      <c r="P744" s="174"/>
      <c r="Q744" s="174"/>
      <c r="R744" s="174"/>
    </row>
    <row r="745" spans="7:18" ht="15.75" customHeight="1" x14ac:dyDescent="0.45">
      <c r="G745" s="174"/>
      <c r="H745" s="174"/>
      <c r="I745" s="174"/>
      <c r="J745" s="174"/>
      <c r="K745" s="174"/>
      <c r="L745" s="174"/>
      <c r="M745" s="174"/>
      <c r="N745" s="174"/>
      <c r="O745" s="174"/>
      <c r="P745" s="174"/>
      <c r="Q745" s="174"/>
      <c r="R745" s="174"/>
    </row>
    <row r="746" spans="7:18" ht="15.75" customHeight="1" x14ac:dyDescent="0.45">
      <c r="G746" s="174"/>
      <c r="H746" s="174"/>
      <c r="I746" s="174"/>
      <c r="J746" s="174"/>
      <c r="K746" s="174"/>
      <c r="L746" s="174"/>
      <c r="M746" s="174"/>
      <c r="N746" s="174"/>
      <c r="O746" s="174"/>
      <c r="P746" s="174"/>
      <c r="Q746" s="174"/>
      <c r="R746" s="174"/>
    </row>
    <row r="747" spans="7:18" ht="15.75" customHeight="1" x14ac:dyDescent="0.45">
      <c r="G747" s="174"/>
      <c r="H747" s="174"/>
      <c r="I747" s="174"/>
      <c r="J747" s="174"/>
      <c r="K747" s="174"/>
      <c r="L747" s="174"/>
      <c r="M747" s="174"/>
      <c r="N747" s="174"/>
      <c r="O747" s="174"/>
      <c r="P747" s="174"/>
      <c r="Q747" s="174"/>
      <c r="R747" s="174"/>
    </row>
    <row r="748" spans="7:18" ht="15.75" customHeight="1" x14ac:dyDescent="0.45">
      <c r="G748" s="174"/>
      <c r="H748" s="174"/>
      <c r="I748" s="174"/>
      <c r="J748" s="174"/>
      <c r="K748" s="174"/>
      <c r="L748" s="174"/>
      <c r="M748" s="174"/>
      <c r="N748" s="174"/>
      <c r="O748" s="174"/>
      <c r="P748" s="174"/>
      <c r="Q748" s="174"/>
      <c r="R748" s="174"/>
    </row>
    <row r="749" spans="7:18" ht="15.75" customHeight="1" x14ac:dyDescent="0.45">
      <c r="G749" s="174"/>
      <c r="H749" s="174"/>
      <c r="I749" s="174"/>
      <c r="J749" s="174"/>
      <c r="K749" s="174"/>
      <c r="L749" s="174"/>
      <c r="M749" s="174"/>
      <c r="N749" s="174"/>
      <c r="O749" s="174"/>
      <c r="P749" s="174"/>
      <c r="Q749" s="174"/>
      <c r="R749" s="174"/>
    </row>
    <row r="750" spans="7:18" ht="15.75" customHeight="1" x14ac:dyDescent="0.45">
      <c r="G750" s="174"/>
      <c r="H750" s="174"/>
      <c r="I750" s="174"/>
      <c r="J750" s="174"/>
      <c r="K750" s="174"/>
      <c r="L750" s="174"/>
      <c r="M750" s="174"/>
      <c r="N750" s="174"/>
      <c r="O750" s="174"/>
      <c r="P750" s="174"/>
      <c r="Q750" s="174"/>
      <c r="R750" s="174"/>
    </row>
    <row r="751" spans="7:18" ht="15.75" customHeight="1" x14ac:dyDescent="0.45">
      <c r="G751" s="174"/>
      <c r="H751" s="174"/>
      <c r="I751" s="174"/>
      <c r="J751" s="174"/>
      <c r="K751" s="174"/>
      <c r="L751" s="174"/>
      <c r="M751" s="174"/>
      <c r="N751" s="174"/>
      <c r="O751" s="174"/>
      <c r="P751" s="174"/>
      <c r="Q751" s="174"/>
      <c r="R751" s="174"/>
    </row>
    <row r="752" spans="7:18" ht="15.75" customHeight="1" x14ac:dyDescent="0.45">
      <c r="G752" s="174"/>
      <c r="H752" s="174"/>
      <c r="I752" s="174"/>
      <c r="J752" s="174"/>
      <c r="K752" s="174"/>
      <c r="L752" s="174"/>
      <c r="M752" s="174"/>
      <c r="N752" s="174"/>
      <c r="O752" s="174"/>
      <c r="P752" s="174"/>
      <c r="Q752" s="174"/>
      <c r="R752" s="174"/>
    </row>
    <row r="753" spans="7:18" ht="15.75" customHeight="1" x14ac:dyDescent="0.45">
      <c r="G753" s="174"/>
      <c r="H753" s="174"/>
      <c r="I753" s="174"/>
      <c r="J753" s="174"/>
      <c r="K753" s="174"/>
      <c r="L753" s="174"/>
      <c r="M753" s="174"/>
      <c r="N753" s="174"/>
      <c r="O753" s="174"/>
      <c r="P753" s="174"/>
      <c r="Q753" s="174"/>
      <c r="R753" s="174"/>
    </row>
    <row r="754" spans="7:18" ht="15.75" customHeight="1" x14ac:dyDescent="0.45">
      <c r="G754" s="174"/>
      <c r="H754" s="174"/>
      <c r="I754" s="174"/>
      <c r="J754" s="174"/>
      <c r="K754" s="174"/>
      <c r="L754" s="174"/>
      <c r="M754" s="174"/>
      <c r="N754" s="174"/>
      <c r="O754" s="174"/>
      <c r="P754" s="174"/>
      <c r="Q754" s="174"/>
      <c r="R754" s="174"/>
    </row>
    <row r="755" spans="7:18" ht="15.75" customHeight="1" x14ac:dyDescent="0.45">
      <c r="G755" s="174"/>
      <c r="H755" s="174"/>
      <c r="I755" s="174"/>
      <c r="J755" s="174"/>
      <c r="K755" s="174"/>
      <c r="L755" s="174"/>
      <c r="M755" s="174"/>
      <c r="N755" s="174"/>
      <c r="O755" s="174"/>
      <c r="P755" s="174"/>
      <c r="Q755" s="174"/>
      <c r="R755" s="174"/>
    </row>
    <row r="756" spans="7:18" ht="15.75" customHeight="1" x14ac:dyDescent="0.45">
      <c r="G756" s="174"/>
      <c r="H756" s="174"/>
      <c r="I756" s="174"/>
      <c r="J756" s="174"/>
      <c r="K756" s="174"/>
      <c r="L756" s="174"/>
      <c r="M756" s="174"/>
      <c r="N756" s="174"/>
      <c r="O756" s="174"/>
      <c r="P756" s="174"/>
      <c r="Q756" s="174"/>
      <c r="R756" s="174"/>
    </row>
    <row r="757" spans="7:18" ht="15.75" customHeight="1" x14ac:dyDescent="0.45">
      <c r="G757" s="174"/>
      <c r="H757" s="174"/>
      <c r="I757" s="174"/>
      <c r="J757" s="174"/>
      <c r="K757" s="174"/>
      <c r="L757" s="174"/>
      <c r="M757" s="174"/>
      <c r="N757" s="174"/>
      <c r="O757" s="174"/>
      <c r="P757" s="174"/>
      <c r="Q757" s="174"/>
      <c r="R757" s="174"/>
    </row>
    <row r="758" spans="7:18" ht="15.75" customHeight="1" x14ac:dyDescent="0.45">
      <c r="G758" s="174"/>
      <c r="H758" s="174"/>
      <c r="I758" s="174"/>
      <c r="J758" s="174"/>
      <c r="K758" s="174"/>
      <c r="L758" s="174"/>
      <c r="M758" s="174"/>
      <c r="N758" s="174"/>
      <c r="O758" s="174"/>
      <c r="P758" s="174"/>
      <c r="Q758" s="174"/>
      <c r="R758" s="174"/>
    </row>
    <row r="759" spans="7:18" ht="15.75" customHeight="1" x14ac:dyDescent="0.45">
      <c r="G759" s="174"/>
      <c r="H759" s="174"/>
      <c r="I759" s="174"/>
      <c r="J759" s="174"/>
      <c r="K759" s="174"/>
      <c r="L759" s="174"/>
      <c r="M759" s="174"/>
      <c r="N759" s="174"/>
      <c r="O759" s="174"/>
      <c r="P759" s="174"/>
      <c r="Q759" s="174"/>
      <c r="R759" s="174"/>
    </row>
    <row r="760" spans="7:18" ht="15.75" customHeight="1" x14ac:dyDescent="0.45">
      <c r="G760" s="174"/>
      <c r="H760" s="174"/>
      <c r="I760" s="174"/>
      <c r="J760" s="174"/>
      <c r="K760" s="174"/>
      <c r="L760" s="174"/>
      <c r="M760" s="174"/>
      <c r="N760" s="174"/>
      <c r="O760" s="174"/>
      <c r="P760" s="174"/>
      <c r="Q760" s="174"/>
      <c r="R760" s="174"/>
    </row>
    <row r="761" spans="7:18" ht="15.75" customHeight="1" x14ac:dyDescent="0.45">
      <c r="G761" s="174"/>
      <c r="H761" s="174"/>
      <c r="I761" s="174"/>
      <c r="J761" s="174"/>
      <c r="K761" s="174"/>
      <c r="L761" s="174"/>
      <c r="M761" s="174"/>
      <c r="N761" s="174"/>
      <c r="O761" s="174"/>
      <c r="P761" s="174"/>
      <c r="Q761" s="174"/>
      <c r="R761" s="174"/>
    </row>
    <row r="762" spans="7:18" ht="15.75" customHeight="1" x14ac:dyDescent="0.45">
      <c r="G762" s="174"/>
      <c r="H762" s="174"/>
      <c r="I762" s="174"/>
      <c r="J762" s="174"/>
      <c r="K762" s="174"/>
      <c r="L762" s="174"/>
      <c r="M762" s="174"/>
      <c r="N762" s="174"/>
      <c r="O762" s="174"/>
      <c r="P762" s="174"/>
      <c r="Q762" s="174"/>
      <c r="R762" s="174"/>
    </row>
    <row r="763" spans="7:18" ht="15.75" customHeight="1" x14ac:dyDescent="0.45">
      <c r="G763" s="174"/>
      <c r="H763" s="174"/>
      <c r="I763" s="174"/>
      <c r="J763" s="174"/>
      <c r="K763" s="174"/>
      <c r="L763" s="174"/>
      <c r="M763" s="174"/>
      <c r="N763" s="174"/>
      <c r="O763" s="174"/>
      <c r="P763" s="174"/>
      <c r="Q763" s="174"/>
      <c r="R763" s="174"/>
    </row>
    <row r="764" spans="7:18" ht="15.75" customHeight="1" x14ac:dyDescent="0.45">
      <c r="G764" s="174"/>
      <c r="H764" s="174"/>
      <c r="I764" s="174"/>
      <c r="J764" s="174"/>
      <c r="K764" s="174"/>
      <c r="L764" s="174"/>
      <c r="M764" s="174"/>
      <c r="N764" s="174"/>
      <c r="O764" s="174"/>
      <c r="P764" s="174"/>
      <c r="Q764" s="174"/>
      <c r="R764" s="174"/>
    </row>
    <row r="765" spans="7:18" ht="15.75" customHeight="1" x14ac:dyDescent="0.45">
      <c r="G765" s="174"/>
      <c r="H765" s="174"/>
      <c r="I765" s="174"/>
      <c r="J765" s="174"/>
      <c r="K765" s="174"/>
      <c r="L765" s="174"/>
      <c r="M765" s="174"/>
      <c r="N765" s="174"/>
      <c r="O765" s="174"/>
      <c r="P765" s="174"/>
      <c r="Q765" s="174"/>
      <c r="R765" s="174"/>
    </row>
    <row r="766" spans="7:18" ht="15.75" customHeight="1" x14ac:dyDescent="0.45">
      <c r="G766" s="174"/>
      <c r="H766" s="174"/>
      <c r="I766" s="174"/>
      <c r="J766" s="174"/>
      <c r="K766" s="174"/>
      <c r="L766" s="174"/>
      <c r="M766" s="174"/>
      <c r="N766" s="174"/>
      <c r="O766" s="174"/>
      <c r="P766" s="174"/>
      <c r="Q766" s="174"/>
      <c r="R766" s="174"/>
    </row>
    <row r="767" spans="7:18" ht="15.75" customHeight="1" x14ac:dyDescent="0.45">
      <c r="G767" s="174"/>
      <c r="H767" s="174"/>
      <c r="I767" s="174"/>
      <c r="J767" s="174"/>
      <c r="K767" s="174"/>
      <c r="L767" s="174"/>
      <c r="M767" s="174"/>
      <c r="N767" s="174"/>
      <c r="O767" s="174"/>
      <c r="P767" s="174"/>
      <c r="Q767" s="174"/>
      <c r="R767" s="174"/>
    </row>
    <row r="768" spans="7:18" ht="15.75" customHeight="1" x14ac:dyDescent="0.45">
      <c r="G768" s="174"/>
      <c r="H768" s="174"/>
      <c r="I768" s="174"/>
      <c r="J768" s="174"/>
      <c r="K768" s="174"/>
      <c r="L768" s="174"/>
      <c r="M768" s="174"/>
      <c r="N768" s="174"/>
      <c r="O768" s="174"/>
      <c r="P768" s="174"/>
      <c r="Q768" s="174"/>
      <c r="R768" s="174"/>
    </row>
    <row r="769" spans="7:18" ht="15.75" customHeight="1" x14ac:dyDescent="0.45">
      <c r="G769" s="174"/>
      <c r="H769" s="174"/>
      <c r="I769" s="174"/>
      <c r="J769" s="174"/>
      <c r="K769" s="174"/>
      <c r="L769" s="174"/>
      <c r="M769" s="174"/>
      <c r="N769" s="174"/>
      <c r="O769" s="174"/>
      <c r="P769" s="174"/>
      <c r="Q769" s="174"/>
      <c r="R769" s="174"/>
    </row>
    <row r="770" spans="7:18" ht="15.75" customHeight="1" x14ac:dyDescent="0.45">
      <c r="G770" s="174"/>
      <c r="H770" s="174"/>
      <c r="I770" s="174"/>
      <c r="J770" s="174"/>
      <c r="K770" s="174"/>
      <c r="L770" s="174"/>
      <c r="M770" s="174"/>
      <c r="N770" s="174"/>
      <c r="O770" s="174"/>
      <c r="P770" s="174"/>
      <c r="Q770" s="174"/>
      <c r="R770" s="174"/>
    </row>
    <row r="771" spans="7:18" ht="15.75" customHeight="1" x14ac:dyDescent="0.45">
      <c r="G771" s="174"/>
      <c r="H771" s="174"/>
      <c r="I771" s="174"/>
      <c r="J771" s="174"/>
      <c r="K771" s="174"/>
      <c r="L771" s="174"/>
      <c r="M771" s="174"/>
      <c r="N771" s="174"/>
      <c r="O771" s="174"/>
      <c r="P771" s="174"/>
      <c r="Q771" s="174"/>
      <c r="R771" s="174"/>
    </row>
    <row r="772" spans="7:18" ht="15.75" customHeight="1" x14ac:dyDescent="0.45">
      <c r="G772" s="174"/>
      <c r="H772" s="174"/>
      <c r="I772" s="174"/>
      <c r="J772" s="174"/>
      <c r="K772" s="174"/>
      <c r="L772" s="174"/>
      <c r="M772" s="174"/>
      <c r="N772" s="174"/>
      <c r="O772" s="174"/>
      <c r="P772" s="174"/>
      <c r="Q772" s="174"/>
      <c r="R772" s="174"/>
    </row>
    <row r="773" spans="7:18" ht="15.75" customHeight="1" x14ac:dyDescent="0.45">
      <c r="G773" s="174"/>
      <c r="H773" s="174"/>
      <c r="I773" s="174"/>
      <c r="J773" s="174"/>
      <c r="K773" s="174"/>
      <c r="L773" s="174"/>
      <c r="M773" s="174"/>
      <c r="N773" s="174"/>
      <c r="O773" s="174"/>
      <c r="P773" s="174"/>
      <c r="Q773" s="174"/>
      <c r="R773" s="174"/>
    </row>
    <row r="774" spans="7:18" ht="15.75" customHeight="1" x14ac:dyDescent="0.45">
      <c r="G774" s="174"/>
      <c r="H774" s="174"/>
      <c r="I774" s="174"/>
      <c r="J774" s="174"/>
      <c r="K774" s="174"/>
      <c r="L774" s="174"/>
      <c r="M774" s="174"/>
      <c r="N774" s="174"/>
      <c r="O774" s="174"/>
      <c r="P774" s="174"/>
      <c r="Q774" s="174"/>
      <c r="R774" s="174"/>
    </row>
    <row r="775" spans="7:18" ht="15.75" customHeight="1" x14ac:dyDescent="0.45">
      <c r="G775" s="174"/>
      <c r="H775" s="174"/>
      <c r="I775" s="174"/>
      <c r="J775" s="174"/>
      <c r="K775" s="174"/>
      <c r="L775" s="174"/>
      <c r="M775" s="174"/>
      <c r="N775" s="174"/>
      <c r="O775" s="174"/>
      <c r="P775" s="174"/>
      <c r="Q775" s="174"/>
      <c r="R775" s="174"/>
    </row>
    <row r="776" spans="7:18" ht="15.75" customHeight="1" x14ac:dyDescent="0.45">
      <c r="G776" s="174"/>
      <c r="H776" s="174"/>
      <c r="I776" s="174"/>
      <c r="J776" s="174"/>
      <c r="K776" s="174"/>
      <c r="L776" s="174"/>
      <c r="M776" s="174"/>
      <c r="N776" s="174"/>
      <c r="O776" s="174"/>
      <c r="P776" s="174"/>
      <c r="Q776" s="174"/>
      <c r="R776" s="174"/>
    </row>
    <row r="777" spans="7:18" ht="15.75" customHeight="1" x14ac:dyDescent="0.45">
      <c r="G777" s="174"/>
      <c r="H777" s="174"/>
      <c r="I777" s="174"/>
      <c r="J777" s="174"/>
      <c r="K777" s="174"/>
      <c r="L777" s="174"/>
      <c r="M777" s="174"/>
      <c r="N777" s="174"/>
      <c r="O777" s="174"/>
      <c r="P777" s="174"/>
      <c r="Q777" s="174"/>
      <c r="R777" s="174"/>
    </row>
    <row r="778" spans="7:18" ht="15.75" customHeight="1" x14ac:dyDescent="0.45">
      <c r="G778" s="174"/>
      <c r="H778" s="174"/>
      <c r="I778" s="174"/>
      <c r="J778" s="174"/>
      <c r="K778" s="174"/>
      <c r="L778" s="174"/>
      <c r="M778" s="174"/>
      <c r="N778" s="174"/>
      <c r="O778" s="174"/>
      <c r="P778" s="174"/>
      <c r="Q778" s="174"/>
      <c r="R778" s="174"/>
    </row>
    <row r="779" spans="7:18" ht="15.75" customHeight="1" x14ac:dyDescent="0.45">
      <c r="G779" s="174"/>
      <c r="H779" s="174"/>
      <c r="I779" s="174"/>
      <c r="J779" s="174"/>
      <c r="K779" s="174"/>
      <c r="L779" s="174"/>
      <c r="M779" s="174"/>
      <c r="N779" s="174"/>
      <c r="O779" s="174"/>
      <c r="P779" s="174"/>
      <c r="Q779" s="174"/>
      <c r="R779" s="174"/>
    </row>
    <row r="780" spans="7:18" ht="15.75" customHeight="1" x14ac:dyDescent="0.45">
      <c r="G780" s="174"/>
      <c r="H780" s="174"/>
      <c r="I780" s="174"/>
      <c r="J780" s="174"/>
      <c r="K780" s="174"/>
      <c r="L780" s="174"/>
      <c r="M780" s="174"/>
      <c r="N780" s="174"/>
      <c r="O780" s="174"/>
      <c r="P780" s="174"/>
      <c r="Q780" s="174"/>
      <c r="R780" s="174"/>
    </row>
    <row r="781" spans="7:18" ht="15.75" customHeight="1" x14ac:dyDescent="0.45">
      <c r="G781" s="174"/>
      <c r="H781" s="174"/>
      <c r="I781" s="174"/>
      <c r="J781" s="174"/>
      <c r="K781" s="174"/>
      <c r="L781" s="174"/>
      <c r="M781" s="174"/>
      <c r="N781" s="174"/>
      <c r="O781" s="174"/>
      <c r="P781" s="174"/>
      <c r="Q781" s="174"/>
      <c r="R781" s="174"/>
    </row>
    <row r="782" spans="7:18" ht="15.75" customHeight="1" x14ac:dyDescent="0.45">
      <c r="G782" s="174"/>
      <c r="H782" s="174"/>
      <c r="I782" s="174"/>
      <c r="J782" s="174"/>
      <c r="K782" s="174"/>
      <c r="L782" s="174"/>
      <c r="M782" s="174"/>
      <c r="N782" s="174"/>
      <c r="O782" s="174"/>
      <c r="P782" s="174"/>
      <c r="Q782" s="174"/>
      <c r="R782" s="174"/>
    </row>
    <row r="783" spans="7:18" ht="15.75" customHeight="1" x14ac:dyDescent="0.45">
      <c r="G783" s="174"/>
      <c r="H783" s="174"/>
      <c r="I783" s="174"/>
      <c r="J783" s="174"/>
      <c r="K783" s="174"/>
      <c r="L783" s="174"/>
      <c r="M783" s="174"/>
      <c r="N783" s="174"/>
      <c r="O783" s="174"/>
      <c r="P783" s="174"/>
      <c r="Q783" s="174"/>
      <c r="R783" s="174"/>
    </row>
    <row r="784" spans="7:18" ht="15.75" customHeight="1" x14ac:dyDescent="0.45">
      <c r="G784" s="174"/>
      <c r="H784" s="174"/>
      <c r="I784" s="174"/>
      <c r="J784" s="174"/>
      <c r="K784" s="174"/>
      <c r="L784" s="174"/>
      <c r="M784" s="174"/>
      <c r="N784" s="174"/>
      <c r="O784" s="174"/>
      <c r="P784" s="174"/>
      <c r="Q784" s="174"/>
      <c r="R784" s="174"/>
    </row>
    <row r="785" spans="7:18" ht="15.75" customHeight="1" x14ac:dyDescent="0.45">
      <c r="G785" s="174"/>
      <c r="H785" s="174"/>
      <c r="I785" s="174"/>
      <c r="J785" s="174"/>
      <c r="K785" s="174"/>
      <c r="L785" s="174"/>
      <c r="M785" s="174"/>
      <c r="N785" s="174"/>
      <c r="O785" s="174"/>
      <c r="P785" s="174"/>
      <c r="Q785" s="174"/>
      <c r="R785" s="174"/>
    </row>
    <row r="786" spans="7:18" ht="15.75" customHeight="1" x14ac:dyDescent="0.45">
      <c r="G786" s="174"/>
      <c r="H786" s="174"/>
      <c r="I786" s="174"/>
      <c r="J786" s="174"/>
      <c r="K786" s="174"/>
      <c r="L786" s="174"/>
      <c r="M786" s="174"/>
      <c r="N786" s="174"/>
      <c r="O786" s="174"/>
      <c r="P786" s="174"/>
      <c r="Q786" s="174"/>
      <c r="R786" s="174"/>
    </row>
    <row r="787" spans="7:18" ht="15.75" customHeight="1" x14ac:dyDescent="0.45">
      <c r="G787" s="174"/>
      <c r="H787" s="174"/>
      <c r="I787" s="174"/>
      <c r="J787" s="174"/>
      <c r="K787" s="174"/>
      <c r="L787" s="174"/>
      <c r="M787" s="174"/>
      <c r="N787" s="174"/>
      <c r="O787" s="174"/>
      <c r="P787" s="174"/>
      <c r="Q787" s="174"/>
      <c r="R787" s="174"/>
    </row>
    <row r="788" spans="7:18" ht="15.75" customHeight="1" x14ac:dyDescent="0.45">
      <c r="G788" s="174"/>
      <c r="H788" s="174"/>
      <c r="I788" s="174"/>
      <c r="J788" s="174"/>
      <c r="K788" s="174"/>
      <c r="L788" s="174"/>
      <c r="M788" s="174"/>
      <c r="N788" s="174"/>
      <c r="O788" s="174"/>
      <c r="P788" s="174"/>
      <c r="Q788" s="174"/>
      <c r="R788" s="174"/>
    </row>
    <row r="789" spans="7:18" ht="15.75" customHeight="1" x14ac:dyDescent="0.45">
      <c r="G789" s="174"/>
      <c r="H789" s="174"/>
      <c r="I789" s="174"/>
      <c r="J789" s="174"/>
      <c r="K789" s="174"/>
      <c r="L789" s="174"/>
      <c r="M789" s="174"/>
      <c r="N789" s="174"/>
      <c r="O789" s="174"/>
      <c r="P789" s="174"/>
      <c r="Q789" s="174"/>
      <c r="R789" s="174"/>
    </row>
    <row r="790" spans="7:18" ht="15.75" customHeight="1" x14ac:dyDescent="0.45">
      <c r="G790" s="174"/>
      <c r="H790" s="174"/>
      <c r="I790" s="174"/>
      <c r="J790" s="174"/>
      <c r="K790" s="174"/>
      <c r="L790" s="174"/>
      <c r="M790" s="174"/>
      <c r="N790" s="174"/>
      <c r="O790" s="174"/>
      <c r="P790" s="174"/>
      <c r="Q790" s="174"/>
      <c r="R790" s="174"/>
    </row>
    <row r="791" spans="7:18" ht="15.75" customHeight="1" x14ac:dyDescent="0.45">
      <c r="G791" s="174"/>
      <c r="H791" s="174"/>
      <c r="I791" s="174"/>
      <c r="J791" s="174"/>
      <c r="K791" s="174"/>
      <c r="L791" s="174"/>
      <c r="M791" s="174"/>
      <c r="N791" s="174"/>
      <c r="O791" s="174"/>
      <c r="P791" s="174"/>
      <c r="Q791" s="174"/>
      <c r="R791" s="174"/>
    </row>
    <row r="792" spans="7:18" ht="15.75" customHeight="1" x14ac:dyDescent="0.45">
      <c r="G792" s="174"/>
      <c r="H792" s="174"/>
      <c r="I792" s="174"/>
      <c r="J792" s="174"/>
      <c r="K792" s="174"/>
      <c r="L792" s="174"/>
      <c r="M792" s="174"/>
      <c r="N792" s="174"/>
      <c r="O792" s="174"/>
      <c r="P792" s="174"/>
      <c r="Q792" s="174"/>
      <c r="R792" s="174"/>
    </row>
    <row r="793" spans="7:18" ht="15.75" customHeight="1" x14ac:dyDescent="0.45">
      <c r="G793" s="174"/>
      <c r="H793" s="174"/>
      <c r="I793" s="174"/>
      <c r="J793" s="174"/>
      <c r="K793" s="174"/>
      <c r="L793" s="174"/>
      <c r="M793" s="174"/>
      <c r="N793" s="174"/>
      <c r="O793" s="174"/>
      <c r="P793" s="174"/>
      <c r="Q793" s="174"/>
      <c r="R793" s="174"/>
    </row>
    <row r="794" spans="7:18" ht="15.75" customHeight="1" x14ac:dyDescent="0.45">
      <c r="G794" s="174"/>
      <c r="H794" s="174"/>
      <c r="I794" s="174"/>
      <c r="J794" s="174"/>
      <c r="K794" s="174"/>
      <c r="L794" s="174"/>
      <c r="M794" s="174"/>
      <c r="N794" s="174"/>
      <c r="O794" s="174"/>
      <c r="P794" s="174"/>
      <c r="Q794" s="174"/>
      <c r="R794" s="174"/>
    </row>
    <row r="795" spans="7:18" ht="15.75" customHeight="1" x14ac:dyDescent="0.45">
      <c r="G795" s="174"/>
      <c r="H795" s="174"/>
      <c r="I795" s="174"/>
      <c r="J795" s="174"/>
      <c r="K795" s="174"/>
      <c r="L795" s="174"/>
      <c r="M795" s="174"/>
      <c r="N795" s="174"/>
      <c r="O795" s="174"/>
      <c r="P795" s="174"/>
      <c r="Q795" s="174"/>
      <c r="R795" s="174"/>
    </row>
    <row r="796" spans="7:18" ht="15.75" customHeight="1" x14ac:dyDescent="0.45">
      <c r="G796" s="174"/>
      <c r="H796" s="174"/>
      <c r="I796" s="174"/>
      <c r="J796" s="174"/>
      <c r="K796" s="174"/>
      <c r="L796" s="174"/>
      <c r="M796" s="174"/>
      <c r="N796" s="174"/>
      <c r="O796" s="174"/>
      <c r="P796" s="174"/>
      <c r="Q796" s="174"/>
      <c r="R796" s="174"/>
    </row>
    <row r="797" spans="7:18" ht="15.75" customHeight="1" x14ac:dyDescent="0.45">
      <c r="G797" s="174"/>
      <c r="H797" s="174"/>
      <c r="I797" s="174"/>
      <c r="J797" s="174"/>
      <c r="K797" s="174"/>
      <c r="L797" s="174"/>
      <c r="M797" s="174"/>
      <c r="N797" s="174"/>
      <c r="O797" s="174"/>
      <c r="P797" s="174"/>
      <c r="Q797" s="174"/>
      <c r="R797" s="174"/>
    </row>
    <row r="798" spans="7:18" ht="15.75" customHeight="1" x14ac:dyDescent="0.45">
      <c r="G798" s="174"/>
      <c r="H798" s="174"/>
      <c r="I798" s="174"/>
      <c r="J798" s="174"/>
      <c r="K798" s="174"/>
      <c r="L798" s="174"/>
      <c r="M798" s="174"/>
      <c r="N798" s="174"/>
      <c r="O798" s="174"/>
      <c r="P798" s="174"/>
      <c r="Q798" s="174"/>
      <c r="R798" s="174"/>
    </row>
    <row r="799" spans="7:18" ht="15.75" customHeight="1" x14ac:dyDescent="0.45">
      <c r="G799" s="174"/>
      <c r="H799" s="174"/>
      <c r="I799" s="174"/>
      <c r="J799" s="174"/>
      <c r="K799" s="174"/>
      <c r="L799" s="174"/>
      <c r="M799" s="174"/>
      <c r="N799" s="174"/>
      <c r="O799" s="174"/>
      <c r="P799" s="174"/>
      <c r="Q799" s="174"/>
      <c r="R799" s="174"/>
    </row>
    <row r="800" spans="7:18" ht="15.75" customHeight="1" x14ac:dyDescent="0.45">
      <c r="G800" s="174"/>
      <c r="H800" s="174"/>
      <c r="I800" s="174"/>
      <c r="J800" s="174"/>
      <c r="K800" s="174"/>
      <c r="L800" s="174"/>
      <c r="M800" s="174"/>
      <c r="N800" s="174"/>
      <c r="O800" s="174"/>
      <c r="P800" s="174"/>
      <c r="Q800" s="174"/>
      <c r="R800" s="174"/>
    </row>
    <row r="801" spans="7:18" ht="15.75" customHeight="1" x14ac:dyDescent="0.45">
      <c r="G801" s="174"/>
      <c r="H801" s="174"/>
      <c r="I801" s="174"/>
      <c r="J801" s="174"/>
      <c r="K801" s="174"/>
      <c r="L801" s="174"/>
      <c r="M801" s="174"/>
      <c r="N801" s="174"/>
      <c r="O801" s="174"/>
      <c r="P801" s="174"/>
      <c r="Q801" s="174"/>
      <c r="R801" s="174"/>
    </row>
    <row r="802" spans="7:18" ht="15.75" customHeight="1" x14ac:dyDescent="0.45">
      <c r="G802" s="174"/>
      <c r="H802" s="174"/>
      <c r="I802" s="174"/>
      <c r="J802" s="174"/>
      <c r="K802" s="174"/>
      <c r="L802" s="174"/>
      <c r="M802" s="174"/>
      <c r="N802" s="174"/>
      <c r="O802" s="174"/>
      <c r="P802" s="174"/>
      <c r="Q802" s="174"/>
      <c r="R802" s="174"/>
    </row>
    <row r="803" spans="7:18" ht="15.75" customHeight="1" x14ac:dyDescent="0.45">
      <c r="G803" s="174"/>
      <c r="H803" s="174"/>
      <c r="I803" s="174"/>
      <c r="J803" s="174"/>
      <c r="K803" s="174"/>
      <c r="L803" s="174"/>
      <c r="M803" s="174"/>
      <c r="N803" s="174"/>
      <c r="O803" s="174"/>
      <c r="P803" s="174"/>
      <c r="Q803" s="174"/>
      <c r="R803" s="174"/>
    </row>
    <row r="804" spans="7:18" ht="15.75" customHeight="1" x14ac:dyDescent="0.45">
      <c r="G804" s="174"/>
      <c r="H804" s="174"/>
      <c r="I804" s="174"/>
      <c r="J804" s="174"/>
      <c r="K804" s="174"/>
      <c r="L804" s="174"/>
      <c r="M804" s="174"/>
      <c r="N804" s="174"/>
      <c r="O804" s="174"/>
      <c r="P804" s="174"/>
      <c r="Q804" s="174"/>
      <c r="R804" s="174"/>
    </row>
    <row r="805" spans="7:18" ht="15.75" customHeight="1" x14ac:dyDescent="0.45">
      <c r="G805" s="174"/>
      <c r="H805" s="174"/>
      <c r="I805" s="174"/>
      <c r="J805" s="174"/>
      <c r="K805" s="174"/>
      <c r="L805" s="174"/>
      <c r="M805" s="174"/>
      <c r="N805" s="174"/>
      <c r="O805" s="174"/>
      <c r="P805" s="174"/>
      <c r="Q805" s="174"/>
      <c r="R805" s="174"/>
    </row>
    <row r="806" spans="7:18" ht="15.75" customHeight="1" x14ac:dyDescent="0.45">
      <c r="G806" s="174"/>
      <c r="H806" s="174"/>
      <c r="I806" s="174"/>
      <c r="J806" s="174"/>
      <c r="K806" s="174"/>
      <c r="L806" s="174"/>
      <c r="M806" s="174"/>
      <c r="N806" s="174"/>
      <c r="O806" s="174"/>
      <c r="P806" s="174"/>
      <c r="Q806" s="174"/>
      <c r="R806" s="174"/>
    </row>
    <row r="807" spans="7:18" ht="15.75" customHeight="1" x14ac:dyDescent="0.45">
      <c r="G807" s="174"/>
      <c r="H807" s="174"/>
      <c r="I807" s="174"/>
      <c r="J807" s="174"/>
      <c r="K807" s="174"/>
      <c r="L807" s="174"/>
      <c r="M807" s="174"/>
      <c r="N807" s="174"/>
      <c r="O807" s="174"/>
      <c r="P807" s="174"/>
      <c r="Q807" s="174"/>
      <c r="R807" s="174"/>
    </row>
    <row r="808" spans="7:18" ht="15.75" customHeight="1" x14ac:dyDescent="0.45">
      <c r="G808" s="174"/>
      <c r="H808" s="174"/>
      <c r="I808" s="174"/>
      <c r="J808" s="174"/>
      <c r="K808" s="174"/>
      <c r="L808" s="174"/>
      <c r="M808" s="174"/>
      <c r="N808" s="174"/>
      <c r="O808" s="174"/>
      <c r="P808" s="174"/>
      <c r="Q808" s="174"/>
      <c r="R808" s="174"/>
    </row>
    <row r="809" spans="7:18" ht="15.75" customHeight="1" x14ac:dyDescent="0.45">
      <c r="G809" s="174"/>
      <c r="H809" s="174"/>
      <c r="I809" s="174"/>
      <c r="J809" s="174"/>
      <c r="K809" s="174"/>
      <c r="L809" s="174"/>
      <c r="M809" s="174"/>
      <c r="N809" s="174"/>
      <c r="O809" s="174"/>
      <c r="P809" s="174"/>
      <c r="Q809" s="174"/>
      <c r="R809" s="174"/>
    </row>
    <row r="810" spans="7:18" ht="15.75" customHeight="1" x14ac:dyDescent="0.45">
      <c r="G810" s="174"/>
      <c r="H810" s="174"/>
      <c r="I810" s="174"/>
      <c r="J810" s="174"/>
      <c r="K810" s="174"/>
      <c r="L810" s="174"/>
      <c r="M810" s="174"/>
      <c r="N810" s="174"/>
      <c r="O810" s="174"/>
      <c r="P810" s="174"/>
      <c r="Q810" s="174"/>
      <c r="R810" s="174"/>
    </row>
    <row r="811" spans="7:18" ht="15.75" customHeight="1" x14ac:dyDescent="0.45">
      <c r="G811" s="174"/>
      <c r="H811" s="174"/>
      <c r="I811" s="174"/>
      <c r="J811" s="174"/>
      <c r="K811" s="174"/>
      <c r="L811" s="174"/>
      <c r="M811" s="174"/>
      <c r="N811" s="174"/>
      <c r="O811" s="174"/>
      <c r="P811" s="174"/>
      <c r="Q811" s="174"/>
      <c r="R811" s="174"/>
    </row>
    <row r="812" spans="7:18" ht="15.75" customHeight="1" x14ac:dyDescent="0.45">
      <c r="G812" s="174"/>
      <c r="H812" s="174"/>
      <c r="I812" s="174"/>
      <c r="J812" s="174"/>
      <c r="K812" s="174"/>
      <c r="L812" s="174"/>
      <c r="M812" s="174"/>
      <c r="N812" s="174"/>
      <c r="O812" s="174"/>
      <c r="P812" s="174"/>
      <c r="Q812" s="174"/>
      <c r="R812" s="174"/>
    </row>
    <row r="813" spans="7:18" ht="15.75" customHeight="1" x14ac:dyDescent="0.45">
      <c r="G813" s="174"/>
      <c r="H813" s="174"/>
      <c r="I813" s="174"/>
      <c r="J813" s="174"/>
      <c r="K813" s="174"/>
      <c r="L813" s="174"/>
      <c r="M813" s="174"/>
      <c r="N813" s="174"/>
      <c r="O813" s="174"/>
      <c r="P813" s="174"/>
      <c r="Q813" s="174"/>
      <c r="R813" s="174"/>
    </row>
    <row r="814" spans="7:18" ht="15.75" customHeight="1" x14ac:dyDescent="0.45">
      <c r="G814" s="174"/>
      <c r="H814" s="174"/>
      <c r="I814" s="174"/>
      <c r="J814" s="174"/>
      <c r="K814" s="174"/>
      <c r="L814" s="174"/>
      <c r="M814" s="174"/>
      <c r="N814" s="174"/>
      <c r="O814" s="174"/>
      <c r="P814" s="174"/>
      <c r="Q814" s="174"/>
      <c r="R814" s="174"/>
    </row>
    <row r="815" spans="7:18" ht="15.75" customHeight="1" x14ac:dyDescent="0.45">
      <c r="G815" s="174"/>
      <c r="H815" s="174"/>
      <c r="I815" s="174"/>
      <c r="J815" s="174"/>
      <c r="K815" s="174"/>
      <c r="L815" s="174"/>
      <c r="M815" s="174"/>
      <c r="N815" s="174"/>
      <c r="O815" s="174"/>
      <c r="P815" s="174"/>
      <c r="Q815" s="174"/>
      <c r="R815" s="174"/>
    </row>
    <row r="816" spans="7:18" ht="15.75" customHeight="1" x14ac:dyDescent="0.45">
      <c r="G816" s="174"/>
      <c r="H816" s="174"/>
      <c r="I816" s="174"/>
      <c r="J816" s="174"/>
      <c r="K816" s="174"/>
      <c r="L816" s="174"/>
      <c r="M816" s="174"/>
      <c r="N816" s="174"/>
      <c r="O816" s="174"/>
      <c r="P816" s="174"/>
      <c r="Q816" s="174"/>
      <c r="R816" s="174"/>
    </row>
    <row r="817" spans="7:18" ht="15.75" customHeight="1" x14ac:dyDescent="0.45">
      <c r="G817" s="174"/>
      <c r="H817" s="174"/>
      <c r="I817" s="174"/>
      <c r="J817" s="174"/>
      <c r="K817" s="174"/>
      <c r="L817" s="174"/>
      <c r="M817" s="174"/>
      <c r="N817" s="174"/>
      <c r="O817" s="174"/>
      <c r="P817" s="174"/>
      <c r="Q817" s="174"/>
      <c r="R817" s="174"/>
    </row>
    <row r="818" spans="7:18" ht="15.75" customHeight="1" x14ac:dyDescent="0.45">
      <c r="G818" s="174"/>
      <c r="H818" s="174"/>
      <c r="I818" s="174"/>
      <c r="J818" s="174"/>
      <c r="K818" s="174"/>
      <c r="L818" s="174"/>
      <c r="M818" s="174"/>
      <c r="N818" s="174"/>
      <c r="O818" s="174"/>
      <c r="P818" s="174"/>
      <c r="Q818" s="174"/>
      <c r="R818" s="174"/>
    </row>
    <row r="819" spans="7:18" ht="15.75" customHeight="1" x14ac:dyDescent="0.45">
      <c r="G819" s="174"/>
      <c r="H819" s="174"/>
      <c r="I819" s="174"/>
      <c r="J819" s="174"/>
      <c r="K819" s="174"/>
      <c r="L819" s="174"/>
      <c r="M819" s="174"/>
      <c r="N819" s="174"/>
      <c r="O819" s="174"/>
      <c r="P819" s="174"/>
      <c r="Q819" s="174"/>
      <c r="R819" s="174"/>
    </row>
    <row r="820" spans="7:18" ht="15.75" customHeight="1" x14ac:dyDescent="0.45">
      <c r="G820" s="174"/>
      <c r="H820" s="174"/>
      <c r="I820" s="174"/>
      <c r="J820" s="174"/>
      <c r="K820" s="174"/>
      <c r="L820" s="174"/>
      <c r="M820" s="174"/>
      <c r="N820" s="174"/>
      <c r="O820" s="174"/>
      <c r="P820" s="174"/>
      <c r="Q820" s="174"/>
      <c r="R820" s="174"/>
    </row>
    <row r="821" spans="7:18" ht="15.75" customHeight="1" x14ac:dyDescent="0.45">
      <c r="G821" s="174"/>
      <c r="H821" s="174"/>
      <c r="I821" s="174"/>
      <c r="J821" s="174"/>
      <c r="K821" s="174"/>
      <c r="L821" s="174"/>
      <c r="M821" s="174"/>
      <c r="N821" s="174"/>
      <c r="O821" s="174"/>
      <c r="P821" s="174"/>
      <c r="Q821" s="174"/>
      <c r="R821" s="174"/>
    </row>
    <row r="822" spans="7:18" ht="15.75" customHeight="1" x14ac:dyDescent="0.45">
      <c r="G822" s="174"/>
      <c r="H822" s="174"/>
      <c r="I822" s="174"/>
      <c r="J822" s="174"/>
      <c r="K822" s="174"/>
      <c r="L822" s="174"/>
      <c r="M822" s="174"/>
      <c r="N822" s="174"/>
      <c r="O822" s="174"/>
      <c r="P822" s="174"/>
      <c r="Q822" s="174"/>
      <c r="R822" s="174"/>
    </row>
    <row r="823" spans="7:18" ht="15.75" customHeight="1" x14ac:dyDescent="0.45">
      <c r="G823" s="174"/>
      <c r="H823" s="174"/>
      <c r="I823" s="174"/>
      <c r="J823" s="174"/>
      <c r="K823" s="174"/>
      <c r="L823" s="174"/>
      <c r="M823" s="174"/>
      <c r="N823" s="174"/>
      <c r="O823" s="174"/>
      <c r="P823" s="174"/>
      <c r="Q823" s="174"/>
      <c r="R823" s="174"/>
    </row>
    <row r="824" spans="7:18" ht="15.75" customHeight="1" x14ac:dyDescent="0.45">
      <c r="G824" s="174"/>
      <c r="H824" s="174"/>
      <c r="I824" s="174"/>
      <c r="J824" s="174"/>
      <c r="K824" s="174"/>
      <c r="L824" s="174"/>
      <c r="M824" s="174"/>
      <c r="N824" s="174"/>
      <c r="O824" s="174"/>
      <c r="P824" s="174"/>
      <c r="Q824" s="174"/>
      <c r="R824" s="174"/>
    </row>
    <row r="825" spans="7:18" ht="15.75" customHeight="1" x14ac:dyDescent="0.45">
      <c r="G825" s="174"/>
      <c r="H825" s="174"/>
      <c r="I825" s="174"/>
      <c r="J825" s="174"/>
      <c r="K825" s="174"/>
      <c r="L825" s="174"/>
      <c r="M825" s="174"/>
      <c r="N825" s="174"/>
      <c r="O825" s="174"/>
      <c r="P825" s="174"/>
      <c r="Q825" s="174"/>
      <c r="R825" s="174"/>
    </row>
    <row r="826" spans="7:18" ht="15.75" customHeight="1" x14ac:dyDescent="0.45">
      <c r="G826" s="174"/>
      <c r="H826" s="174"/>
      <c r="I826" s="174"/>
      <c r="J826" s="174"/>
      <c r="K826" s="174"/>
      <c r="L826" s="174"/>
      <c r="M826" s="174"/>
      <c r="N826" s="174"/>
      <c r="O826" s="174"/>
      <c r="P826" s="174"/>
      <c r="Q826" s="174"/>
      <c r="R826" s="174"/>
    </row>
    <row r="827" spans="7:18" ht="15.75" customHeight="1" x14ac:dyDescent="0.45">
      <c r="G827" s="174"/>
      <c r="H827" s="174"/>
      <c r="I827" s="174"/>
      <c r="J827" s="174"/>
      <c r="K827" s="174"/>
      <c r="L827" s="174"/>
      <c r="M827" s="174"/>
      <c r="N827" s="174"/>
      <c r="O827" s="174"/>
      <c r="P827" s="174"/>
      <c r="Q827" s="174"/>
      <c r="R827" s="174"/>
    </row>
    <row r="828" spans="7:18" ht="15.75" customHeight="1" x14ac:dyDescent="0.45">
      <c r="G828" s="174"/>
      <c r="H828" s="174"/>
      <c r="I828" s="174"/>
      <c r="J828" s="174"/>
      <c r="K828" s="174"/>
      <c r="L828" s="174"/>
      <c r="M828" s="174"/>
      <c r="N828" s="174"/>
      <c r="O828" s="174"/>
      <c r="P828" s="174"/>
      <c r="Q828" s="174"/>
      <c r="R828" s="174"/>
    </row>
    <row r="829" spans="7:18" ht="15.75" customHeight="1" x14ac:dyDescent="0.45">
      <c r="G829" s="174"/>
      <c r="H829" s="174"/>
      <c r="I829" s="174"/>
      <c r="J829" s="174"/>
      <c r="K829" s="174"/>
      <c r="L829" s="174"/>
      <c r="M829" s="174"/>
      <c r="N829" s="174"/>
      <c r="O829" s="174"/>
      <c r="P829" s="174"/>
      <c r="Q829" s="174"/>
      <c r="R829" s="174"/>
    </row>
    <row r="830" spans="7:18" ht="15.75" customHeight="1" x14ac:dyDescent="0.45">
      <c r="G830" s="174"/>
      <c r="H830" s="174"/>
      <c r="I830" s="174"/>
      <c r="J830" s="174"/>
      <c r="K830" s="174"/>
      <c r="L830" s="174"/>
      <c r="M830" s="174"/>
      <c r="N830" s="174"/>
      <c r="O830" s="174"/>
      <c r="P830" s="174"/>
      <c r="Q830" s="174"/>
      <c r="R830" s="174"/>
    </row>
    <row r="831" spans="7:18" ht="15.75" customHeight="1" x14ac:dyDescent="0.45">
      <c r="G831" s="174"/>
      <c r="H831" s="174"/>
      <c r="I831" s="174"/>
      <c r="J831" s="174"/>
      <c r="K831" s="174"/>
      <c r="L831" s="174"/>
      <c r="M831" s="174"/>
      <c r="N831" s="174"/>
      <c r="O831" s="174"/>
      <c r="P831" s="174"/>
      <c r="Q831" s="174"/>
      <c r="R831" s="174"/>
    </row>
    <row r="832" spans="7:18" ht="15.75" customHeight="1" x14ac:dyDescent="0.45">
      <c r="G832" s="174"/>
      <c r="H832" s="174"/>
      <c r="I832" s="174"/>
      <c r="J832" s="174"/>
      <c r="K832" s="174"/>
      <c r="L832" s="174"/>
      <c r="M832" s="174"/>
      <c r="N832" s="174"/>
      <c r="O832" s="174"/>
      <c r="P832" s="174"/>
      <c r="Q832" s="174"/>
      <c r="R832" s="174"/>
    </row>
    <row r="833" spans="7:18" ht="15.75" customHeight="1" x14ac:dyDescent="0.45">
      <c r="G833" s="174"/>
      <c r="H833" s="174"/>
      <c r="I833" s="174"/>
      <c r="J833" s="174"/>
      <c r="K833" s="174"/>
      <c r="L833" s="174"/>
      <c r="M833" s="174"/>
      <c r="N833" s="174"/>
      <c r="O833" s="174"/>
      <c r="P833" s="174"/>
      <c r="Q833" s="174"/>
      <c r="R833" s="174"/>
    </row>
    <row r="834" spans="7:18" ht="15.75" customHeight="1" x14ac:dyDescent="0.45">
      <c r="G834" s="174"/>
      <c r="H834" s="174"/>
      <c r="I834" s="174"/>
      <c r="J834" s="174"/>
      <c r="K834" s="174"/>
      <c r="L834" s="174"/>
      <c r="M834" s="174"/>
      <c r="N834" s="174"/>
      <c r="O834" s="174"/>
      <c r="P834" s="174"/>
      <c r="Q834" s="174"/>
      <c r="R834" s="174"/>
    </row>
    <row r="835" spans="7:18" ht="15.75" customHeight="1" x14ac:dyDescent="0.45">
      <c r="G835" s="174"/>
      <c r="H835" s="174"/>
      <c r="I835" s="174"/>
      <c r="J835" s="174"/>
      <c r="K835" s="174"/>
      <c r="L835" s="174"/>
      <c r="M835" s="174"/>
      <c r="N835" s="174"/>
      <c r="O835" s="174"/>
      <c r="P835" s="174"/>
      <c r="Q835" s="174"/>
      <c r="R835" s="174"/>
    </row>
    <row r="836" spans="7:18" ht="15.75" customHeight="1" x14ac:dyDescent="0.45">
      <c r="G836" s="174"/>
      <c r="H836" s="174"/>
      <c r="I836" s="174"/>
      <c r="J836" s="174"/>
      <c r="K836" s="174"/>
      <c r="L836" s="174"/>
      <c r="M836" s="174"/>
      <c r="N836" s="174"/>
      <c r="O836" s="174"/>
      <c r="P836" s="174"/>
      <c r="Q836" s="174"/>
      <c r="R836" s="174"/>
    </row>
    <row r="837" spans="7:18" ht="15.75" customHeight="1" x14ac:dyDescent="0.45">
      <c r="G837" s="174"/>
      <c r="H837" s="174"/>
      <c r="I837" s="174"/>
      <c r="J837" s="174"/>
      <c r="K837" s="174"/>
      <c r="L837" s="174"/>
      <c r="M837" s="174"/>
      <c r="N837" s="174"/>
      <c r="O837" s="174"/>
      <c r="P837" s="174"/>
      <c r="Q837" s="174"/>
      <c r="R837" s="174"/>
    </row>
    <row r="838" spans="7:18" ht="15.75" customHeight="1" x14ac:dyDescent="0.45">
      <c r="G838" s="174"/>
      <c r="H838" s="174"/>
      <c r="I838" s="174"/>
      <c r="J838" s="174"/>
      <c r="K838" s="174"/>
      <c r="L838" s="174"/>
      <c r="M838" s="174"/>
      <c r="N838" s="174"/>
      <c r="O838" s="174"/>
      <c r="P838" s="174"/>
      <c r="Q838" s="174"/>
      <c r="R838" s="174"/>
    </row>
    <row r="839" spans="7:18" ht="15.75" customHeight="1" x14ac:dyDescent="0.45">
      <c r="G839" s="174"/>
      <c r="H839" s="174"/>
      <c r="I839" s="174"/>
      <c r="J839" s="174"/>
      <c r="K839" s="174"/>
      <c r="L839" s="174"/>
      <c r="M839" s="174"/>
      <c r="N839" s="174"/>
      <c r="O839" s="174"/>
      <c r="P839" s="174"/>
      <c r="Q839" s="174"/>
      <c r="R839" s="174"/>
    </row>
    <row r="840" spans="7:18" ht="15.75" customHeight="1" x14ac:dyDescent="0.45">
      <c r="G840" s="174"/>
      <c r="H840" s="174"/>
      <c r="I840" s="174"/>
      <c r="J840" s="174"/>
      <c r="K840" s="174"/>
      <c r="L840" s="174"/>
      <c r="M840" s="174"/>
      <c r="N840" s="174"/>
      <c r="O840" s="174"/>
      <c r="P840" s="174"/>
      <c r="Q840" s="174"/>
      <c r="R840" s="174"/>
    </row>
    <row r="841" spans="7:18" ht="15.75" customHeight="1" x14ac:dyDescent="0.45">
      <c r="G841" s="174"/>
      <c r="H841" s="174"/>
      <c r="I841" s="174"/>
      <c r="J841" s="174"/>
      <c r="K841" s="174"/>
      <c r="L841" s="174"/>
      <c r="M841" s="174"/>
      <c r="N841" s="174"/>
      <c r="O841" s="174"/>
      <c r="P841" s="174"/>
      <c r="Q841" s="174"/>
      <c r="R841" s="174"/>
    </row>
    <row r="842" spans="7:18" ht="15.75" customHeight="1" x14ac:dyDescent="0.45">
      <c r="G842" s="174"/>
      <c r="H842" s="174"/>
      <c r="I842" s="174"/>
      <c r="J842" s="174"/>
      <c r="K842" s="174"/>
      <c r="L842" s="174"/>
      <c r="M842" s="174"/>
      <c r="N842" s="174"/>
      <c r="O842" s="174"/>
      <c r="P842" s="174"/>
      <c r="Q842" s="174"/>
      <c r="R842" s="174"/>
    </row>
    <row r="843" spans="7:18" ht="15.75" customHeight="1" x14ac:dyDescent="0.45">
      <c r="G843" s="174"/>
      <c r="H843" s="174"/>
      <c r="I843" s="174"/>
      <c r="J843" s="174"/>
      <c r="K843" s="174"/>
      <c r="L843" s="174"/>
      <c r="M843" s="174"/>
      <c r="N843" s="174"/>
      <c r="O843" s="174"/>
      <c r="P843" s="174"/>
      <c r="Q843" s="174"/>
      <c r="R843" s="174"/>
    </row>
    <row r="844" spans="7:18" ht="15.75" customHeight="1" x14ac:dyDescent="0.45">
      <c r="G844" s="174"/>
      <c r="H844" s="174"/>
      <c r="I844" s="174"/>
      <c r="J844" s="174"/>
      <c r="K844" s="174"/>
      <c r="L844" s="174"/>
      <c r="M844" s="174"/>
      <c r="N844" s="174"/>
      <c r="O844" s="174"/>
      <c r="P844" s="174"/>
      <c r="Q844" s="174"/>
      <c r="R844" s="174"/>
    </row>
    <row r="845" spans="7:18" ht="15.75" customHeight="1" x14ac:dyDescent="0.45">
      <c r="G845" s="174"/>
      <c r="H845" s="174"/>
      <c r="I845" s="174"/>
      <c r="J845" s="174"/>
      <c r="K845" s="174"/>
      <c r="L845" s="174"/>
      <c r="M845" s="174"/>
      <c r="N845" s="174"/>
      <c r="O845" s="174"/>
      <c r="P845" s="174"/>
      <c r="Q845" s="174"/>
      <c r="R845" s="174"/>
    </row>
    <row r="846" spans="7:18" ht="15.75" customHeight="1" x14ac:dyDescent="0.45">
      <c r="G846" s="174"/>
      <c r="H846" s="174"/>
      <c r="I846" s="174"/>
      <c r="J846" s="174"/>
      <c r="K846" s="174"/>
      <c r="L846" s="174"/>
      <c r="M846" s="174"/>
      <c r="N846" s="174"/>
      <c r="O846" s="174"/>
      <c r="P846" s="174"/>
      <c r="Q846" s="174"/>
      <c r="R846" s="174"/>
    </row>
    <row r="847" spans="7:18" ht="15.75" customHeight="1" x14ac:dyDescent="0.45">
      <c r="G847" s="174"/>
      <c r="H847" s="174"/>
      <c r="I847" s="174"/>
      <c r="J847" s="174"/>
      <c r="K847" s="174"/>
      <c r="L847" s="174"/>
      <c r="M847" s="174"/>
      <c r="N847" s="174"/>
      <c r="O847" s="174"/>
      <c r="P847" s="174"/>
      <c r="Q847" s="174"/>
      <c r="R847" s="174"/>
    </row>
    <row r="848" spans="7:18" ht="15.75" customHeight="1" x14ac:dyDescent="0.45">
      <c r="G848" s="174"/>
      <c r="H848" s="174"/>
      <c r="I848" s="174"/>
      <c r="J848" s="174"/>
      <c r="K848" s="174"/>
      <c r="L848" s="174"/>
      <c r="M848" s="174"/>
      <c r="N848" s="174"/>
      <c r="O848" s="174"/>
      <c r="P848" s="174"/>
      <c r="Q848" s="174"/>
      <c r="R848" s="174"/>
    </row>
    <row r="849" spans="7:18" ht="15.75" customHeight="1" x14ac:dyDescent="0.45">
      <c r="G849" s="174"/>
      <c r="H849" s="174"/>
      <c r="I849" s="174"/>
      <c r="J849" s="174"/>
      <c r="K849" s="174"/>
      <c r="L849" s="174"/>
      <c r="M849" s="174"/>
      <c r="N849" s="174"/>
      <c r="O849" s="174"/>
      <c r="P849" s="174"/>
      <c r="Q849" s="174"/>
      <c r="R849" s="174"/>
    </row>
    <row r="850" spans="7:18" ht="15.75" customHeight="1" x14ac:dyDescent="0.45">
      <c r="G850" s="174"/>
      <c r="H850" s="174"/>
      <c r="I850" s="174"/>
      <c r="J850" s="174"/>
      <c r="K850" s="174"/>
      <c r="L850" s="174"/>
      <c r="M850" s="174"/>
      <c r="N850" s="174"/>
      <c r="O850" s="174"/>
      <c r="P850" s="174"/>
      <c r="Q850" s="174"/>
      <c r="R850" s="174"/>
    </row>
    <row r="851" spans="7:18" ht="15.75" customHeight="1" x14ac:dyDescent="0.45">
      <c r="G851" s="174"/>
      <c r="H851" s="174"/>
      <c r="I851" s="174"/>
      <c r="J851" s="174"/>
      <c r="K851" s="174"/>
      <c r="L851" s="174"/>
      <c r="M851" s="174"/>
      <c r="N851" s="174"/>
      <c r="O851" s="174"/>
      <c r="P851" s="174"/>
      <c r="Q851" s="174"/>
      <c r="R851" s="174"/>
    </row>
    <row r="852" spans="7:18" ht="15.75" customHeight="1" x14ac:dyDescent="0.45">
      <c r="G852" s="174"/>
      <c r="H852" s="174"/>
      <c r="I852" s="174"/>
      <c r="J852" s="174"/>
      <c r="K852" s="174"/>
      <c r="L852" s="174"/>
      <c r="M852" s="174"/>
      <c r="N852" s="174"/>
      <c r="O852" s="174"/>
      <c r="P852" s="174"/>
      <c r="Q852" s="174"/>
      <c r="R852" s="174"/>
    </row>
    <row r="853" spans="7:18" ht="15.75" customHeight="1" x14ac:dyDescent="0.45">
      <c r="G853" s="174"/>
      <c r="H853" s="174"/>
      <c r="I853" s="174"/>
      <c r="J853" s="174"/>
      <c r="K853" s="174"/>
      <c r="L853" s="174"/>
      <c r="M853" s="174"/>
      <c r="N853" s="174"/>
      <c r="O853" s="174"/>
      <c r="P853" s="174"/>
      <c r="Q853" s="174"/>
      <c r="R853" s="174"/>
    </row>
    <row r="854" spans="7:18" ht="15.75" customHeight="1" x14ac:dyDescent="0.45">
      <c r="G854" s="174"/>
      <c r="H854" s="174"/>
      <c r="I854" s="174"/>
      <c r="J854" s="174"/>
      <c r="K854" s="174"/>
      <c r="L854" s="174"/>
      <c r="M854" s="174"/>
      <c r="N854" s="174"/>
      <c r="O854" s="174"/>
      <c r="P854" s="174"/>
      <c r="Q854" s="174"/>
      <c r="R854" s="174"/>
    </row>
    <row r="855" spans="7:18" ht="15.75" customHeight="1" x14ac:dyDescent="0.45">
      <c r="G855" s="174"/>
      <c r="H855" s="174"/>
      <c r="I855" s="174"/>
      <c r="J855" s="174"/>
      <c r="K855" s="174"/>
      <c r="L855" s="174"/>
      <c r="M855" s="174"/>
      <c r="N855" s="174"/>
      <c r="O855" s="174"/>
      <c r="P855" s="174"/>
      <c r="Q855" s="174"/>
      <c r="R855" s="174"/>
    </row>
    <row r="856" spans="7:18" ht="15.75" customHeight="1" x14ac:dyDescent="0.45">
      <c r="G856" s="174"/>
      <c r="H856" s="174"/>
      <c r="I856" s="174"/>
      <c r="J856" s="174"/>
      <c r="K856" s="174"/>
      <c r="L856" s="174"/>
      <c r="M856" s="174"/>
      <c r="N856" s="174"/>
      <c r="O856" s="174"/>
      <c r="P856" s="174"/>
      <c r="Q856" s="174"/>
      <c r="R856" s="174"/>
    </row>
    <row r="857" spans="7:18" ht="15.75" customHeight="1" x14ac:dyDescent="0.45">
      <c r="G857" s="174"/>
      <c r="H857" s="174"/>
      <c r="I857" s="174"/>
      <c r="J857" s="174"/>
      <c r="K857" s="174"/>
      <c r="L857" s="174"/>
      <c r="M857" s="174"/>
      <c r="N857" s="174"/>
      <c r="O857" s="174"/>
      <c r="P857" s="174"/>
      <c r="Q857" s="174"/>
      <c r="R857" s="174"/>
    </row>
    <row r="858" spans="7:18" ht="15.75" customHeight="1" x14ac:dyDescent="0.45">
      <c r="G858" s="174"/>
      <c r="H858" s="174"/>
      <c r="I858" s="174"/>
      <c r="J858" s="174"/>
      <c r="K858" s="174"/>
      <c r="L858" s="174"/>
      <c r="M858" s="174"/>
      <c r="N858" s="174"/>
      <c r="O858" s="174"/>
      <c r="P858" s="174"/>
      <c r="Q858" s="174"/>
      <c r="R858" s="174"/>
    </row>
    <row r="859" spans="7:18" ht="15.75" customHeight="1" x14ac:dyDescent="0.45">
      <c r="G859" s="174"/>
      <c r="H859" s="174"/>
      <c r="I859" s="174"/>
      <c r="J859" s="174"/>
      <c r="K859" s="174"/>
      <c r="L859" s="174"/>
      <c r="M859" s="174"/>
      <c r="N859" s="174"/>
      <c r="O859" s="174"/>
      <c r="P859" s="174"/>
      <c r="Q859" s="174"/>
      <c r="R859" s="174"/>
    </row>
    <row r="860" spans="7:18" ht="15.75" customHeight="1" x14ac:dyDescent="0.45">
      <c r="G860" s="174"/>
      <c r="H860" s="174"/>
      <c r="I860" s="174"/>
      <c r="J860" s="174"/>
      <c r="K860" s="174"/>
      <c r="L860" s="174"/>
      <c r="M860" s="174"/>
      <c r="N860" s="174"/>
      <c r="O860" s="174"/>
      <c r="P860" s="174"/>
      <c r="Q860" s="174"/>
      <c r="R860" s="174"/>
    </row>
    <row r="861" spans="7:18" ht="15.75" customHeight="1" x14ac:dyDescent="0.45">
      <c r="G861" s="174"/>
      <c r="H861" s="174"/>
      <c r="I861" s="174"/>
      <c r="J861" s="174"/>
      <c r="K861" s="174"/>
      <c r="L861" s="174"/>
      <c r="M861" s="174"/>
      <c r="N861" s="174"/>
      <c r="O861" s="174"/>
      <c r="P861" s="174"/>
      <c r="Q861" s="174"/>
      <c r="R861" s="174"/>
    </row>
    <row r="862" spans="7:18" ht="15.75" customHeight="1" x14ac:dyDescent="0.45">
      <c r="G862" s="174"/>
      <c r="H862" s="174"/>
      <c r="I862" s="174"/>
      <c r="J862" s="174"/>
      <c r="K862" s="174"/>
      <c r="L862" s="174"/>
      <c r="M862" s="174"/>
      <c r="N862" s="174"/>
      <c r="O862" s="174"/>
      <c r="P862" s="174"/>
      <c r="Q862" s="174"/>
      <c r="R862" s="174"/>
    </row>
    <row r="863" spans="7:18" ht="15.75" customHeight="1" x14ac:dyDescent="0.45">
      <c r="G863" s="174"/>
      <c r="H863" s="174"/>
      <c r="I863" s="174"/>
      <c r="J863" s="174"/>
      <c r="K863" s="174"/>
      <c r="L863" s="174"/>
      <c r="M863" s="174"/>
      <c r="N863" s="174"/>
      <c r="O863" s="174"/>
      <c r="P863" s="174"/>
      <c r="Q863" s="174"/>
      <c r="R863" s="174"/>
    </row>
    <row r="864" spans="7:18" ht="15.75" customHeight="1" x14ac:dyDescent="0.45">
      <c r="G864" s="174"/>
      <c r="H864" s="174"/>
      <c r="I864" s="174"/>
      <c r="J864" s="174"/>
      <c r="K864" s="174"/>
      <c r="L864" s="174"/>
      <c r="M864" s="174"/>
      <c r="N864" s="174"/>
      <c r="O864" s="174"/>
      <c r="P864" s="174"/>
      <c r="Q864" s="174"/>
      <c r="R864" s="174"/>
    </row>
    <row r="865" spans="7:18" ht="15.75" customHeight="1" x14ac:dyDescent="0.45">
      <c r="G865" s="174"/>
      <c r="H865" s="174"/>
      <c r="I865" s="174"/>
      <c r="J865" s="174"/>
      <c r="K865" s="174"/>
      <c r="L865" s="174"/>
      <c r="M865" s="174"/>
      <c r="N865" s="174"/>
      <c r="O865" s="174"/>
      <c r="P865" s="174"/>
      <c r="Q865" s="174"/>
      <c r="R865" s="174"/>
    </row>
    <row r="866" spans="7:18" ht="15.75" customHeight="1" x14ac:dyDescent="0.45">
      <c r="G866" s="174"/>
      <c r="H866" s="174"/>
      <c r="I866" s="174"/>
      <c r="J866" s="174"/>
      <c r="K866" s="174"/>
      <c r="L866" s="174"/>
      <c r="M866" s="174"/>
      <c r="N866" s="174"/>
      <c r="O866" s="174"/>
      <c r="P866" s="174"/>
      <c r="Q866" s="174"/>
      <c r="R866" s="174"/>
    </row>
    <row r="867" spans="7:18" ht="15.75" customHeight="1" x14ac:dyDescent="0.45">
      <c r="G867" s="174"/>
      <c r="H867" s="174"/>
      <c r="I867" s="174"/>
      <c r="J867" s="174"/>
      <c r="K867" s="174"/>
      <c r="L867" s="174"/>
      <c r="M867" s="174"/>
      <c r="N867" s="174"/>
      <c r="O867" s="174"/>
      <c r="P867" s="174"/>
      <c r="Q867" s="174"/>
      <c r="R867" s="174"/>
    </row>
    <row r="868" spans="7:18" ht="15.75" customHeight="1" x14ac:dyDescent="0.45">
      <c r="G868" s="174"/>
      <c r="H868" s="174"/>
      <c r="I868" s="174"/>
      <c r="J868" s="174"/>
      <c r="K868" s="174"/>
      <c r="L868" s="174"/>
      <c r="M868" s="174"/>
      <c r="N868" s="174"/>
      <c r="O868" s="174"/>
      <c r="P868" s="174"/>
      <c r="Q868" s="174"/>
      <c r="R868" s="174"/>
    </row>
    <row r="869" spans="7:18" ht="15.75" customHeight="1" x14ac:dyDescent="0.45">
      <c r="G869" s="174"/>
      <c r="H869" s="174"/>
      <c r="I869" s="174"/>
      <c r="J869" s="174"/>
      <c r="K869" s="174"/>
      <c r="L869" s="174"/>
      <c r="M869" s="174"/>
      <c r="N869" s="174"/>
      <c r="O869" s="174"/>
      <c r="P869" s="174"/>
      <c r="Q869" s="174"/>
      <c r="R869" s="174"/>
    </row>
    <row r="870" spans="7:18" ht="15.75" customHeight="1" x14ac:dyDescent="0.45">
      <c r="G870" s="174"/>
      <c r="H870" s="174"/>
      <c r="I870" s="174"/>
      <c r="J870" s="174"/>
      <c r="K870" s="174"/>
      <c r="L870" s="174"/>
      <c r="M870" s="174"/>
      <c r="N870" s="174"/>
      <c r="O870" s="174"/>
      <c r="P870" s="174"/>
      <c r="Q870" s="174"/>
      <c r="R870" s="174"/>
    </row>
    <row r="871" spans="7:18" ht="15.75" customHeight="1" x14ac:dyDescent="0.45">
      <c r="G871" s="174"/>
      <c r="H871" s="174"/>
      <c r="I871" s="174"/>
      <c r="J871" s="174"/>
      <c r="K871" s="174"/>
      <c r="L871" s="174"/>
      <c r="M871" s="174"/>
      <c r="N871" s="174"/>
      <c r="O871" s="174"/>
      <c r="P871" s="174"/>
      <c r="Q871" s="174"/>
      <c r="R871" s="174"/>
    </row>
    <row r="872" spans="7:18" ht="15.75" customHeight="1" x14ac:dyDescent="0.45">
      <c r="G872" s="174"/>
      <c r="H872" s="174"/>
      <c r="I872" s="174"/>
      <c r="J872" s="174"/>
      <c r="K872" s="174"/>
      <c r="L872" s="174"/>
      <c r="M872" s="174"/>
      <c r="N872" s="174"/>
      <c r="O872" s="174"/>
      <c r="P872" s="174"/>
      <c r="Q872" s="174"/>
      <c r="R872" s="174"/>
    </row>
    <row r="873" spans="7:18" ht="15.75" customHeight="1" x14ac:dyDescent="0.45">
      <c r="G873" s="174"/>
      <c r="H873" s="174"/>
      <c r="I873" s="174"/>
      <c r="J873" s="174"/>
      <c r="K873" s="174"/>
      <c r="L873" s="174"/>
      <c r="M873" s="174"/>
      <c r="N873" s="174"/>
      <c r="O873" s="174"/>
      <c r="P873" s="174"/>
      <c r="Q873" s="174"/>
      <c r="R873" s="174"/>
    </row>
    <row r="874" spans="7:18" ht="15.75" customHeight="1" x14ac:dyDescent="0.45">
      <c r="G874" s="174"/>
      <c r="H874" s="174"/>
      <c r="I874" s="174"/>
      <c r="J874" s="174"/>
      <c r="K874" s="174"/>
      <c r="L874" s="174"/>
      <c r="M874" s="174"/>
      <c r="N874" s="174"/>
      <c r="O874" s="174"/>
      <c r="P874" s="174"/>
      <c r="Q874" s="174"/>
      <c r="R874" s="174"/>
    </row>
    <row r="875" spans="7:18" ht="15.75" customHeight="1" x14ac:dyDescent="0.45">
      <c r="G875" s="174"/>
      <c r="H875" s="174"/>
      <c r="I875" s="174"/>
      <c r="J875" s="174"/>
      <c r="K875" s="174"/>
      <c r="L875" s="174"/>
      <c r="M875" s="174"/>
      <c r="N875" s="174"/>
      <c r="O875" s="174"/>
      <c r="P875" s="174"/>
      <c r="Q875" s="174"/>
      <c r="R875" s="174"/>
    </row>
    <row r="876" spans="7:18" ht="15.75" customHeight="1" x14ac:dyDescent="0.45">
      <c r="G876" s="174"/>
      <c r="H876" s="174"/>
      <c r="I876" s="174"/>
      <c r="J876" s="174"/>
      <c r="K876" s="174"/>
      <c r="L876" s="174"/>
      <c r="M876" s="174"/>
      <c r="N876" s="174"/>
      <c r="O876" s="174"/>
      <c r="P876" s="174"/>
      <c r="Q876" s="174"/>
      <c r="R876" s="174"/>
    </row>
    <row r="877" spans="7:18" ht="15.75" customHeight="1" x14ac:dyDescent="0.45">
      <c r="G877" s="174"/>
      <c r="H877" s="174"/>
      <c r="I877" s="174"/>
      <c r="J877" s="174"/>
      <c r="K877" s="174"/>
      <c r="L877" s="174"/>
      <c r="M877" s="174"/>
      <c r="N877" s="174"/>
      <c r="O877" s="174"/>
      <c r="P877" s="174"/>
      <c r="Q877" s="174"/>
      <c r="R877" s="174"/>
    </row>
    <row r="878" spans="7:18" ht="15.75" customHeight="1" x14ac:dyDescent="0.45">
      <c r="G878" s="174"/>
      <c r="H878" s="174"/>
      <c r="I878" s="174"/>
      <c r="J878" s="174"/>
      <c r="K878" s="174"/>
      <c r="L878" s="174"/>
      <c r="M878" s="174"/>
      <c r="N878" s="174"/>
      <c r="O878" s="174"/>
      <c r="P878" s="174"/>
      <c r="Q878" s="174"/>
      <c r="R878" s="174"/>
    </row>
    <row r="879" spans="7:18" ht="15.75" customHeight="1" x14ac:dyDescent="0.45">
      <c r="G879" s="174"/>
      <c r="H879" s="174"/>
      <c r="I879" s="174"/>
      <c r="J879" s="174"/>
      <c r="K879" s="174"/>
      <c r="L879" s="174"/>
      <c r="M879" s="174"/>
      <c r="N879" s="174"/>
      <c r="O879" s="174"/>
      <c r="P879" s="174"/>
      <c r="Q879" s="174"/>
      <c r="R879" s="174"/>
    </row>
    <row r="880" spans="7:18" ht="15.75" customHeight="1" x14ac:dyDescent="0.45">
      <c r="G880" s="174"/>
      <c r="H880" s="174"/>
      <c r="I880" s="174"/>
      <c r="J880" s="174"/>
      <c r="K880" s="174"/>
      <c r="L880" s="174"/>
      <c r="M880" s="174"/>
      <c r="N880" s="174"/>
      <c r="O880" s="174"/>
      <c r="P880" s="174"/>
      <c r="Q880" s="174"/>
      <c r="R880" s="174"/>
    </row>
    <row r="881" spans="7:18" ht="15.75" customHeight="1" x14ac:dyDescent="0.45">
      <c r="G881" s="174"/>
      <c r="H881" s="174"/>
      <c r="I881" s="174"/>
      <c r="J881" s="174"/>
      <c r="K881" s="174"/>
      <c r="L881" s="174"/>
      <c r="M881" s="174"/>
      <c r="N881" s="174"/>
      <c r="O881" s="174"/>
      <c r="P881" s="174"/>
      <c r="Q881" s="174"/>
      <c r="R881" s="174"/>
    </row>
    <row r="882" spans="7:18" ht="15.75" customHeight="1" x14ac:dyDescent="0.45">
      <c r="G882" s="174"/>
      <c r="H882" s="174"/>
      <c r="I882" s="174"/>
      <c r="J882" s="174"/>
      <c r="K882" s="174"/>
      <c r="L882" s="174"/>
      <c r="M882" s="174"/>
      <c r="N882" s="174"/>
      <c r="O882" s="174"/>
      <c r="P882" s="174"/>
      <c r="Q882" s="174"/>
      <c r="R882" s="174"/>
    </row>
    <row r="883" spans="7:18" ht="15.75" customHeight="1" x14ac:dyDescent="0.45">
      <c r="G883" s="174"/>
      <c r="H883" s="174"/>
      <c r="I883" s="174"/>
      <c r="J883" s="174"/>
      <c r="K883" s="174"/>
      <c r="L883" s="174"/>
      <c r="M883" s="174"/>
      <c r="N883" s="174"/>
      <c r="O883" s="174"/>
      <c r="P883" s="174"/>
      <c r="Q883" s="174"/>
      <c r="R883" s="174"/>
    </row>
    <row r="884" spans="7:18" ht="15.75" customHeight="1" x14ac:dyDescent="0.45">
      <c r="G884" s="174"/>
      <c r="H884" s="174"/>
      <c r="I884" s="174"/>
      <c r="J884" s="174"/>
      <c r="K884" s="174"/>
      <c r="L884" s="174"/>
      <c r="M884" s="174"/>
      <c r="N884" s="174"/>
      <c r="O884" s="174"/>
      <c r="P884" s="174"/>
      <c r="Q884" s="174"/>
      <c r="R884" s="174"/>
    </row>
    <row r="885" spans="7:18" ht="15.75" customHeight="1" x14ac:dyDescent="0.45">
      <c r="G885" s="174"/>
      <c r="H885" s="174"/>
      <c r="I885" s="174"/>
      <c r="J885" s="174"/>
      <c r="K885" s="174"/>
      <c r="L885" s="174"/>
      <c r="M885" s="174"/>
      <c r="N885" s="174"/>
      <c r="O885" s="174"/>
      <c r="P885" s="174"/>
      <c r="Q885" s="174"/>
      <c r="R885" s="174"/>
    </row>
    <row r="886" spans="7:18" ht="15.75" customHeight="1" x14ac:dyDescent="0.45">
      <c r="G886" s="174"/>
      <c r="H886" s="174"/>
      <c r="I886" s="174"/>
      <c r="J886" s="174"/>
      <c r="K886" s="174"/>
      <c r="L886" s="174"/>
      <c r="M886" s="174"/>
      <c r="N886" s="174"/>
      <c r="O886" s="174"/>
      <c r="P886" s="174"/>
      <c r="Q886" s="174"/>
      <c r="R886" s="174"/>
    </row>
    <row r="887" spans="7:18" ht="15.75" customHeight="1" x14ac:dyDescent="0.45">
      <c r="G887" s="174"/>
      <c r="H887" s="174"/>
      <c r="I887" s="174"/>
      <c r="J887" s="174"/>
      <c r="K887" s="174"/>
      <c r="L887" s="174"/>
      <c r="M887" s="174"/>
      <c r="N887" s="174"/>
      <c r="O887" s="174"/>
      <c r="P887" s="174"/>
      <c r="Q887" s="174"/>
      <c r="R887" s="174"/>
    </row>
    <row r="888" spans="7:18" ht="15.75" customHeight="1" x14ac:dyDescent="0.45">
      <c r="G888" s="174"/>
      <c r="H888" s="174"/>
      <c r="I888" s="174"/>
      <c r="J888" s="174"/>
      <c r="K888" s="174"/>
      <c r="L888" s="174"/>
      <c r="M888" s="174"/>
      <c r="N888" s="174"/>
      <c r="O888" s="174"/>
      <c r="P888" s="174"/>
      <c r="Q888" s="174"/>
      <c r="R888" s="174"/>
    </row>
    <row r="889" spans="7:18" ht="15.75" customHeight="1" x14ac:dyDescent="0.45">
      <c r="G889" s="174"/>
      <c r="H889" s="174"/>
      <c r="I889" s="174"/>
      <c r="J889" s="174"/>
      <c r="K889" s="174"/>
      <c r="L889" s="174"/>
      <c r="M889" s="174"/>
      <c r="N889" s="174"/>
      <c r="O889" s="174"/>
      <c r="P889" s="174"/>
      <c r="Q889" s="174"/>
      <c r="R889" s="174"/>
    </row>
    <row r="890" spans="7:18" ht="15.75" customHeight="1" x14ac:dyDescent="0.45">
      <c r="G890" s="174"/>
      <c r="H890" s="174"/>
      <c r="I890" s="174"/>
      <c r="J890" s="174"/>
      <c r="K890" s="174"/>
      <c r="L890" s="174"/>
      <c r="M890" s="174"/>
      <c r="N890" s="174"/>
      <c r="O890" s="174"/>
      <c r="P890" s="174"/>
      <c r="Q890" s="174"/>
      <c r="R890" s="174"/>
    </row>
    <row r="891" spans="7:18" ht="15.75" customHeight="1" x14ac:dyDescent="0.45">
      <c r="G891" s="174"/>
      <c r="H891" s="174"/>
      <c r="I891" s="174"/>
      <c r="J891" s="174"/>
      <c r="K891" s="174"/>
      <c r="L891" s="174"/>
      <c r="M891" s="174"/>
      <c r="N891" s="174"/>
      <c r="O891" s="174"/>
      <c r="P891" s="174"/>
      <c r="Q891" s="174"/>
      <c r="R891" s="174"/>
    </row>
    <row r="892" spans="7:18" ht="15.75" customHeight="1" x14ac:dyDescent="0.45">
      <c r="G892" s="174"/>
      <c r="H892" s="174"/>
      <c r="I892" s="174"/>
      <c r="J892" s="174"/>
      <c r="K892" s="174"/>
      <c r="L892" s="174"/>
      <c r="M892" s="174"/>
      <c r="N892" s="174"/>
      <c r="O892" s="174"/>
      <c r="P892" s="174"/>
      <c r="Q892" s="174"/>
      <c r="R892" s="174"/>
    </row>
    <row r="893" spans="7:18" ht="15.75" customHeight="1" x14ac:dyDescent="0.45">
      <c r="G893" s="174"/>
      <c r="H893" s="174"/>
      <c r="I893" s="174"/>
      <c r="J893" s="174"/>
      <c r="K893" s="174"/>
      <c r="L893" s="174"/>
      <c r="M893" s="174"/>
      <c r="N893" s="174"/>
      <c r="O893" s="174"/>
      <c r="P893" s="174"/>
      <c r="Q893" s="174"/>
      <c r="R893" s="174"/>
    </row>
    <row r="894" spans="7:18" ht="15.75" customHeight="1" x14ac:dyDescent="0.45">
      <c r="G894" s="174"/>
      <c r="H894" s="174"/>
      <c r="I894" s="174"/>
      <c r="J894" s="174"/>
      <c r="K894" s="174"/>
      <c r="L894" s="174"/>
      <c r="M894" s="174"/>
      <c r="N894" s="174"/>
      <c r="O894" s="174"/>
      <c r="P894" s="174"/>
      <c r="Q894" s="174"/>
      <c r="R894" s="174"/>
    </row>
    <row r="895" spans="7:18" ht="15.75" customHeight="1" x14ac:dyDescent="0.45">
      <c r="G895" s="174"/>
      <c r="H895" s="174"/>
      <c r="I895" s="174"/>
      <c r="J895" s="174"/>
      <c r="K895" s="174"/>
      <c r="L895" s="174"/>
      <c r="M895" s="174"/>
      <c r="N895" s="174"/>
      <c r="O895" s="174"/>
      <c r="P895" s="174"/>
      <c r="Q895" s="174"/>
      <c r="R895" s="174"/>
    </row>
    <row r="896" spans="7:18" ht="15.75" customHeight="1" x14ac:dyDescent="0.45">
      <c r="G896" s="174"/>
      <c r="H896" s="174"/>
      <c r="I896" s="174"/>
      <c r="J896" s="174"/>
      <c r="K896" s="174"/>
      <c r="L896" s="174"/>
      <c r="M896" s="174"/>
      <c r="N896" s="174"/>
      <c r="O896" s="174"/>
      <c r="P896" s="174"/>
      <c r="Q896" s="174"/>
      <c r="R896" s="174"/>
    </row>
    <row r="897" spans="7:18" ht="15.75" customHeight="1" x14ac:dyDescent="0.45">
      <c r="G897" s="174"/>
      <c r="H897" s="174"/>
      <c r="I897" s="174"/>
      <c r="J897" s="174"/>
      <c r="K897" s="174"/>
      <c r="L897" s="174"/>
      <c r="M897" s="174"/>
      <c r="N897" s="174"/>
      <c r="O897" s="174"/>
      <c r="P897" s="174"/>
      <c r="Q897" s="174"/>
      <c r="R897" s="174"/>
    </row>
    <row r="898" spans="7:18" ht="15.75" customHeight="1" x14ac:dyDescent="0.45">
      <c r="G898" s="174"/>
      <c r="H898" s="174"/>
      <c r="I898" s="174"/>
      <c r="J898" s="174"/>
      <c r="K898" s="174"/>
      <c r="L898" s="174"/>
      <c r="M898" s="174"/>
      <c r="N898" s="174"/>
      <c r="O898" s="174"/>
      <c r="P898" s="174"/>
      <c r="Q898" s="174"/>
      <c r="R898" s="174"/>
    </row>
    <row r="899" spans="7:18" ht="15.75" customHeight="1" x14ac:dyDescent="0.45">
      <c r="G899" s="174"/>
      <c r="H899" s="174"/>
      <c r="I899" s="174"/>
      <c r="J899" s="174"/>
      <c r="K899" s="174"/>
      <c r="L899" s="174"/>
      <c r="M899" s="174"/>
      <c r="N899" s="174"/>
      <c r="O899" s="174"/>
      <c r="P899" s="174"/>
      <c r="Q899" s="174"/>
      <c r="R899" s="174"/>
    </row>
    <row r="900" spans="7:18" ht="15.75" customHeight="1" x14ac:dyDescent="0.45">
      <c r="G900" s="174"/>
      <c r="H900" s="174"/>
      <c r="I900" s="174"/>
      <c r="J900" s="174"/>
      <c r="K900" s="174"/>
      <c r="L900" s="174"/>
      <c r="M900" s="174"/>
      <c r="N900" s="174"/>
      <c r="O900" s="174"/>
      <c r="P900" s="174"/>
      <c r="Q900" s="174"/>
      <c r="R900" s="174"/>
    </row>
    <row r="901" spans="7:18" ht="15.75" customHeight="1" x14ac:dyDescent="0.45">
      <c r="G901" s="174"/>
      <c r="H901" s="174"/>
      <c r="I901" s="174"/>
      <c r="J901" s="174"/>
      <c r="K901" s="174"/>
      <c r="L901" s="174"/>
      <c r="M901" s="174"/>
      <c r="N901" s="174"/>
      <c r="O901" s="174"/>
      <c r="P901" s="174"/>
      <c r="Q901" s="174"/>
      <c r="R901" s="174"/>
    </row>
    <row r="902" spans="7:18" ht="15.75" customHeight="1" x14ac:dyDescent="0.45">
      <c r="G902" s="174"/>
      <c r="H902" s="174"/>
      <c r="I902" s="174"/>
      <c r="J902" s="174"/>
      <c r="K902" s="174"/>
      <c r="L902" s="174"/>
      <c r="M902" s="174"/>
      <c r="N902" s="174"/>
      <c r="O902" s="174"/>
      <c r="P902" s="174"/>
      <c r="Q902" s="174"/>
      <c r="R902" s="174"/>
    </row>
    <row r="903" spans="7:18" ht="15.75" customHeight="1" x14ac:dyDescent="0.45">
      <c r="G903" s="174"/>
      <c r="H903" s="174"/>
      <c r="I903" s="174"/>
      <c r="J903" s="174"/>
      <c r="K903" s="174"/>
      <c r="L903" s="174"/>
      <c r="M903" s="174"/>
      <c r="N903" s="174"/>
      <c r="O903" s="174"/>
      <c r="P903" s="174"/>
      <c r="Q903" s="174"/>
      <c r="R903" s="174"/>
    </row>
    <row r="904" spans="7:18" ht="15.75" customHeight="1" x14ac:dyDescent="0.45">
      <c r="G904" s="174"/>
      <c r="H904" s="174"/>
      <c r="I904" s="174"/>
      <c r="J904" s="174"/>
      <c r="K904" s="174"/>
      <c r="L904" s="174"/>
      <c r="M904" s="174"/>
      <c r="N904" s="174"/>
      <c r="O904" s="174"/>
      <c r="P904" s="174"/>
      <c r="Q904" s="174"/>
      <c r="R904" s="174"/>
    </row>
    <row r="905" spans="7:18" ht="15.75" customHeight="1" x14ac:dyDescent="0.45">
      <c r="G905" s="174"/>
      <c r="H905" s="174"/>
      <c r="I905" s="174"/>
      <c r="J905" s="174"/>
      <c r="K905" s="174"/>
      <c r="L905" s="174"/>
      <c r="M905" s="174"/>
      <c r="N905" s="174"/>
      <c r="O905" s="174"/>
      <c r="P905" s="174"/>
      <c r="Q905" s="174"/>
      <c r="R905" s="174"/>
    </row>
    <row r="906" spans="7:18" ht="15.75" customHeight="1" x14ac:dyDescent="0.45">
      <c r="G906" s="174"/>
      <c r="H906" s="174"/>
      <c r="I906" s="174"/>
      <c r="J906" s="174"/>
      <c r="K906" s="174"/>
      <c r="L906" s="174"/>
      <c r="M906" s="174"/>
      <c r="N906" s="174"/>
      <c r="O906" s="174"/>
      <c r="P906" s="174"/>
      <c r="Q906" s="174"/>
      <c r="R906" s="174"/>
    </row>
    <row r="907" spans="7:18" ht="15.75" customHeight="1" x14ac:dyDescent="0.45">
      <c r="G907" s="174"/>
      <c r="H907" s="174"/>
      <c r="I907" s="174"/>
      <c r="J907" s="174"/>
      <c r="K907" s="174"/>
      <c r="L907" s="174"/>
      <c r="M907" s="174"/>
      <c r="N907" s="174"/>
      <c r="O907" s="174"/>
      <c r="P907" s="174"/>
      <c r="Q907" s="174"/>
      <c r="R907" s="174"/>
    </row>
    <row r="908" spans="7:18" ht="15.75" customHeight="1" x14ac:dyDescent="0.45">
      <c r="G908" s="174"/>
      <c r="H908" s="174"/>
      <c r="I908" s="174"/>
      <c r="J908" s="174"/>
      <c r="K908" s="174"/>
      <c r="L908" s="174"/>
      <c r="M908" s="174"/>
      <c r="N908" s="174"/>
      <c r="O908" s="174"/>
      <c r="P908" s="174"/>
      <c r="Q908" s="174"/>
      <c r="R908" s="174"/>
    </row>
    <row r="909" spans="7:18" ht="15.75" customHeight="1" x14ac:dyDescent="0.45">
      <c r="G909" s="174"/>
      <c r="H909" s="174"/>
      <c r="I909" s="174"/>
      <c r="J909" s="174"/>
      <c r="K909" s="174"/>
      <c r="L909" s="174"/>
      <c r="M909" s="174"/>
      <c r="N909" s="174"/>
      <c r="O909" s="174"/>
      <c r="P909" s="174"/>
      <c r="Q909" s="174"/>
      <c r="R909" s="174"/>
    </row>
    <row r="910" spans="7:18" ht="15.75" customHeight="1" x14ac:dyDescent="0.45">
      <c r="G910" s="174"/>
      <c r="H910" s="174"/>
      <c r="I910" s="174"/>
      <c r="J910" s="174"/>
      <c r="K910" s="174"/>
      <c r="L910" s="174"/>
      <c r="M910" s="174"/>
      <c r="N910" s="174"/>
      <c r="O910" s="174"/>
      <c r="P910" s="174"/>
      <c r="Q910" s="174"/>
      <c r="R910" s="174"/>
    </row>
    <row r="911" spans="7:18" ht="15.75" customHeight="1" x14ac:dyDescent="0.45">
      <c r="G911" s="174"/>
      <c r="H911" s="174"/>
      <c r="I911" s="174"/>
      <c r="J911" s="174"/>
      <c r="K911" s="174"/>
      <c r="L911" s="174"/>
      <c r="M911" s="174"/>
      <c r="N911" s="174"/>
      <c r="O911" s="174"/>
      <c r="P911" s="174"/>
      <c r="Q911" s="174"/>
      <c r="R911" s="174"/>
    </row>
    <row r="912" spans="7:18" ht="15.75" customHeight="1" x14ac:dyDescent="0.45">
      <c r="G912" s="174"/>
      <c r="H912" s="174"/>
      <c r="I912" s="174"/>
      <c r="J912" s="174"/>
      <c r="K912" s="174"/>
      <c r="L912" s="174"/>
      <c r="M912" s="174"/>
      <c r="N912" s="174"/>
      <c r="O912" s="174"/>
      <c r="P912" s="174"/>
      <c r="Q912" s="174"/>
      <c r="R912" s="174"/>
    </row>
    <row r="913" spans="7:18" ht="15.75" customHeight="1" x14ac:dyDescent="0.45">
      <c r="G913" s="174"/>
      <c r="H913" s="174"/>
      <c r="I913" s="174"/>
      <c r="J913" s="174"/>
      <c r="K913" s="174"/>
      <c r="L913" s="174"/>
      <c r="M913" s="174"/>
      <c r="N913" s="174"/>
      <c r="O913" s="174"/>
      <c r="P913" s="174"/>
      <c r="Q913" s="174"/>
      <c r="R913" s="174"/>
    </row>
    <row r="914" spans="7:18" ht="15.75" customHeight="1" x14ac:dyDescent="0.45">
      <c r="G914" s="174"/>
      <c r="H914" s="174"/>
      <c r="I914" s="174"/>
      <c r="J914" s="174"/>
      <c r="K914" s="174"/>
      <c r="L914" s="174"/>
      <c r="M914" s="174"/>
      <c r="N914" s="174"/>
      <c r="O914" s="174"/>
      <c r="P914" s="174"/>
      <c r="Q914" s="174"/>
      <c r="R914" s="174"/>
    </row>
    <row r="915" spans="7:18" ht="15.75" customHeight="1" x14ac:dyDescent="0.45">
      <c r="G915" s="174"/>
      <c r="H915" s="174"/>
      <c r="I915" s="174"/>
      <c r="J915" s="174"/>
      <c r="K915" s="174"/>
      <c r="L915" s="174"/>
      <c r="M915" s="174"/>
      <c r="N915" s="174"/>
      <c r="O915" s="174"/>
      <c r="P915" s="174"/>
      <c r="Q915" s="174"/>
      <c r="R915" s="174"/>
    </row>
    <row r="916" spans="7:18" ht="15.75" customHeight="1" x14ac:dyDescent="0.45">
      <c r="G916" s="174"/>
      <c r="H916" s="174"/>
      <c r="I916" s="174"/>
      <c r="J916" s="174"/>
      <c r="K916" s="174"/>
      <c r="L916" s="174"/>
      <c r="M916" s="174"/>
      <c r="N916" s="174"/>
      <c r="O916" s="174"/>
      <c r="P916" s="174"/>
      <c r="Q916" s="174"/>
      <c r="R916" s="174"/>
    </row>
    <row r="917" spans="7:18" ht="15.75" customHeight="1" x14ac:dyDescent="0.45">
      <c r="G917" s="174"/>
      <c r="H917" s="174"/>
      <c r="I917" s="174"/>
      <c r="J917" s="174"/>
      <c r="K917" s="174"/>
      <c r="L917" s="174"/>
      <c r="M917" s="174"/>
      <c r="N917" s="174"/>
      <c r="O917" s="174"/>
      <c r="P917" s="174"/>
      <c r="Q917" s="174"/>
      <c r="R917" s="174"/>
    </row>
    <row r="918" spans="7:18" ht="15.75" customHeight="1" x14ac:dyDescent="0.45">
      <c r="G918" s="174"/>
      <c r="H918" s="174"/>
      <c r="I918" s="174"/>
      <c r="J918" s="174"/>
      <c r="K918" s="174"/>
      <c r="L918" s="174"/>
      <c r="M918" s="174"/>
      <c r="N918" s="174"/>
      <c r="O918" s="174"/>
      <c r="P918" s="174"/>
      <c r="Q918" s="174"/>
      <c r="R918" s="174"/>
    </row>
    <row r="919" spans="7:18" ht="15.75" customHeight="1" x14ac:dyDescent="0.45">
      <c r="G919" s="174"/>
      <c r="H919" s="174"/>
      <c r="I919" s="174"/>
      <c r="J919" s="174"/>
      <c r="K919" s="174"/>
      <c r="L919" s="174"/>
      <c r="M919" s="174"/>
      <c r="N919" s="174"/>
      <c r="O919" s="174"/>
      <c r="P919" s="174"/>
      <c r="Q919" s="174"/>
      <c r="R919" s="174"/>
    </row>
    <row r="920" spans="7:18" ht="15.75" customHeight="1" x14ac:dyDescent="0.45">
      <c r="G920" s="174"/>
      <c r="H920" s="174"/>
      <c r="I920" s="174"/>
      <c r="J920" s="174"/>
      <c r="K920" s="174"/>
      <c r="L920" s="174"/>
      <c r="M920" s="174"/>
      <c r="N920" s="174"/>
      <c r="O920" s="174"/>
      <c r="P920" s="174"/>
      <c r="Q920" s="174"/>
      <c r="R920" s="174"/>
    </row>
    <row r="921" spans="7:18" ht="15.75" customHeight="1" x14ac:dyDescent="0.45">
      <c r="G921" s="174"/>
      <c r="H921" s="174"/>
      <c r="I921" s="174"/>
      <c r="J921" s="174"/>
      <c r="K921" s="174"/>
      <c r="L921" s="174"/>
      <c r="M921" s="174"/>
      <c r="N921" s="174"/>
      <c r="O921" s="174"/>
      <c r="P921" s="174"/>
      <c r="Q921" s="174"/>
      <c r="R921" s="174"/>
    </row>
    <row r="922" spans="7:18" ht="15.75" customHeight="1" x14ac:dyDescent="0.45">
      <c r="G922" s="174"/>
      <c r="H922" s="174"/>
      <c r="I922" s="174"/>
      <c r="J922" s="174"/>
      <c r="K922" s="174"/>
      <c r="L922" s="174"/>
      <c r="M922" s="174"/>
      <c r="N922" s="174"/>
      <c r="O922" s="174"/>
      <c r="P922" s="174"/>
      <c r="Q922" s="174"/>
      <c r="R922" s="174"/>
    </row>
    <row r="923" spans="7:18" ht="15.75" customHeight="1" x14ac:dyDescent="0.45">
      <c r="G923" s="174"/>
      <c r="H923" s="174"/>
      <c r="I923" s="174"/>
      <c r="J923" s="174"/>
      <c r="K923" s="174"/>
      <c r="L923" s="174"/>
      <c r="M923" s="174"/>
      <c r="N923" s="174"/>
      <c r="O923" s="174"/>
      <c r="P923" s="174"/>
      <c r="Q923" s="174"/>
      <c r="R923" s="174"/>
    </row>
    <row r="924" spans="7:18" ht="15.75" customHeight="1" x14ac:dyDescent="0.45">
      <c r="G924" s="174"/>
      <c r="H924" s="174"/>
      <c r="I924" s="174"/>
      <c r="J924" s="174"/>
      <c r="K924" s="174"/>
      <c r="L924" s="174"/>
      <c r="M924" s="174"/>
      <c r="N924" s="174"/>
      <c r="O924" s="174"/>
      <c r="P924" s="174"/>
      <c r="Q924" s="174"/>
      <c r="R924" s="174"/>
    </row>
    <row r="925" spans="7:18" ht="15.75" customHeight="1" x14ac:dyDescent="0.45">
      <c r="G925" s="174"/>
      <c r="H925" s="174"/>
      <c r="I925" s="174"/>
      <c r="J925" s="174"/>
      <c r="K925" s="174"/>
      <c r="L925" s="174"/>
      <c r="M925" s="174"/>
      <c r="N925" s="174"/>
      <c r="O925" s="174"/>
      <c r="P925" s="174"/>
      <c r="Q925" s="174"/>
      <c r="R925" s="174"/>
    </row>
    <row r="926" spans="7:18" ht="15.75" customHeight="1" x14ac:dyDescent="0.45">
      <c r="G926" s="174"/>
      <c r="H926" s="174"/>
      <c r="I926" s="174"/>
      <c r="J926" s="174"/>
      <c r="K926" s="174"/>
      <c r="L926" s="174"/>
      <c r="M926" s="174"/>
      <c r="N926" s="174"/>
      <c r="O926" s="174"/>
      <c r="P926" s="174"/>
      <c r="Q926" s="174"/>
      <c r="R926" s="174"/>
    </row>
    <row r="927" spans="7:18" ht="15.75" customHeight="1" x14ac:dyDescent="0.45">
      <c r="G927" s="174"/>
      <c r="H927" s="174"/>
      <c r="I927" s="174"/>
      <c r="J927" s="174"/>
      <c r="K927" s="174"/>
      <c r="L927" s="174"/>
      <c r="M927" s="174"/>
      <c r="N927" s="174"/>
      <c r="O927" s="174"/>
      <c r="P927" s="174"/>
      <c r="Q927" s="174"/>
      <c r="R927" s="174"/>
    </row>
    <row r="928" spans="7:18" ht="15.75" customHeight="1" x14ac:dyDescent="0.45">
      <c r="G928" s="174"/>
      <c r="H928" s="174"/>
      <c r="I928" s="174"/>
      <c r="J928" s="174"/>
      <c r="K928" s="174"/>
      <c r="L928" s="174"/>
      <c r="M928" s="174"/>
      <c r="N928" s="174"/>
      <c r="O928" s="174"/>
      <c r="P928" s="174"/>
      <c r="Q928" s="174"/>
      <c r="R928" s="174"/>
    </row>
    <row r="929" spans="7:18" ht="15.75" customHeight="1" x14ac:dyDescent="0.45">
      <c r="G929" s="174"/>
      <c r="H929" s="174"/>
      <c r="I929" s="174"/>
      <c r="J929" s="174"/>
      <c r="K929" s="174"/>
      <c r="L929" s="174"/>
      <c r="M929" s="174"/>
      <c r="N929" s="174"/>
      <c r="O929" s="174"/>
      <c r="P929" s="174"/>
      <c r="Q929" s="174"/>
      <c r="R929" s="174"/>
    </row>
    <row r="930" spans="7:18" ht="15.75" customHeight="1" x14ac:dyDescent="0.45">
      <c r="G930" s="174"/>
      <c r="H930" s="174"/>
      <c r="I930" s="174"/>
      <c r="J930" s="174"/>
      <c r="K930" s="174"/>
      <c r="L930" s="174"/>
      <c r="M930" s="174"/>
      <c r="N930" s="174"/>
      <c r="O930" s="174"/>
      <c r="P930" s="174"/>
      <c r="Q930" s="174"/>
      <c r="R930" s="174"/>
    </row>
    <row r="931" spans="7:18" ht="15.75" customHeight="1" x14ac:dyDescent="0.45">
      <c r="G931" s="174"/>
      <c r="H931" s="174"/>
      <c r="I931" s="174"/>
      <c r="J931" s="174"/>
      <c r="K931" s="174"/>
      <c r="L931" s="174"/>
      <c r="M931" s="174"/>
      <c r="N931" s="174"/>
      <c r="O931" s="174"/>
      <c r="P931" s="174"/>
      <c r="Q931" s="174"/>
      <c r="R931" s="174"/>
    </row>
    <row r="932" spans="7:18" ht="15.75" customHeight="1" x14ac:dyDescent="0.45">
      <c r="G932" s="174"/>
      <c r="H932" s="174"/>
      <c r="I932" s="174"/>
      <c r="J932" s="174"/>
      <c r="K932" s="174"/>
      <c r="L932" s="174"/>
      <c r="M932" s="174"/>
      <c r="N932" s="174"/>
      <c r="O932" s="174"/>
      <c r="P932" s="174"/>
      <c r="Q932" s="174"/>
      <c r="R932" s="174"/>
    </row>
    <row r="933" spans="7:18" ht="15.75" customHeight="1" x14ac:dyDescent="0.45">
      <c r="G933" s="174"/>
      <c r="H933" s="174"/>
      <c r="I933" s="174"/>
      <c r="J933" s="174"/>
      <c r="K933" s="174"/>
      <c r="L933" s="174"/>
      <c r="M933" s="174"/>
      <c r="N933" s="174"/>
      <c r="O933" s="174"/>
      <c r="P933" s="174"/>
      <c r="Q933" s="174"/>
      <c r="R933" s="174"/>
    </row>
    <row r="934" spans="7:18" ht="15.75" customHeight="1" x14ac:dyDescent="0.45">
      <c r="G934" s="174"/>
      <c r="H934" s="174"/>
      <c r="I934" s="174"/>
      <c r="J934" s="174"/>
      <c r="K934" s="174"/>
      <c r="L934" s="174"/>
      <c r="M934" s="174"/>
      <c r="N934" s="174"/>
      <c r="O934" s="174"/>
      <c r="P934" s="174"/>
      <c r="Q934" s="174"/>
      <c r="R934" s="174"/>
    </row>
    <row r="935" spans="7:18" ht="15.75" customHeight="1" x14ac:dyDescent="0.45">
      <c r="G935" s="174"/>
      <c r="H935" s="174"/>
      <c r="I935" s="174"/>
      <c r="J935" s="174"/>
      <c r="K935" s="174"/>
      <c r="L935" s="174"/>
      <c r="M935" s="174"/>
      <c r="N935" s="174"/>
      <c r="O935" s="174"/>
      <c r="P935" s="174"/>
      <c r="Q935" s="174"/>
      <c r="R935" s="174"/>
    </row>
    <row r="936" spans="7:18" ht="15.75" customHeight="1" x14ac:dyDescent="0.45">
      <c r="G936" s="174"/>
      <c r="H936" s="174"/>
      <c r="I936" s="174"/>
      <c r="J936" s="174"/>
      <c r="K936" s="174"/>
      <c r="L936" s="174"/>
      <c r="M936" s="174"/>
      <c r="N936" s="174"/>
      <c r="O936" s="174"/>
      <c r="P936" s="174"/>
      <c r="Q936" s="174"/>
      <c r="R936" s="174"/>
    </row>
    <row r="937" spans="7:18" ht="15.75" customHeight="1" x14ac:dyDescent="0.45">
      <c r="G937" s="174"/>
      <c r="H937" s="174"/>
      <c r="I937" s="174"/>
      <c r="J937" s="174"/>
      <c r="K937" s="174"/>
      <c r="L937" s="174"/>
      <c r="M937" s="174"/>
      <c r="N937" s="174"/>
      <c r="O937" s="174"/>
      <c r="P937" s="174"/>
      <c r="Q937" s="174"/>
      <c r="R937" s="174"/>
    </row>
    <row r="938" spans="7:18" ht="15.75" customHeight="1" x14ac:dyDescent="0.45">
      <c r="G938" s="174"/>
      <c r="H938" s="174"/>
      <c r="I938" s="174"/>
      <c r="J938" s="174"/>
      <c r="K938" s="174"/>
      <c r="L938" s="174"/>
      <c r="M938" s="174"/>
      <c r="N938" s="174"/>
      <c r="O938" s="174"/>
      <c r="P938" s="174"/>
      <c r="Q938" s="174"/>
      <c r="R938" s="174"/>
    </row>
    <row r="939" spans="7:18" ht="15.75" customHeight="1" x14ac:dyDescent="0.45">
      <c r="G939" s="174"/>
      <c r="H939" s="174"/>
      <c r="I939" s="174"/>
      <c r="J939" s="174"/>
      <c r="K939" s="174"/>
      <c r="L939" s="174"/>
      <c r="M939" s="174"/>
      <c r="N939" s="174"/>
      <c r="O939" s="174"/>
      <c r="P939" s="174"/>
      <c r="Q939" s="174"/>
      <c r="R939" s="174"/>
    </row>
    <row r="940" spans="7:18" ht="15.75" customHeight="1" x14ac:dyDescent="0.45">
      <c r="G940" s="174"/>
      <c r="H940" s="174"/>
      <c r="I940" s="174"/>
      <c r="J940" s="174"/>
      <c r="K940" s="174"/>
      <c r="L940" s="174"/>
      <c r="M940" s="174"/>
      <c r="N940" s="174"/>
      <c r="O940" s="174"/>
      <c r="P940" s="174"/>
      <c r="Q940" s="174"/>
      <c r="R940" s="174"/>
    </row>
    <row r="941" spans="7:18" ht="15.75" customHeight="1" x14ac:dyDescent="0.45">
      <c r="G941" s="174"/>
      <c r="H941" s="174"/>
      <c r="I941" s="174"/>
      <c r="J941" s="174"/>
      <c r="K941" s="174"/>
      <c r="L941" s="174"/>
      <c r="M941" s="174"/>
      <c r="N941" s="174"/>
      <c r="O941" s="174"/>
      <c r="P941" s="174"/>
      <c r="Q941" s="174"/>
      <c r="R941" s="174"/>
    </row>
    <row r="942" spans="7:18" ht="15.75" customHeight="1" x14ac:dyDescent="0.45">
      <c r="G942" s="174"/>
      <c r="H942" s="174"/>
      <c r="I942" s="174"/>
      <c r="J942" s="174"/>
      <c r="K942" s="174"/>
      <c r="L942" s="174"/>
      <c r="M942" s="174"/>
      <c r="N942" s="174"/>
      <c r="O942" s="174"/>
      <c r="P942" s="174"/>
      <c r="Q942" s="174"/>
      <c r="R942" s="174"/>
    </row>
    <row r="943" spans="7:18" ht="15.75" customHeight="1" x14ac:dyDescent="0.45">
      <c r="G943" s="174"/>
      <c r="H943" s="174"/>
      <c r="I943" s="174"/>
      <c r="J943" s="174"/>
      <c r="K943" s="174"/>
      <c r="L943" s="174"/>
      <c r="M943" s="174"/>
      <c r="N943" s="174"/>
      <c r="O943" s="174"/>
      <c r="P943" s="174"/>
      <c r="Q943" s="174"/>
      <c r="R943" s="174"/>
    </row>
    <row r="944" spans="7:18" ht="15.75" customHeight="1" x14ac:dyDescent="0.45">
      <c r="G944" s="174"/>
      <c r="H944" s="174"/>
      <c r="I944" s="174"/>
      <c r="J944" s="174"/>
      <c r="K944" s="174"/>
      <c r="L944" s="174"/>
      <c r="M944" s="174"/>
      <c r="N944" s="174"/>
      <c r="O944" s="174"/>
      <c r="P944" s="174"/>
      <c r="Q944" s="174"/>
      <c r="R944" s="174"/>
    </row>
    <row r="945" spans="7:18" ht="15.75" customHeight="1" x14ac:dyDescent="0.45">
      <c r="G945" s="174"/>
      <c r="H945" s="174"/>
      <c r="I945" s="174"/>
      <c r="J945" s="174"/>
      <c r="K945" s="174"/>
      <c r="L945" s="174"/>
      <c r="M945" s="174"/>
      <c r="N945" s="174"/>
      <c r="O945" s="174"/>
      <c r="P945" s="174"/>
      <c r="Q945" s="174"/>
      <c r="R945" s="174"/>
    </row>
    <row r="946" spans="7:18" ht="15.75" customHeight="1" x14ac:dyDescent="0.45">
      <c r="G946" s="174"/>
      <c r="H946" s="174"/>
      <c r="I946" s="174"/>
      <c r="J946" s="174"/>
      <c r="K946" s="174"/>
      <c r="L946" s="174"/>
      <c r="M946" s="174"/>
      <c r="N946" s="174"/>
      <c r="O946" s="174"/>
      <c r="P946" s="174"/>
      <c r="Q946" s="174"/>
      <c r="R946" s="174"/>
    </row>
    <row r="947" spans="7:18" ht="15.75" customHeight="1" x14ac:dyDescent="0.45">
      <c r="G947" s="174"/>
      <c r="H947" s="174"/>
      <c r="I947" s="174"/>
      <c r="J947" s="174"/>
      <c r="K947" s="174"/>
      <c r="L947" s="174"/>
      <c r="M947" s="174"/>
      <c r="N947" s="174"/>
      <c r="O947" s="174"/>
      <c r="P947" s="174"/>
      <c r="Q947" s="174"/>
      <c r="R947" s="174"/>
    </row>
    <row r="948" spans="7:18" ht="15.75" customHeight="1" x14ac:dyDescent="0.45">
      <c r="G948" s="174"/>
      <c r="H948" s="174"/>
      <c r="I948" s="174"/>
      <c r="J948" s="174"/>
      <c r="K948" s="174"/>
      <c r="L948" s="174"/>
      <c r="M948" s="174"/>
      <c r="N948" s="174"/>
      <c r="O948" s="174"/>
      <c r="P948" s="174"/>
      <c r="Q948" s="174"/>
      <c r="R948" s="174"/>
    </row>
    <row r="949" spans="7:18" ht="15.75" customHeight="1" x14ac:dyDescent="0.45">
      <c r="G949" s="174"/>
      <c r="H949" s="174"/>
      <c r="I949" s="174"/>
      <c r="J949" s="174"/>
      <c r="K949" s="174"/>
      <c r="L949" s="174"/>
      <c r="M949" s="174"/>
      <c r="N949" s="174"/>
      <c r="O949" s="174"/>
      <c r="P949" s="174"/>
      <c r="Q949" s="174"/>
      <c r="R949" s="174"/>
    </row>
    <row r="950" spans="7:18" ht="15.75" customHeight="1" x14ac:dyDescent="0.45">
      <c r="G950" s="174"/>
      <c r="H950" s="174"/>
      <c r="I950" s="174"/>
      <c r="J950" s="174"/>
      <c r="K950" s="174"/>
      <c r="L950" s="174"/>
      <c r="M950" s="174"/>
      <c r="N950" s="174"/>
      <c r="O950" s="174"/>
      <c r="P950" s="174"/>
      <c r="Q950" s="174"/>
      <c r="R950" s="174"/>
    </row>
    <row r="951" spans="7:18" ht="15.75" customHeight="1" x14ac:dyDescent="0.45">
      <c r="G951" s="174"/>
      <c r="H951" s="174"/>
      <c r="I951" s="174"/>
      <c r="J951" s="174"/>
      <c r="K951" s="174"/>
      <c r="L951" s="174"/>
      <c r="M951" s="174"/>
      <c r="N951" s="174"/>
      <c r="O951" s="174"/>
      <c r="P951" s="174"/>
      <c r="Q951" s="174"/>
      <c r="R951" s="174"/>
    </row>
    <row r="952" spans="7:18" ht="15.75" customHeight="1" x14ac:dyDescent="0.45">
      <c r="G952" s="174"/>
      <c r="H952" s="174"/>
      <c r="I952" s="174"/>
      <c r="J952" s="174"/>
      <c r="K952" s="174"/>
      <c r="L952" s="174"/>
      <c r="M952" s="174"/>
      <c r="N952" s="174"/>
      <c r="O952" s="174"/>
      <c r="P952" s="174"/>
      <c r="Q952" s="174"/>
      <c r="R952" s="174"/>
    </row>
    <row r="953" spans="7:18" ht="15.75" customHeight="1" x14ac:dyDescent="0.45">
      <c r="G953" s="174"/>
      <c r="H953" s="174"/>
      <c r="I953" s="174"/>
      <c r="J953" s="174"/>
      <c r="K953" s="174"/>
      <c r="L953" s="174"/>
      <c r="M953" s="174"/>
      <c r="N953" s="174"/>
      <c r="O953" s="174"/>
      <c r="P953" s="174"/>
      <c r="Q953" s="174"/>
      <c r="R953" s="174"/>
    </row>
    <row r="954" spans="7:18" ht="15.75" customHeight="1" x14ac:dyDescent="0.45">
      <c r="G954" s="174"/>
      <c r="H954" s="174"/>
      <c r="I954" s="174"/>
      <c r="J954" s="174"/>
      <c r="K954" s="174"/>
      <c r="L954" s="174"/>
      <c r="M954" s="174"/>
      <c r="N954" s="174"/>
      <c r="O954" s="174"/>
      <c r="P954" s="174"/>
      <c r="Q954" s="174"/>
      <c r="R954" s="174"/>
    </row>
    <row r="955" spans="7:18" ht="15.75" customHeight="1" x14ac:dyDescent="0.45">
      <c r="G955" s="174"/>
      <c r="H955" s="174"/>
      <c r="I955" s="174"/>
      <c r="J955" s="174"/>
      <c r="K955" s="174"/>
      <c r="L955" s="174"/>
      <c r="M955" s="174"/>
      <c r="N955" s="174"/>
      <c r="O955" s="174"/>
      <c r="P955" s="174"/>
      <c r="Q955" s="174"/>
      <c r="R955" s="174"/>
    </row>
    <row r="956" spans="7:18" ht="15.75" customHeight="1" x14ac:dyDescent="0.45">
      <c r="G956" s="174"/>
      <c r="H956" s="174"/>
      <c r="I956" s="174"/>
      <c r="J956" s="174"/>
      <c r="K956" s="174"/>
      <c r="L956" s="174"/>
      <c r="M956" s="174"/>
      <c r="N956" s="174"/>
      <c r="O956" s="174"/>
      <c r="P956" s="174"/>
      <c r="Q956" s="174"/>
      <c r="R956" s="174"/>
    </row>
    <row r="957" spans="7:18" ht="15.75" customHeight="1" x14ac:dyDescent="0.45">
      <c r="G957" s="174"/>
      <c r="H957" s="174"/>
      <c r="I957" s="174"/>
      <c r="J957" s="174"/>
      <c r="K957" s="174"/>
      <c r="L957" s="174"/>
      <c r="M957" s="174"/>
      <c r="N957" s="174"/>
      <c r="O957" s="174"/>
      <c r="P957" s="174"/>
      <c r="Q957" s="174"/>
      <c r="R957" s="174"/>
    </row>
    <row r="958" spans="7:18" ht="15.75" customHeight="1" x14ac:dyDescent="0.45">
      <c r="G958" s="174"/>
      <c r="H958" s="174"/>
      <c r="I958" s="174"/>
      <c r="J958" s="174"/>
      <c r="K958" s="174"/>
      <c r="L958" s="174"/>
      <c r="M958" s="174"/>
      <c r="N958" s="174"/>
      <c r="O958" s="174"/>
      <c r="P958" s="174"/>
      <c r="Q958" s="174"/>
      <c r="R958" s="174"/>
    </row>
    <row r="959" spans="7:18" ht="15.75" customHeight="1" x14ac:dyDescent="0.45">
      <c r="G959" s="174"/>
      <c r="H959" s="174"/>
      <c r="I959" s="174"/>
      <c r="J959" s="174"/>
      <c r="K959" s="174"/>
      <c r="L959" s="174"/>
      <c r="M959" s="174"/>
      <c r="N959" s="174"/>
      <c r="O959" s="174"/>
      <c r="P959" s="174"/>
      <c r="Q959" s="174"/>
      <c r="R959" s="174"/>
    </row>
    <row r="960" spans="7:18" ht="15.75" customHeight="1" x14ac:dyDescent="0.45">
      <c r="G960" s="174"/>
      <c r="H960" s="174"/>
      <c r="I960" s="174"/>
      <c r="J960" s="174"/>
      <c r="K960" s="174"/>
      <c r="L960" s="174"/>
      <c r="M960" s="174"/>
      <c r="N960" s="174"/>
      <c r="O960" s="174"/>
      <c r="P960" s="174"/>
      <c r="Q960" s="174"/>
      <c r="R960" s="174"/>
    </row>
    <row r="961" spans="7:18" ht="15.75" customHeight="1" x14ac:dyDescent="0.45">
      <c r="G961" s="174"/>
      <c r="H961" s="174"/>
      <c r="I961" s="174"/>
      <c r="J961" s="174"/>
      <c r="K961" s="174"/>
      <c r="L961" s="174"/>
      <c r="M961" s="174"/>
      <c r="N961" s="174"/>
      <c r="O961" s="174"/>
      <c r="P961" s="174"/>
      <c r="Q961" s="174"/>
      <c r="R961" s="174"/>
    </row>
    <row r="962" spans="7:18" ht="15.75" customHeight="1" x14ac:dyDescent="0.45">
      <c r="G962" s="174"/>
      <c r="H962" s="174"/>
      <c r="I962" s="174"/>
      <c r="J962" s="174"/>
      <c r="K962" s="174"/>
      <c r="L962" s="174"/>
      <c r="M962" s="174"/>
      <c r="N962" s="174"/>
      <c r="O962" s="174"/>
      <c r="P962" s="174"/>
      <c r="Q962" s="174"/>
      <c r="R962" s="174"/>
    </row>
    <row r="963" spans="7:18" ht="15.75" customHeight="1" x14ac:dyDescent="0.45">
      <c r="G963" s="174"/>
      <c r="H963" s="174"/>
      <c r="I963" s="174"/>
      <c r="J963" s="174"/>
      <c r="K963" s="174"/>
      <c r="L963" s="174"/>
      <c r="M963" s="174"/>
      <c r="N963" s="174"/>
      <c r="O963" s="174"/>
      <c r="P963" s="174"/>
      <c r="Q963" s="174"/>
      <c r="R963" s="174"/>
    </row>
    <row r="964" spans="7:18" ht="15.75" customHeight="1" x14ac:dyDescent="0.45">
      <c r="G964" s="174"/>
      <c r="H964" s="174"/>
      <c r="I964" s="174"/>
      <c r="J964" s="174"/>
      <c r="K964" s="174"/>
      <c r="L964" s="174"/>
      <c r="M964" s="174"/>
      <c r="N964" s="174"/>
      <c r="O964" s="174"/>
      <c r="P964" s="174"/>
      <c r="Q964" s="174"/>
      <c r="R964" s="174"/>
    </row>
    <row r="965" spans="7:18" ht="15.75" customHeight="1" x14ac:dyDescent="0.45">
      <c r="G965" s="174"/>
      <c r="H965" s="174"/>
      <c r="I965" s="174"/>
      <c r="J965" s="174"/>
      <c r="K965" s="174"/>
      <c r="L965" s="174"/>
      <c r="M965" s="174"/>
      <c r="N965" s="174"/>
      <c r="O965" s="174"/>
      <c r="P965" s="174"/>
      <c r="Q965" s="174"/>
      <c r="R965" s="174"/>
    </row>
    <row r="966" spans="7:18" ht="15.75" customHeight="1" x14ac:dyDescent="0.45">
      <c r="G966" s="174"/>
      <c r="H966" s="174"/>
      <c r="I966" s="174"/>
      <c r="J966" s="174"/>
      <c r="K966" s="174"/>
      <c r="L966" s="174"/>
      <c r="M966" s="174"/>
      <c r="N966" s="174"/>
      <c r="O966" s="174"/>
      <c r="P966" s="174"/>
      <c r="Q966" s="174"/>
      <c r="R966" s="174"/>
    </row>
    <row r="967" spans="7:18" ht="15.75" customHeight="1" x14ac:dyDescent="0.45">
      <c r="G967" s="174"/>
      <c r="H967" s="174"/>
      <c r="I967" s="174"/>
      <c r="J967" s="174"/>
      <c r="K967" s="174"/>
      <c r="L967" s="174"/>
      <c r="M967" s="174"/>
      <c r="N967" s="174"/>
      <c r="O967" s="174"/>
      <c r="P967" s="174"/>
      <c r="Q967" s="174"/>
      <c r="R967" s="174"/>
    </row>
    <row r="968" spans="7:18" ht="15.75" customHeight="1" x14ac:dyDescent="0.45">
      <c r="G968" s="174"/>
      <c r="H968" s="174"/>
      <c r="I968" s="174"/>
      <c r="J968" s="174"/>
      <c r="K968" s="174"/>
      <c r="L968" s="174"/>
      <c r="M968" s="174"/>
      <c r="N968" s="174"/>
      <c r="O968" s="174"/>
      <c r="P968" s="174"/>
      <c r="Q968" s="174"/>
      <c r="R968" s="174"/>
    </row>
    <row r="969" spans="7:18" ht="15.75" customHeight="1" x14ac:dyDescent="0.45">
      <c r="G969" s="174"/>
      <c r="H969" s="174"/>
      <c r="I969" s="174"/>
      <c r="J969" s="174"/>
      <c r="K969" s="174"/>
      <c r="L969" s="174"/>
      <c r="M969" s="174"/>
      <c r="N969" s="174"/>
      <c r="O969" s="174"/>
      <c r="P969" s="174"/>
      <c r="Q969" s="174"/>
      <c r="R969" s="174"/>
    </row>
    <row r="970" spans="7:18" ht="15.75" customHeight="1" x14ac:dyDescent="0.45">
      <c r="G970" s="174"/>
      <c r="H970" s="174"/>
      <c r="I970" s="174"/>
      <c r="J970" s="174"/>
      <c r="K970" s="174"/>
      <c r="L970" s="174"/>
      <c r="M970" s="174"/>
      <c r="N970" s="174"/>
      <c r="O970" s="174"/>
      <c r="P970" s="174"/>
      <c r="Q970" s="174"/>
      <c r="R970" s="174"/>
    </row>
    <row r="971" spans="7:18" ht="15.75" customHeight="1" x14ac:dyDescent="0.45">
      <c r="G971" s="174"/>
      <c r="H971" s="174"/>
      <c r="I971" s="174"/>
      <c r="J971" s="174"/>
      <c r="K971" s="174"/>
      <c r="L971" s="174"/>
      <c r="M971" s="174"/>
      <c r="N971" s="174"/>
      <c r="O971" s="174"/>
      <c r="P971" s="174"/>
      <c r="Q971" s="174"/>
      <c r="R971" s="174"/>
    </row>
    <row r="972" spans="7:18" ht="15.75" customHeight="1" x14ac:dyDescent="0.45">
      <c r="G972" s="174"/>
      <c r="H972" s="174"/>
      <c r="I972" s="174"/>
      <c r="J972" s="174"/>
      <c r="K972" s="174"/>
      <c r="L972" s="174"/>
      <c r="M972" s="174"/>
      <c r="N972" s="174"/>
      <c r="O972" s="174"/>
      <c r="P972" s="174"/>
      <c r="Q972" s="174"/>
      <c r="R972" s="174"/>
    </row>
    <row r="973" spans="7:18" ht="15.75" customHeight="1" x14ac:dyDescent="0.45">
      <c r="G973" s="174"/>
      <c r="H973" s="174"/>
      <c r="I973" s="174"/>
      <c r="J973" s="174"/>
      <c r="K973" s="174"/>
      <c r="L973" s="174"/>
      <c r="M973" s="174"/>
      <c r="N973" s="174"/>
      <c r="O973" s="174"/>
      <c r="P973" s="174"/>
      <c r="Q973" s="174"/>
      <c r="R973" s="174"/>
    </row>
    <row r="974" spans="7:18" ht="15.75" customHeight="1" x14ac:dyDescent="0.45">
      <c r="G974" s="174"/>
      <c r="H974" s="174"/>
      <c r="I974" s="174"/>
      <c r="J974" s="174"/>
      <c r="K974" s="174"/>
      <c r="L974" s="174"/>
      <c r="M974" s="174"/>
      <c r="N974" s="174"/>
      <c r="O974" s="174"/>
      <c r="P974" s="174"/>
      <c r="Q974" s="174"/>
      <c r="R974" s="174"/>
    </row>
    <row r="975" spans="7:18" ht="15.75" customHeight="1" x14ac:dyDescent="0.45">
      <c r="G975" s="174"/>
      <c r="H975" s="174"/>
      <c r="I975" s="174"/>
      <c r="J975" s="174"/>
      <c r="K975" s="174"/>
      <c r="L975" s="174"/>
      <c r="M975" s="174"/>
      <c r="N975" s="174"/>
      <c r="O975" s="174"/>
      <c r="P975" s="174"/>
      <c r="Q975" s="174"/>
      <c r="R975" s="174"/>
    </row>
    <row r="976" spans="7:18" ht="15.75" customHeight="1" x14ac:dyDescent="0.45">
      <c r="G976" s="174"/>
      <c r="H976" s="174"/>
      <c r="I976" s="174"/>
      <c r="J976" s="174"/>
      <c r="K976" s="174"/>
      <c r="L976" s="174"/>
      <c r="M976" s="174"/>
      <c r="N976" s="174"/>
      <c r="O976" s="174"/>
      <c r="P976" s="174"/>
      <c r="Q976" s="174"/>
      <c r="R976" s="174"/>
    </row>
    <row r="977" spans="7:18" ht="15.75" customHeight="1" x14ac:dyDescent="0.45">
      <c r="G977" s="174"/>
      <c r="H977" s="174"/>
      <c r="I977" s="174"/>
      <c r="J977" s="174"/>
      <c r="K977" s="174"/>
      <c r="L977" s="174"/>
      <c r="M977" s="174"/>
      <c r="N977" s="174"/>
      <c r="O977" s="174"/>
      <c r="P977" s="174"/>
      <c r="Q977" s="174"/>
      <c r="R977" s="174"/>
    </row>
    <row r="978" spans="7:18" ht="15.75" customHeight="1" x14ac:dyDescent="0.45">
      <c r="G978" s="174"/>
      <c r="H978" s="174"/>
      <c r="I978" s="174"/>
      <c r="J978" s="174"/>
      <c r="K978" s="174"/>
      <c r="L978" s="174"/>
      <c r="M978" s="174"/>
      <c r="N978" s="174"/>
      <c r="O978" s="174"/>
      <c r="P978" s="174"/>
      <c r="Q978" s="174"/>
      <c r="R978" s="174"/>
    </row>
    <row r="979" spans="7:18" ht="15.75" customHeight="1" x14ac:dyDescent="0.45">
      <c r="G979" s="174"/>
      <c r="H979" s="174"/>
      <c r="I979" s="174"/>
      <c r="J979" s="174"/>
      <c r="K979" s="174"/>
      <c r="L979" s="174"/>
      <c r="M979" s="174"/>
      <c r="N979" s="174"/>
      <c r="O979" s="174"/>
      <c r="P979" s="174"/>
      <c r="Q979" s="174"/>
      <c r="R979" s="174"/>
    </row>
    <row r="980" spans="7:18" ht="15.75" customHeight="1" x14ac:dyDescent="0.45">
      <c r="G980" s="174"/>
      <c r="H980" s="174"/>
      <c r="I980" s="174"/>
      <c r="J980" s="174"/>
      <c r="K980" s="174"/>
      <c r="L980" s="174"/>
      <c r="M980" s="174"/>
      <c r="N980" s="174"/>
      <c r="O980" s="174"/>
      <c r="P980" s="174"/>
      <c r="Q980" s="174"/>
      <c r="R980" s="174"/>
    </row>
    <row r="981" spans="7:18" ht="15.75" customHeight="1" x14ac:dyDescent="0.45">
      <c r="G981" s="174"/>
      <c r="H981" s="174"/>
      <c r="I981" s="174"/>
      <c r="J981" s="174"/>
      <c r="K981" s="174"/>
      <c r="L981" s="174"/>
      <c r="M981" s="174"/>
      <c r="N981" s="174"/>
      <c r="O981" s="174"/>
      <c r="P981" s="174"/>
      <c r="Q981" s="174"/>
      <c r="R981" s="174"/>
    </row>
    <row r="982" spans="7:18" ht="15.75" customHeight="1" x14ac:dyDescent="0.45">
      <c r="G982" s="174"/>
      <c r="H982" s="174"/>
      <c r="I982" s="174"/>
      <c r="J982" s="174"/>
      <c r="K982" s="174"/>
      <c r="L982" s="174"/>
      <c r="M982" s="174"/>
      <c r="N982" s="174"/>
      <c r="O982" s="174"/>
      <c r="P982" s="174"/>
      <c r="Q982" s="174"/>
      <c r="R982" s="174"/>
    </row>
    <row r="983" spans="7:18" ht="15.75" customHeight="1" x14ac:dyDescent="0.45">
      <c r="G983" s="174"/>
      <c r="H983" s="174"/>
      <c r="I983" s="174"/>
      <c r="J983" s="174"/>
      <c r="K983" s="174"/>
      <c r="L983" s="174"/>
      <c r="M983" s="174"/>
      <c r="N983" s="174"/>
      <c r="O983" s="174"/>
      <c r="P983" s="174"/>
      <c r="Q983" s="174"/>
      <c r="R983" s="174"/>
    </row>
    <row r="984" spans="7:18" ht="15.75" customHeight="1" x14ac:dyDescent="0.45">
      <c r="G984" s="174"/>
      <c r="H984" s="174"/>
      <c r="I984" s="174"/>
      <c r="J984" s="174"/>
      <c r="K984" s="174"/>
      <c r="L984" s="174"/>
      <c r="M984" s="174"/>
      <c r="N984" s="174"/>
      <c r="O984" s="174"/>
      <c r="P984" s="174"/>
      <c r="Q984" s="174"/>
      <c r="R984" s="174"/>
    </row>
    <row r="985" spans="7:18" ht="15.75" customHeight="1" x14ac:dyDescent="0.45">
      <c r="G985" s="174"/>
      <c r="H985" s="174"/>
      <c r="I985" s="174"/>
      <c r="J985" s="174"/>
      <c r="K985" s="174"/>
      <c r="L985" s="174"/>
      <c r="M985" s="174"/>
      <c r="N985" s="174"/>
      <c r="O985" s="174"/>
      <c r="P985" s="174"/>
      <c r="Q985" s="174"/>
      <c r="R985" s="174"/>
    </row>
    <row r="986" spans="7:18" ht="15.75" customHeight="1" x14ac:dyDescent="0.45">
      <c r="G986" s="174"/>
      <c r="H986" s="174"/>
      <c r="I986" s="174"/>
      <c r="J986" s="174"/>
      <c r="K986" s="174"/>
      <c r="L986" s="174"/>
      <c r="M986" s="174"/>
      <c r="N986" s="174"/>
      <c r="O986" s="174"/>
      <c r="P986" s="174"/>
      <c r="Q986" s="174"/>
      <c r="R986" s="174"/>
    </row>
    <row r="987" spans="7:18" ht="15.75" customHeight="1" x14ac:dyDescent="0.45">
      <c r="G987" s="174"/>
      <c r="H987" s="174"/>
      <c r="I987" s="174"/>
      <c r="J987" s="174"/>
      <c r="K987" s="174"/>
      <c r="L987" s="174"/>
      <c r="M987" s="174"/>
      <c r="N987" s="174"/>
      <c r="O987" s="174"/>
      <c r="P987" s="174"/>
      <c r="Q987" s="174"/>
      <c r="R987" s="174"/>
    </row>
    <row r="988" spans="7:18" ht="15.75" customHeight="1" x14ac:dyDescent="0.45">
      <c r="G988" s="174"/>
      <c r="H988" s="174"/>
      <c r="I988" s="174"/>
      <c r="J988" s="174"/>
      <c r="K988" s="174"/>
      <c r="L988" s="174"/>
      <c r="M988" s="174"/>
      <c r="N988" s="174"/>
      <c r="O988" s="174"/>
      <c r="P988" s="174"/>
      <c r="Q988" s="174"/>
      <c r="R988" s="174"/>
    </row>
    <row r="989" spans="7:18" ht="15.75" customHeight="1" x14ac:dyDescent="0.45">
      <c r="G989" s="174"/>
      <c r="H989" s="174"/>
      <c r="I989" s="174"/>
      <c r="J989" s="174"/>
      <c r="K989" s="174"/>
      <c r="L989" s="174"/>
      <c r="M989" s="174"/>
      <c r="N989" s="174"/>
      <c r="O989" s="174"/>
      <c r="P989" s="174"/>
      <c r="Q989" s="174"/>
      <c r="R989" s="174"/>
    </row>
    <row r="990" spans="7:18" ht="15.75" customHeight="1" x14ac:dyDescent="0.45">
      <c r="G990" s="174"/>
      <c r="H990" s="174"/>
      <c r="I990" s="174"/>
      <c r="J990" s="174"/>
      <c r="K990" s="174"/>
      <c r="L990" s="174"/>
      <c r="M990" s="174"/>
      <c r="N990" s="174"/>
      <c r="O990" s="174"/>
      <c r="P990" s="174"/>
      <c r="Q990" s="174"/>
      <c r="R990" s="174"/>
    </row>
    <row r="991" spans="7:18" ht="15.75" customHeight="1" x14ac:dyDescent="0.45">
      <c r="G991" s="174"/>
      <c r="H991" s="174"/>
      <c r="I991" s="174"/>
      <c r="J991" s="174"/>
      <c r="K991" s="174"/>
      <c r="L991" s="174"/>
      <c r="M991" s="174"/>
      <c r="N991" s="174"/>
      <c r="O991" s="174"/>
      <c r="P991" s="174"/>
      <c r="Q991" s="174"/>
      <c r="R991" s="174"/>
    </row>
    <row r="992" spans="7:18" ht="15.75" customHeight="1" x14ac:dyDescent="0.45">
      <c r="G992" s="174"/>
      <c r="H992" s="174"/>
      <c r="I992" s="174"/>
      <c r="J992" s="174"/>
      <c r="K992" s="174"/>
      <c r="L992" s="174"/>
      <c r="M992" s="174"/>
      <c r="N992" s="174"/>
      <c r="O992" s="174"/>
      <c r="P992" s="174"/>
      <c r="Q992" s="174"/>
      <c r="R992" s="174"/>
    </row>
    <row r="993" spans="7:18" ht="15.75" customHeight="1" x14ac:dyDescent="0.45">
      <c r="G993" s="174"/>
      <c r="H993" s="174"/>
      <c r="I993" s="174"/>
      <c r="J993" s="174"/>
      <c r="K993" s="174"/>
      <c r="L993" s="174"/>
      <c r="M993" s="174"/>
      <c r="N993" s="174"/>
      <c r="O993" s="174"/>
      <c r="P993" s="174"/>
      <c r="Q993" s="174"/>
      <c r="R993" s="174"/>
    </row>
    <row r="994" spans="7:18" ht="15.75" customHeight="1" x14ac:dyDescent="0.45">
      <c r="G994" s="174"/>
      <c r="H994" s="174"/>
      <c r="I994" s="174"/>
      <c r="J994" s="174"/>
      <c r="K994" s="174"/>
      <c r="L994" s="174"/>
      <c r="M994" s="174"/>
      <c r="N994" s="174"/>
      <c r="O994" s="174"/>
      <c r="P994" s="174"/>
      <c r="Q994" s="174"/>
      <c r="R994" s="174"/>
    </row>
    <row r="995" spans="7:18" ht="15.75" customHeight="1" x14ac:dyDescent="0.45">
      <c r="G995" s="174"/>
      <c r="H995" s="174"/>
      <c r="I995" s="174"/>
      <c r="J995" s="174"/>
      <c r="K995" s="174"/>
      <c r="L995" s="174"/>
      <c r="M995" s="174"/>
      <c r="N995" s="174"/>
      <c r="O995" s="174"/>
      <c r="P995" s="174"/>
      <c r="Q995" s="174"/>
      <c r="R995" s="174"/>
    </row>
    <row r="996" spans="7:18" ht="15.75" customHeight="1" x14ac:dyDescent="0.45">
      <c r="G996" s="174"/>
      <c r="H996" s="174"/>
      <c r="I996" s="174"/>
      <c r="J996" s="174"/>
      <c r="K996" s="174"/>
      <c r="L996" s="174"/>
      <c r="M996" s="174"/>
      <c r="N996" s="174"/>
      <c r="O996" s="174"/>
      <c r="P996" s="174"/>
      <c r="Q996" s="174"/>
      <c r="R996" s="174"/>
    </row>
    <row r="997" spans="7:18" ht="15.75" customHeight="1" x14ac:dyDescent="0.45">
      <c r="G997" s="174"/>
      <c r="H997" s="174"/>
      <c r="I997" s="174"/>
      <c r="J997" s="174"/>
      <c r="K997" s="174"/>
      <c r="L997" s="174"/>
      <c r="M997" s="174"/>
      <c r="N997" s="174"/>
      <c r="O997" s="174"/>
      <c r="P997" s="174"/>
      <c r="Q997" s="174"/>
      <c r="R997" s="174"/>
    </row>
    <row r="998" spans="7:18" ht="15.75" customHeight="1" x14ac:dyDescent="0.45">
      <c r="G998" s="174"/>
      <c r="H998" s="174"/>
      <c r="I998" s="174"/>
      <c r="J998" s="174"/>
      <c r="K998" s="174"/>
      <c r="L998" s="174"/>
      <c r="M998" s="174"/>
      <c r="N998" s="174"/>
      <c r="O998" s="174"/>
      <c r="P998" s="174"/>
      <c r="Q998" s="174"/>
      <c r="R998" s="174"/>
    </row>
    <row r="999" spans="7:18" ht="15.75" customHeight="1" x14ac:dyDescent="0.45">
      <c r="G999" s="174"/>
      <c r="H999" s="174"/>
      <c r="I999" s="174"/>
      <c r="J999" s="174"/>
      <c r="K999" s="174"/>
      <c r="L999" s="174"/>
      <c r="M999" s="174"/>
      <c r="N999" s="174"/>
      <c r="O999" s="174"/>
      <c r="P999" s="174"/>
      <c r="Q999" s="174"/>
      <c r="R999" s="174"/>
    </row>
    <row r="1000" spans="7:18" ht="15.75" customHeight="1" x14ac:dyDescent="0.45">
      <c r="G1000" s="174"/>
      <c r="H1000" s="174"/>
      <c r="I1000" s="174"/>
      <c r="J1000" s="174"/>
      <c r="K1000" s="174"/>
      <c r="L1000" s="174"/>
      <c r="M1000" s="174"/>
      <c r="N1000" s="174"/>
      <c r="O1000" s="174"/>
      <c r="P1000" s="174"/>
      <c r="Q1000" s="174"/>
      <c r="R1000" s="174"/>
    </row>
  </sheetData>
  <mergeCells count="280">
    <mergeCell ref="A1:W1"/>
    <mergeCell ref="A2:W2"/>
    <mergeCell ref="A3:W3"/>
    <mergeCell ref="C5:E5"/>
    <mergeCell ref="G5:I5"/>
    <mergeCell ref="J5:L5"/>
    <mergeCell ref="M5:O5"/>
    <mergeCell ref="P5:R5"/>
    <mergeCell ref="S5:S6"/>
    <mergeCell ref="T5:T6"/>
    <mergeCell ref="U5:U6"/>
    <mergeCell ref="V5:W6"/>
    <mergeCell ref="V12:W12"/>
    <mergeCell ref="V13:W13"/>
    <mergeCell ref="V14:W14"/>
    <mergeCell ref="V15:W15"/>
    <mergeCell ref="V16:W16"/>
    <mergeCell ref="V17:W17"/>
    <mergeCell ref="V18:W18"/>
    <mergeCell ref="V19:W19"/>
    <mergeCell ref="V21:W21"/>
    <mergeCell ref="V22:W22"/>
    <mergeCell ref="V23:W23"/>
    <mergeCell ref="V25:W25"/>
    <mergeCell ref="V27:W27"/>
    <mergeCell ref="V29:W29"/>
    <mergeCell ref="V33:W33"/>
    <mergeCell ref="V34:W34"/>
    <mergeCell ref="V35:W35"/>
    <mergeCell ref="V36:W36"/>
    <mergeCell ref="V37:W37"/>
    <mergeCell ref="V38:W38"/>
    <mergeCell ref="V39:W39"/>
    <mergeCell ref="V40:W40"/>
    <mergeCell ref="V41:W41"/>
    <mergeCell ref="V42:W42"/>
    <mergeCell ref="V43:W43"/>
    <mergeCell ref="V45:W45"/>
    <mergeCell ref="V51:W51"/>
    <mergeCell ref="V52:W52"/>
    <mergeCell ref="V53:W53"/>
    <mergeCell ref="V54:W54"/>
    <mergeCell ref="V55:W55"/>
    <mergeCell ref="V56:W56"/>
    <mergeCell ref="V57:W57"/>
    <mergeCell ref="V58:W58"/>
    <mergeCell ref="V59:W59"/>
    <mergeCell ref="V60:W60"/>
    <mergeCell ref="V61:W61"/>
    <mergeCell ref="V62:W62"/>
    <mergeCell ref="V63:W63"/>
    <mergeCell ref="V64:W64"/>
    <mergeCell ref="V65:W65"/>
    <mergeCell ref="V66:W66"/>
    <mergeCell ref="V67:W67"/>
    <mergeCell ref="V69:W69"/>
    <mergeCell ref="V70:W70"/>
    <mergeCell ref="V71:W71"/>
    <mergeCell ref="V72:W72"/>
    <mergeCell ref="V73:W73"/>
    <mergeCell ref="V74:W74"/>
    <mergeCell ref="V75:W75"/>
    <mergeCell ref="V76:W76"/>
    <mergeCell ref="V77:W77"/>
    <mergeCell ref="V78:W78"/>
    <mergeCell ref="V79:W79"/>
    <mergeCell ref="V80:W80"/>
    <mergeCell ref="V81:W81"/>
    <mergeCell ref="V82:W82"/>
    <mergeCell ref="V83:W83"/>
    <mergeCell ref="V84:W84"/>
    <mergeCell ref="V85:W85"/>
    <mergeCell ref="V86:W86"/>
    <mergeCell ref="V87:W87"/>
    <mergeCell ref="V88:W88"/>
    <mergeCell ref="V89:W89"/>
    <mergeCell ref="V90:W90"/>
    <mergeCell ref="V91:W91"/>
    <mergeCell ref="V92:W92"/>
    <mergeCell ref="V93:W93"/>
    <mergeCell ref="V94:W94"/>
    <mergeCell ref="V95:W95"/>
    <mergeCell ref="V96:W96"/>
    <mergeCell ref="V97:W97"/>
    <mergeCell ref="V98:W98"/>
    <mergeCell ref="V99:W99"/>
    <mergeCell ref="V100:W100"/>
    <mergeCell ref="V101:W101"/>
    <mergeCell ref="V102:W102"/>
    <mergeCell ref="V103:W103"/>
    <mergeCell ref="V104:W104"/>
    <mergeCell ref="V105:W105"/>
    <mergeCell ref="V106:W106"/>
    <mergeCell ref="V107:W107"/>
    <mergeCell ref="V108:W108"/>
    <mergeCell ref="V109:W109"/>
    <mergeCell ref="V110:W110"/>
    <mergeCell ref="V111:W111"/>
    <mergeCell ref="V112:W112"/>
    <mergeCell ref="V113:W113"/>
    <mergeCell ref="V114:W114"/>
    <mergeCell ref="V115:W115"/>
    <mergeCell ref="V116:W116"/>
    <mergeCell ref="V117:W117"/>
    <mergeCell ref="V118:W118"/>
    <mergeCell ref="V119:W119"/>
    <mergeCell ref="V120:W120"/>
    <mergeCell ref="V121:W121"/>
    <mergeCell ref="V122:W122"/>
    <mergeCell ref="V123:W123"/>
    <mergeCell ref="V124:W124"/>
    <mergeCell ref="V125:W125"/>
    <mergeCell ref="V126:W126"/>
    <mergeCell ref="V127:W127"/>
    <mergeCell ref="V128:W128"/>
    <mergeCell ref="V129:W129"/>
    <mergeCell ref="V130:W130"/>
    <mergeCell ref="V131:W131"/>
    <mergeCell ref="V132:W132"/>
    <mergeCell ref="V133:W133"/>
    <mergeCell ref="V136:W136"/>
    <mergeCell ref="V137:W137"/>
    <mergeCell ref="V138:W138"/>
    <mergeCell ref="V139:W139"/>
    <mergeCell ref="V140:W140"/>
    <mergeCell ref="V141:W141"/>
    <mergeCell ref="V144:W144"/>
    <mergeCell ref="V145:W145"/>
    <mergeCell ref="V146:W146"/>
    <mergeCell ref="V147:W147"/>
    <mergeCell ref="V148:W148"/>
    <mergeCell ref="V149:W149"/>
    <mergeCell ref="V150:W150"/>
    <mergeCell ref="V151:W151"/>
    <mergeCell ref="V152:W152"/>
    <mergeCell ref="V153:W153"/>
    <mergeCell ref="V155:W155"/>
    <mergeCell ref="V158:W158"/>
    <mergeCell ref="V159:W159"/>
    <mergeCell ref="V160:W160"/>
    <mergeCell ref="V162:W162"/>
    <mergeCell ref="V163:W163"/>
    <mergeCell ref="V164:W164"/>
    <mergeCell ref="V165:W165"/>
    <mergeCell ref="V166:W166"/>
    <mergeCell ref="V168:W168"/>
    <mergeCell ref="V169:W169"/>
    <mergeCell ref="V170:W170"/>
    <mergeCell ref="V171:W171"/>
    <mergeCell ref="V172:W172"/>
    <mergeCell ref="V173:W173"/>
    <mergeCell ref="V174:W174"/>
    <mergeCell ref="V175:W175"/>
    <mergeCell ref="V176:W176"/>
    <mergeCell ref="V177:W177"/>
    <mergeCell ref="V178:W178"/>
    <mergeCell ref="V179:W179"/>
    <mergeCell ref="V180:W180"/>
    <mergeCell ref="V185:W185"/>
    <mergeCell ref="V187:W187"/>
    <mergeCell ref="V189:W189"/>
    <mergeCell ref="V190:W190"/>
    <mergeCell ref="V191:W191"/>
    <mergeCell ref="V192:W192"/>
    <mergeCell ref="V195:W195"/>
    <mergeCell ref="V196:W196"/>
    <mergeCell ref="V197:W197"/>
    <mergeCell ref="V198:W198"/>
    <mergeCell ref="V199:W199"/>
    <mergeCell ref="V200:W200"/>
    <mergeCell ref="V201:W201"/>
    <mergeCell ref="V202:W202"/>
    <mergeCell ref="V203:W203"/>
    <mergeCell ref="V204:W204"/>
    <mergeCell ref="V205:W205"/>
    <mergeCell ref="V206:W206"/>
    <mergeCell ref="V207:W207"/>
    <mergeCell ref="V208:W208"/>
    <mergeCell ref="V209:W209"/>
    <mergeCell ref="V210:W210"/>
    <mergeCell ref="V211:W211"/>
    <mergeCell ref="V212:W212"/>
    <mergeCell ref="V213:W213"/>
    <mergeCell ref="V214:W214"/>
    <mergeCell ref="V215:W215"/>
    <mergeCell ref="V216:W216"/>
    <mergeCell ref="V217:W217"/>
    <mergeCell ref="V218:W218"/>
    <mergeCell ref="V219:W219"/>
    <mergeCell ref="V220:W220"/>
    <mergeCell ref="V221:W221"/>
    <mergeCell ref="V222:W222"/>
    <mergeCell ref="V223:W223"/>
    <mergeCell ref="V224:W224"/>
    <mergeCell ref="V225:W225"/>
    <mergeCell ref="V230:W230"/>
    <mergeCell ref="V287:W287"/>
    <mergeCell ref="V288:W288"/>
    <mergeCell ref="V289:W289"/>
    <mergeCell ref="V290:W290"/>
    <mergeCell ref="V291:W291"/>
    <mergeCell ref="V231:W231"/>
    <mergeCell ref="V233:W233"/>
    <mergeCell ref="V234:W234"/>
    <mergeCell ref="V235:W235"/>
    <mergeCell ref="V236:W236"/>
    <mergeCell ref="V237:W237"/>
    <mergeCell ref="V238:W238"/>
    <mergeCell ref="V239:W239"/>
    <mergeCell ref="V240:W240"/>
    <mergeCell ref="V241:W241"/>
    <mergeCell ref="V242:W242"/>
    <mergeCell ref="V243:W243"/>
    <mergeCell ref="V244:W244"/>
    <mergeCell ref="V245:W245"/>
    <mergeCell ref="V246:W246"/>
    <mergeCell ref="V292:W292"/>
    <mergeCell ref="V293:W293"/>
    <mergeCell ref="V294:W294"/>
    <mergeCell ref="V295:W295"/>
    <mergeCell ref="V296:W296"/>
    <mergeCell ref="V297:W297"/>
    <mergeCell ref="V298:W298"/>
    <mergeCell ref="V299:W299"/>
    <mergeCell ref="V300:W300"/>
    <mergeCell ref="V301:W301"/>
    <mergeCell ref="V302:W302"/>
    <mergeCell ref="V304:W304"/>
    <mergeCell ref="V305:W305"/>
    <mergeCell ref="V306:W306"/>
    <mergeCell ref="V307:W307"/>
    <mergeCell ref="V309:W309"/>
    <mergeCell ref="V327:W327"/>
    <mergeCell ref="V329:W329"/>
    <mergeCell ref="V330:W330"/>
    <mergeCell ref="V350:W350"/>
    <mergeCell ref="V354:W354"/>
    <mergeCell ref="V357:W357"/>
    <mergeCell ref="V359:W359"/>
    <mergeCell ref="V312:W312"/>
    <mergeCell ref="V318:W318"/>
    <mergeCell ref="V320:W320"/>
    <mergeCell ref="V321:W321"/>
    <mergeCell ref="V322:W322"/>
    <mergeCell ref="V325:W325"/>
    <mergeCell ref="V326:W326"/>
    <mergeCell ref="V247:W247"/>
    <mergeCell ref="V248:W248"/>
    <mergeCell ref="V250:W250"/>
    <mergeCell ref="V252:W252"/>
    <mergeCell ref="V254:W254"/>
    <mergeCell ref="V255:W255"/>
    <mergeCell ref="V256:W256"/>
    <mergeCell ref="V257:W257"/>
    <mergeCell ref="V258:W258"/>
    <mergeCell ref="V259:W259"/>
    <mergeCell ref="V260:W260"/>
    <mergeCell ref="V261:W261"/>
    <mergeCell ref="V262:W262"/>
    <mergeCell ref="V263:W263"/>
    <mergeCell ref="V264:W264"/>
    <mergeCell ref="V265:W265"/>
    <mergeCell ref="V266:W266"/>
    <mergeCell ref="V267:W267"/>
    <mergeCell ref="V280:W280"/>
    <mergeCell ref="V281:W281"/>
    <mergeCell ref="V282:W282"/>
    <mergeCell ref="V283:W283"/>
    <mergeCell ref="V284:W284"/>
    <mergeCell ref="V285:W285"/>
    <mergeCell ref="V286:W286"/>
    <mergeCell ref="V269:W269"/>
    <mergeCell ref="V270:W270"/>
    <mergeCell ref="V271:W271"/>
    <mergeCell ref="V272:W272"/>
    <mergeCell ref="V273:W273"/>
    <mergeCell ref="V276:W276"/>
    <mergeCell ref="V277:W277"/>
    <mergeCell ref="V278:W278"/>
    <mergeCell ref="V279:W279"/>
  </mergeCells>
  <pageMargins left="0.15748031496062992" right="0.11811023622047245" top="0" bottom="0" header="0" footer="0"/>
  <pageSetup paperSize="9" scale="5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สุรินทร์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2022-04-01T03:04:18Z</cp:lastPrinted>
  <dcterms:created xsi:type="dcterms:W3CDTF">2020-05-05T03:06:59Z</dcterms:created>
  <dcterms:modified xsi:type="dcterms:W3CDTF">2022-04-01T08:32:47Z</dcterms:modified>
</cp:coreProperties>
</file>