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21015" windowHeight="9975"/>
  </bookViews>
  <sheets>
    <sheet name="Soyรวมรุ่น_รายอำเภอ" sheetId="1" r:id="rId1"/>
    <sheet name="Soyรวมรุ่น_ปท รายจังหวัด " sheetId="2" r:id="rId2"/>
  </sheets>
  <definedNames>
    <definedName name="_xlnm.Print_Area" localSheetId="1">'Soyรวมรุ่น_ปท รายจังหวัด '!$A$1:$U$97</definedName>
    <definedName name="_xlnm.Print_Titles" localSheetId="1">'Soyรวมรุ่น_ปท รายจังหวัด '!$1:$4</definedName>
    <definedName name="_xlnm.Print_Titles" localSheetId="0">Soyรวมรุ่น_รายอำเภอ!$1:$4</definedName>
  </definedNames>
  <calcPr calcId="124519"/>
</workbook>
</file>

<file path=xl/calcChain.xml><?xml version="1.0" encoding="utf-8"?>
<calcChain xmlns="http://schemas.openxmlformats.org/spreadsheetml/2006/main">
  <c r="N5" i="2"/>
  <c r="R97"/>
  <c r="N97"/>
  <c r="L97"/>
  <c r="I97"/>
  <c r="H97"/>
  <c r="E97"/>
  <c r="D97"/>
  <c r="R96"/>
  <c r="N96"/>
  <c r="M96"/>
  <c r="L96"/>
  <c r="S96"/>
  <c r="I96"/>
  <c r="H96"/>
  <c r="D96"/>
  <c r="E96"/>
  <c r="R95"/>
  <c r="N95"/>
  <c r="K95"/>
  <c r="M95" s="1"/>
  <c r="C95"/>
  <c r="D95" s="1"/>
  <c r="S94"/>
  <c r="R94"/>
  <c r="O94"/>
  <c r="P94" s="1"/>
  <c r="N94"/>
  <c r="M94"/>
  <c r="L94"/>
  <c r="I94"/>
  <c r="H94"/>
  <c r="E94"/>
  <c r="D94"/>
  <c r="S93"/>
  <c r="R93"/>
  <c r="O93"/>
  <c r="N93"/>
  <c r="M93"/>
  <c r="L93"/>
  <c r="I93"/>
  <c r="H93"/>
  <c r="E93"/>
  <c r="D93"/>
  <c r="R92"/>
  <c r="N92"/>
  <c r="K92"/>
  <c r="I92"/>
  <c r="G92"/>
  <c r="H92" s="1"/>
  <c r="C92"/>
  <c r="S91"/>
  <c r="R91"/>
  <c r="O91"/>
  <c r="N91"/>
  <c r="M91"/>
  <c r="L91"/>
  <c r="I91"/>
  <c r="H91"/>
  <c r="E91"/>
  <c r="D91"/>
  <c r="S90"/>
  <c r="R90"/>
  <c r="T90" s="1"/>
  <c r="O90"/>
  <c r="Q90" s="1"/>
  <c r="N90"/>
  <c r="M90"/>
  <c r="L90"/>
  <c r="I90"/>
  <c r="H90"/>
  <c r="E90"/>
  <c r="D90"/>
  <c r="R89"/>
  <c r="N89"/>
  <c r="K89"/>
  <c r="G89"/>
  <c r="H89" s="1"/>
  <c r="C89"/>
  <c r="S88"/>
  <c r="R88"/>
  <c r="O88"/>
  <c r="N88"/>
  <c r="M88"/>
  <c r="L88"/>
  <c r="I88"/>
  <c r="H88"/>
  <c r="E88"/>
  <c r="D88"/>
  <c r="S87"/>
  <c r="R87"/>
  <c r="O87"/>
  <c r="N87"/>
  <c r="M87"/>
  <c r="L87"/>
  <c r="I87"/>
  <c r="H87"/>
  <c r="E87"/>
  <c r="D87"/>
  <c r="R86"/>
  <c r="N86"/>
  <c r="K86"/>
  <c r="G86"/>
  <c r="H86" s="1"/>
  <c r="D86"/>
  <c r="C86"/>
  <c r="E86" s="1"/>
  <c r="R85"/>
  <c r="N85"/>
  <c r="S85"/>
  <c r="I85"/>
  <c r="H85"/>
  <c r="E85"/>
  <c r="D85"/>
  <c r="R84"/>
  <c r="N84"/>
  <c r="M84"/>
  <c r="L84"/>
  <c r="S84"/>
  <c r="I84"/>
  <c r="H84"/>
  <c r="R83"/>
  <c r="N83"/>
  <c r="L83"/>
  <c r="K83"/>
  <c r="G83"/>
  <c r="H83" s="1"/>
  <c r="R82"/>
  <c r="N82"/>
  <c r="S82"/>
  <c r="H82"/>
  <c r="E82"/>
  <c r="D82"/>
  <c r="R81"/>
  <c r="N81"/>
  <c r="S81"/>
  <c r="I81"/>
  <c r="H81"/>
  <c r="E81"/>
  <c r="D81"/>
  <c r="R80"/>
  <c r="N80"/>
  <c r="C80"/>
  <c r="R79"/>
  <c r="N79"/>
  <c r="M79"/>
  <c r="L79"/>
  <c r="S79"/>
  <c r="H79"/>
  <c r="R78"/>
  <c r="N78"/>
  <c r="S78"/>
  <c r="H78"/>
  <c r="E78"/>
  <c r="D78"/>
  <c r="R77"/>
  <c r="N77"/>
  <c r="R76"/>
  <c r="N76"/>
  <c r="M76"/>
  <c r="L76"/>
  <c r="S76"/>
  <c r="I76"/>
  <c r="H76"/>
  <c r="R75"/>
  <c r="N75"/>
  <c r="M75"/>
  <c r="L75"/>
  <c r="S75"/>
  <c r="H75"/>
  <c r="R74"/>
  <c r="N74"/>
  <c r="K74"/>
  <c r="R73"/>
  <c r="N73"/>
  <c r="S73"/>
  <c r="I73"/>
  <c r="H73"/>
  <c r="E73"/>
  <c r="D73"/>
  <c r="R72"/>
  <c r="N72"/>
  <c r="M72"/>
  <c r="L72"/>
  <c r="S72"/>
  <c r="I72"/>
  <c r="H72"/>
  <c r="R71"/>
  <c r="N71"/>
  <c r="G71"/>
  <c r="H71" s="1"/>
  <c r="R70"/>
  <c r="N70"/>
  <c r="S70"/>
  <c r="H70"/>
  <c r="E70"/>
  <c r="D70"/>
  <c r="R69"/>
  <c r="N69"/>
  <c r="S69"/>
  <c r="I69"/>
  <c r="H69"/>
  <c r="E69"/>
  <c r="D69"/>
  <c r="R68"/>
  <c r="N68"/>
  <c r="C68"/>
  <c r="R67"/>
  <c r="N67"/>
  <c r="M67"/>
  <c r="L67"/>
  <c r="S67"/>
  <c r="H67"/>
  <c r="R66"/>
  <c r="N66"/>
  <c r="S66"/>
  <c r="H66"/>
  <c r="E66"/>
  <c r="D66"/>
  <c r="R65"/>
  <c r="N65"/>
  <c r="R64"/>
  <c r="N64"/>
  <c r="M64"/>
  <c r="L64"/>
  <c r="S64"/>
  <c r="I64"/>
  <c r="H64"/>
  <c r="R63"/>
  <c r="N63"/>
  <c r="M63"/>
  <c r="L63"/>
  <c r="S63"/>
  <c r="H63"/>
  <c r="R62"/>
  <c r="N62"/>
  <c r="K62"/>
  <c r="R61"/>
  <c r="N61"/>
  <c r="S61"/>
  <c r="I61"/>
  <c r="H61"/>
  <c r="E61"/>
  <c r="D61"/>
  <c r="R60"/>
  <c r="N60"/>
  <c r="M60"/>
  <c r="L60"/>
  <c r="S60"/>
  <c r="I60"/>
  <c r="H60"/>
  <c r="R59"/>
  <c r="N59"/>
  <c r="G59"/>
  <c r="H59" s="1"/>
  <c r="R58"/>
  <c r="N58"/>
  <c r="S58"/>
  <c r="H58"/>
  <c r="E58"/>
  <c r="D58"/>
  <c r="R57"/>
  <c r="N57"/>
  <c r="S57"/>
  <c r="I57"/>
  <c r="H57"/>
  <c r="E57"/>
  <c r="D57"/>
  <c r="R56"/>
  <c r="N56"/>
  <c r="C56"/>
  <c r="R55"/>
  <c r="N55"/>
  <c r="M55"/>
  <c r="L55"/>
  <c r="R54"/>
  <c r="N54"/>
  <c r="O54"/>
  <c r="H54"/>
  <c r="E54"/>
  <c r="D54"/>
  <c r="R53"/>
  <c r="N53"/>
  <c r="R52"/>
  <c r="N52"/>
  <c r="M52"/>
  <c r="L52"/>
  <c r="S52"/>
  <c r="U52" s="1"/>
  <c r="I52"/>
  <c r="H52"/>
  <c r="R51"/>
  <c r="N51"/>
  <c r="M51"/>
  <c r="L51"/>
  <c r="R50"/>
  <c r="N50"/>
  <c r="K50"/>
  <c r="R49"/>
  <c r="N49"/>
  <c r="S49"/>
  <c r="I49"/>
  <c r="H49"/>
  <c r="E49"/>
  <c r="D49"/>
  <c r="R48"/>
  <c r="N48"/>
  <c r="M48"/>
  <c r="S48"/>
  <c r="I48"/>
  <c r="H48"/>
  <c r="R47"/>
  <c r="N47"/>
  <c r="G47"/>
  <c r="R46"/>
  <c r="N46"/>
  <c r="O46"/>
  <c r="H46"/>
  <c r="E46"/>
  <c r="D46"/>
  <c r="R45"/>
  <c r="N45"/>
  <c r="S45"/>
  <c r="I45"/>
  <c r="H45"/>
  <c r="E45"/>
  <c r="D45"/>
  <c r="R44"/>
  <c r="N44"/>
  <c r="C44"/>
  <c r="R43"/>
  <c r="N43"/>
  <c r="M43"/>
  <c r="L43"/>
  <c r="R42"/>
  <c r="N42"/>
  <c r="O42"/>
  <c r="H42"/>
  <c r="E42"/>
  <c r="D42"/>
  <c r="R41"/>
  <c r="N41"/>
  <c r="R40"/>
  <c r="N40"/>
  <c r="M40"/>
  <c r="S40"/>
  <c r="U40" s="1"/>
  <c r="I40"/>
  <c r="H40"/>
  <c r="R39"/>
  <c r="N39"/>
  <c r="M39"/>
  <c r="L39"/>
  <c r="R38"/>
  <c r="N38"/>
  <c r="K38"/>
  <c r="R37"/>
  <c r="N37"/>
  <c r="S37"/>
  <c r="I37"/>
  <c r="H37"/>
  <c r="E37"/>
  <c r="D37"/>
  <c r="R36"/>
  <c r="N36"/>
  <c r="M36"/>
  <c r="S36"/>
  <c r="U36" s="1"/>
  <c r="I36"/>
  <c r="H36"/>
  <c r="R35"/>
  <c r="N35"/>
  <c r="M35"/>
  <c r="L35"/>
  <c r="K35"/>
  <c r="G35"/>
  <c r="R34"/>
  <c r="N34"/>
  <c r="O34"/>
  <c r="H34"/>
  <c r="E34"/>
  <c r="D34"/>
  <c r="R33"/>
  <c r="N33"/>
  <c r="S33"/>
  <c r="I33"/>
  <c r="H33"/>
  <c r="E33"/>
  <c r="D33"/>
  <c r="R32"/>
  <c r="N32"/>
  <c r="G32"/>
  <c r="I32" s="1"/>
  <c r="C32"/>
  <c r="R31"/>
  <c r="N31"/>
  <c r="M31"/>
  <c r="L31"/>
  <c r="S31"/>
  <c r="T31" s="1"/>
  <c r="R30"/>
  <c r="N30"/>
  <c r="O30"/>
  <c r="H30"/>
  <c r="E30"/>
  <c r="D30"/>
  <c r="R29"/>
  <c r="N29"/>
  <c r="D29"/>
  <c r="C29"/>
  <c r="E29" s="1"/>
  <c r="R28"/>
  <c r="N28"/>
  <c r="M28"/>
  <c r="S28"/>
  <c r="U28" s="1"/>
  <c r="I28"/>
  <c r="H28"/>
  <c r="R27"/>
  <c r="N27"/>
  <c r="M27"/>
  <c r="L27"/>
  <c r="S27"/>
  <c r="T27" s="1"/>
  <c r="R26"/>
  <c r="N26"/>
  <c r="K26"/>
  <c r="R25"/>
  <c r="N25"/>
  <c r="S25"/>
  <c r="I25"/>
  <c r="H25"/>
  <c r="E25"/>
  <c r="D25"/>
  <c r="R24"/>
  <c r="N24"/>
  <c r="M24"/>
  <c r="H24"/>
  <c r="R23"/>
  <c r="N23"/>
  <c r="K23"/>
  <c r="C23"/>
  <c r="E23" s="1"/>
  <c r="R22"/>
  <c r="N22"/>
  <c r="S22"/>
  <c r="I22"/>
  <c r="H22"/>
  <c r="E22"/>
  <c r="D22"/>
  <c r="R21"/>
  <c r="N21"/>
  <c r="M21"/>
  <c r="S21"/>
  <c r="I21"/>
  <c r="H21"/>
  <c r="R20"/>
  <c r="N20"/>
  <c r="G20"/>
  <c r="H20" s="1"/>
  <c r="R19"/>
  <c r="N19"/>
  <c r="S19"/>
  <c r="H19"/>
  <c r="E19"/>
  <c r="R18"/>
  <c r="N18"/>
  <c r="S18"/>
  <c r="I18"/>
  <c r="H18"/>
  <c r="E18"/>
  <c r="D18"/>
  <c r="R17"/>
  <c r="N17"/>
  <c r="C17"/>
  <c r="K16"/>
  <c r="J16"/>
  <c r="G16"/>
  <c r="F16"/>
  <c r="C16"/>
  <c r="B16"/>
  <c r="K15"/>
  <c r="S15" s="1"/>
  <c r="J15"/>
  <c r="G15"/>
  <c r="F15"/>
  <c r="C15"/>
  <c r="D15" s="1"/>
  <c r="B15"/>
  <c r="K13"/>
  <c r="J13"/>
  <c r="G13"/>
  <c r="F13"/>
  <c r="C13"/>
  <c r="B13"/>
  <c r="K12"/>
  <c r="K11" s="1"/>
  <c r="J12"/>
  <c r="G12"/>
  <c r="F12"/>
  <c r="C12"/>
  <c r="C11" s="1"/>
  <c r="B12"/>
  <c r="J10"/>
  <c r="F10"/>
  <c r="B10"/>
  <c r="K9"/>
  <c r="J9"/>
  <c r="G9"/>
  <c r="F9"/>
  <c r="C9"/>
  <c r="B9"/>
  <c r="P328" i="1"/>
  <c r="O328"/>
  <c r="K328"/>
  <c r="J328"/>
  <c r="B328"/>
  <c r="D328"/>
  <c r="C328"/>
  <c r="O327"/>
  <c r="K327"/>
  <c r="J327"/>
  <c r="C327"/>
  <c r="B327"/>
  <c r="O326"/>
  <c r="C326"/>
  <c r="J326"/>
  <c r="B326"/>
  <c r="P325"/>
  <c r="O325"/>
  <c r="B325"/>
  <c r="J325"/>
  <c r="C325"/>
  <c r="D325"/>
  <c r="P324"/>
  <c r="O324"/>
  <c r="K324"/>
  <c r="J324"/>
  <c r="B324"/>
  <c r="D324"/>
  <c r="C324"/>
  <c r="O323"/>
  <c r="K323"/>
  <c r="J323"/>
  <c r="C323"/>
  <c r="B323"/>
  <c r="O322"/>
  <c r="C322"/>
  <c r="J322"/>
  <c r="B322"/>
  <c r="P321"/>
  <c r="O321"/>
  <c r="B321"/>
  <c r="J321"/>
  <c r="C321"/>
  <c r="D321"/>
  <c r="P320"/>
  <c r="O320"/>
  <c r="K320"/>
  <c r="J320"/>
  <c r="B320"/>
  <c r="D320"/>
  <c r="C320"/>
  <c r="O319"/>
  <c r="K319"/>
  <c r="J319"/>
  <c r="C319"/>
  <c r="B319"/>
  <c r="O318"/>
  <c r="C318"/>
  <c r="J318"/>
  <c r="B318"/>
  <c r="P317"/>
  <c r="O317"/>
  <c r="B317"/>
  <c r="J317"/>
  <c r="C317"/>
  <c r="D317"/>
  <c r="P316"/>
  <c r="O316"/>
  <c r="K316"/>
  <c r="J316"/>
  <c r="B316"/>
  <c r="D316"/>
  <c r="C316"/>
  <c r="O315"/>
  <c r="K315"/>
  <c r="J315"/>
  <c r="C315"/>
  <c r="B315"/>
  <c r="O314"/>
  <c r="C314"/>
  <c r="J314"/>
  <c r="B314"/>
  <c r="P313"/>
  <c r="O313"/>
  <c r="B313"/>
  <c r="J313"/>
  <c r="C313"/>
  <c r="D313"/>
  <c r="P312"/>
  <c r="O312"/>
  <c r="K312"/>
  <c r="J312"/>
  <c r="B312"/>
  <c r="D312"/>
  <c r="C312"/>
  <c r="O311"/>
  <c r="K311"/>
  <c r="J311"/>
  <c r="C311"/>
  <c r="B311"/>
  <c r="O310"/>
  <c r="C310"/>
  <c r="J310"/>
  <c r="B310"/>
  <c r="P309"/>
  <c r="O309"/>
  <c r="B309"/>
  <c r="J309"/>
  <c r="C309"/>
  <c r="D309"/>
  <c r="P308"/>
  <c r="O308"/>
  <c r="K308"/>
  <c r="J308"/>
  <c r="B308"/>
  <c r="D308"/>
  <c r="C308"/>
  <c r="O307"/>
  <c r="K307"/>
  <c r="J307"/>
  <c r="C307"/>
  <c r="B307"/>
  <c r="O306"/>
  <c r="C306"/>
  <c r="J306"/>
  <c r="B306"/>
  <c r="P305"/>
  <c r="O305"/>
  <c r="B305"/>
  <c r="J305"/>
  <c r="C305"/>
  <c r="D305"/>
  <c r="P304"/>
  <c r="O304"/>
  <c r="K304"/>
  <c r="J304"/>
  <c r="B304"/>
  <c r="D304"/>
  <c r="C304"/>
  <c r="O303"/>
  <c r="K303"/>
  <c r="J303"/>
  <c r="C303"/>
  <c r="B303"/>
  <c r="O302"/>
  <c r="C302"/>
  <c r="J302"/>
  <c r="B302"/>
  <c r="P301"/>
  <c r="O301"/>
  <c r="B301"/>
  <c r="J301"/>
  <c r="C301"/>
  <c r="D301"/>
  <c r="P300"/>
  <c r="O300"/>
  <c r="K300"/>
  <c r="B300"/>
  <c r="D300"/>
  <c r="C300"/>
  <c r="K299"/>
  <c r="J299"/>
  <c r="C299"/>
  <c r="B299"/>
  <c r="O298"/>
  <c r="C298"/>
  <c r="B298"/>
  <c r="P297"/>
  <c r="O297"/>
  <c r="B297"/>
  <c r="J297"/>
  <c r="C297"/>
  <c r="D297"/>
  <c r="P296"/>
  <c r="O296"/>
  <c r="K296"/>
  <c r="J296"/>
  <c r="B296"/>
  <c r="D296"/>
  <c r="C296"/>
  <c r="K295"/>
  <c r="J295"/>
  <c r="C295"/>
  <c r="B295"/>
  <c r="O294"/>
  <c r="C294"/>
  <c r="B294"/>
  <c r="P293"/>
  <c r="B293"/>
  <c r="J293"/>
  <c r="C293"/>
  <c r="D293"/>
  <c r="P292"/>
  <c r="O292"/>
  <c r="K292"/>
  <c r="B292"/>
  <c r="D292"/>
  <c r="C292"/>
  <c r="K291"/>
  <c r="J291"/>
  <c r="C291"/>
  <c r="B291"/>
  <c r="O290"/>
  <c r="C290"/>
  <c r="B290"/>
  <c r="P289"/>
  <c r="O289"/>
  <c r="B289"/>
  <c r="J289"/>
  <c r="C289"/>
  <c r="D289"/>
  <c r="P288"/>
  <c r="O288"/>
  <c r="K288"/>
  <c r="J288"/>
  <c r="B288"/>
  <c r="D288"/>
  <c r="E288" s="1"/>
  <c r="C288"/>
  <c r="K287"/>
  <c r="J287"/>
  <c r="C287"/>
  <c r="B287"/>
  <c r="O286"/>
  <c r="C286"/>
  <c r="B286"/>
  <c r="P285"/>
  <c r="B285"/>
  <c r="J285"/>
  <c r="C285"/>
  <c r="D285"/>
  <c r="P284"/>
  <c r="O284"/>
  <c r="K284"/>
  <c r="B284"/>
  <c r="D284"/>
  <c r="C284"/>
  <c r="K283"/>
  <c r="J283"/>
  <c r="C283"/>
  <c r="B283"/>
  <c r="O282"/>
  <c r="C282"/>
  <c r="B282"/>
  <c r="P281"/>
  <c r="O281"/>
  <c r="B281"/>
  <c r="J281"/>
  <c r="C281"/>
  <c r="D281"/>
  <c r="P280"/>
  <c r="O280"/>
  <c r="K280"/>
  <c r="J280"/>
  <c r="B280"/>
  <c r="D280"/>
  <c r="C280"/>
  <c r="O279"/>
  <c r="K279"/>
  <c r="J279"/>
  <c r="C279"/>
  <c r="B279"/>
  <c r="C278"/>
  <c r="J278"/>
  <c r="B278"/>
  <c r="P277"/>
  <c r="O277"/>
  <c r="B277"/>
  <c r="C277"/>
  <c r="D277"/>
  <c r="P276"/>
  <c r="O276"/>
  <c r="C276"/>
  <c r="B276"/>
  <c r="D276"/>
  <c r="O275"/>
  <c r="K275"/>
  <c r="J275"/>
  <c r="B275"/>
  <c r="C275"/>
  <c r="C274"/>
  <c r="J274"/>
  <c r="B274"/>
  <c r="P273"/>
  <c r="B273"/>
  <c r="E273"/>
  <c r="D273"/>
  <c r="P272"/>
  <c r="O272"/>
  <c r="K272"/>
  <c r="J272"/>
  <c r="B272"/>
  <c r="D272"/>
  <c r="C272"/>
  <c r="O271"/>
  <c r="K271"/>
  <c r="J271"/>
  <c r="C271"/>
  <c r="B271"/>
  <c r="C270"/>
  <c r="J270"/>
  <c r="B270"/>
  <c r="P269"/>
  <c r="O269"/>
  <c r="B269"/>
  <c r="C269"/>
  <c r="D269"/>
  <c r="E269" s="1"/>
  <c r="P268"/>
  <c r="O268"/>
  <c r="C268"/>
  <c r="B268"/>
  <c r="D268"/>
  <c r="O267"/>
  <c r="K267"/>
  <c r="J267"/>
  <c r="B267"/>
  <c r="C267"/>
  <c r="C266"/>
  <c r="J266"/>
  <c r="B266"/>
  <c r="P265"/>
  <c r="B265"/>
  <c r="D265"/>
  <c r="E265" s="1"/>
  <c r="P264"/>
  <c r="O264"/>
  <c r="K264"/>
  <c r="J264"/>
  <c r="B264"/>
  <c r="D264"/>
  <c r="C264"/>
  <c r="P263"/>
  <c r="K263"/>
  <c r="J263"/>
  <c r="D263"/>
  <c r="E263" s="1"/>
  <c r="C263"/>
  <c r="B263"/>
  <c r="O262"/>
  <c r="C262"/>
  <c r="J262"/>
  <c r="B262"/>
  <c r="P261"/>
  <c r="O261"/>
  <c r="B261"/>
  <c r="J261"/>
  <c r="C261"/>
  <c r="D261"/>
  <c r="P260"/>
  <c r="O260"/>
  <c r="K260"/>
  <c r="J260"/>
  <c r="B260"/>
  <c r="D260"/>
  <c r="C260"/>
  <c r="O259"/>
  <c r="K259"/>
  <c r="J259"/>
  <c r="C259"/>
  <c r="B259"/>
  <c r="O258"/>
  <c r="C258"/>
  <c r="J258"/>
  <c r="B258"/>
  <c r="P257"/>
  <c r="O257"/>
  <c r="B257"/>
  <c r="J257"/>
  <c r="C257"/>
  <c r="D257"/>
  <c r="P256"/>
  <c r="O256"/>
  <c r="K256"/>
  <c r="J256"/>
  <c r="B256"/>
  <c r="D256"/>
  <c r="E256" s="1"/>
  <c r="C256"/>
  <c r="O255"/>
  <c r="K255"/>
  <c r="J255"/>
  <c r="C255"/>
  <c r="B255"/>
  <c r="O254"/>
  <c r="C254"/>
  <c r="J254"/>
  <c r="B254"/>
  <c r="P253"/>
  <c r="O253"/>
  <c r="B253"/>
  <c r="J253"/>
  <c r="C253"/>
  <c r="D253"/>
  <c r="P252"/>
  <c r="O252"/>
  <c r="K252"/>
  <c r="J252"/>
  <c r="B252"/>
  <c r="D252"/>
  <c r="C252"/>
  <c r="O251"/>
  <c r="K251"/>
  <c r="J251"/>
  <c r="C251"/>
  <c r="B251"/>
  <c r="O250"/>
  <c r="C250"/>
  <c r="J250"/>
  <c r="B250"/>
  <c r="P249"/>
  <c r="O249"/>
  <c r="B249"/>
  <c r="J249"/>
  <c r="C249"/>
  <c r="D249"/>
  <c r="P248"/>
  <c r="O248"/>
  <c r="K248"/>
  <c r="J248"/>
  <c r="B248"/>
  <c r="D248"/>
  <c r="E248" s="1"/>
  <c r="C248"/>
  <c r="O247"/>
  <c r="K247"/>
  <c r="J247"/>
  <c r="C247"/>
  <c r="B247"/>
  <c r="O246"/>
  <c r="C246"/>
  <c r="J246"/>
  <c r="B246"/>
  <c r="P245"/>
  <c r="O245"/>
  <c r="B245"/>
  <c r="J245"/>
  <c r="C245"/>
  <c r="D245"/>
  <c r="P244"/>
  <c r="O244"/>
  <c r="K244"/>
  <c r="J244"/>
  <c r="B244"/>
  <c r="D244"/>
  <c r="C244"/>
  <c r="O243"/>
  <c r="K243"/>
  <c r="J243"/>
  <c r="C243"/>
  <c r="B243"/>
  <c r="O242"/>
  <c r="C242"/>
  <c r="J242"/>
  <c r="B242"/>
  <c r="P241"/>
  <c r="O241"/>
  <c r="B241"/>
  <c r="J241"/>
  <c r="C241"/>
  <c r="D241"/>
  <c r="P240"/>
  <c r="O240"/>
  <c r="K240"/>
  <c r="J240"/>
  <c r="B240"/>
  <c r="D240"/>
  <c r="E240" s="1"/>
  <c r="C240"/>
  <c r="O239"/>
  <c r="K239"/>
  <c r="J239"/>
  <c r="C239"/>
  <c r="B239"/>
  <c r="O238"/>
  <c r="C238"/>
  <c r="J238"/>
  <c r="B238"/>
  <c r="P237"/>
  <c r="O237"/>
  <c r="B237"/>
  <c r="J237"/>
  <c r="C237"/>
  <c r="D237"/>
  <c r="P236"/>
  <c r="O236"/>
  <c r="K236"/>
  <c r="J236"/>
  <c r="B236"/>
  <c r="D236"/>
  <c r="C236"/>
  <c r="O235"/>
  <c r="K235"/>
  <c r="J235"/>
  <c r="C235"/>
  <c r="B235"/>
  <c r="O234"/>
  <c r="C234"/>
  <c r="J234"/>
  <c r="B234"/>
  <c r="P233"/>
  <c r="O233"/>
  <c r="B233"/>
  <c r="J233"/>
  <c r="C233"/>
  <c r="D233"/>
  <c r="P232"/>
  <c r="O232"/>
  <c r="K232"/>
  <c r="J232"/>
  <c r="B232"/>
  <c r="D232"/>
  <c r="E232" s="1"/>
  <c r="C232"/>
  <c r="O231"/>
  <c r="K231"/>
  <c r="J231"/>
  <c r="C231"/>
  <c r="B231"/>
  <c r="O230"/>
  <c r="C230"/>
  <c r="J230"/>
  <c r="B230"/>
  <c r="P229"/>
  <c r="O229"/>
  <c r="B229"/>
  <c r="J229"/>
  <c r="C229"/>
  <c r="D229"/>
  <c r="P228"/>
  <c r="O228"/>
  <c r="K228"/>
  <c r="J228"/>
  <c r="B228"/>
  <c r="D228"/>
  <c r="C228"/>
  <c r="O227"/>
  <c r="K227"/>
  <c r="J227"/>
  <c r="C227"/>
  <c r="B227"/>
  <c r="O226"/>
  <c r="C226"/>
  <c r="J226"/>
  <c r="B226"/>
  <c r="P225"/>
  <c r="O225"/>
  <c r="B225"/>
  <c r="J225"/>
  <c r="C225"/>
  <c r="D225"/>
  <c r="P224"/>
  <c r="O224"/>
  <c r="K224"/>
  <c r="J224"/>
  <c r="B224"/>
  <c r="D224"/>
  <c r="E224" s="1"/>
  <c r="C224"/>
  <c r="O223"/>
  <c r="K223"/>
  <c r="J223"/>
  <c r="C223"/>
  <c r="B223"/>
  <c r="O222"/>
  <c r="C222"/>
  <c r="J222"/>
  <c r="B222"/>
  <c r="P221"/>
  <c r="O221"/>
  <c r="B221"/>
  <c r="J221"/>
  <c r="C221"/>
  <c r="D221"/>
  <c r="P220"/>
  <c r="O220"/>
  <c r="K220"/>
  <c r="J220"/>
  <c r="B220"/>
  <c r="D220"/>
  <c r="C220"/>
  <c r="O219"/>
  <c r="K219"/>
  <c r="J219"/>
  <c r="C219"/>
  <c r="B219"/>
  <c r="O218"/>
  <c r="C218"/>
  <c r="J218"/>
  <c r="B218"/>
  <c r="P217"/>
  <c r="O217"/>
  <c r="B217"/>
  <c r="J217"/>
  <c r="C217"/>
  <c r="D217"/>
  <c r="P216"/>
  <c r="O216"/>
  <c r="K216"/>
  <c r="J216"/>
  <c r="B216"/>
  <c r="D216"/>
  <c r="E216" s="1"/>
  <c r="C216"/>
  <c r="O215"/>
  <c r="K215"/>
  <c r="J215"/>
  <c r="C215"/>
  <c r="B215"/>
  <c r="O214"/>
  <c r="C214"/>
  <c r="J214"/>
  <c r="B214"/>
  <c r="P213"/>
  <c r="O213"/>
  <c r="B213"/>
  <c r="J213"/>
  <c r="C213"/>
  <c r="D213"/>
  <c r="P212"/>
  <c r="O212"/>
  <c r="K212"/>
  <c r="J212"/>
  <c r="B212"/>
  <c r="D212"/>
  <c r="C212"/>
  <c r="O211"/>
  <c r="K211"/>
  <c r="J211"/>
  <c r="C211"/>
  <c r="B211"/>
  <c r="O210"/>
  <c r="C210"/>
  <c r="J210"/>
  <c r="B210"/>
  <c r="P209"/>
  <c r="O209"/>
  <c r="B209"/>
  <c r="J209"/>
  <c r="C209"/>
  <c r="D209"/>
  <c r="P208"/>
  <c r="O208"/>
  <c r="K208"/>
  <c r="J208"/>
  <c r="B208"/>
  <c r="D208"/>
  <c r="E208" s="1"/>
  <c r="C208"/>
  <c r="O207"/>
  <c r="K207"/>
  <c r="J207"/>
  <c r="C207"/>
  <c r="B207"/>
  <c r="O206"/>
  <c r="C206"/>
  <c r="J206"/>
  <c r="B206"/>
  <c r="P205"/>
  <c r="O205"/>
  <c r="B205"/>
  <c r="J205"/>
  <c r="C205"/>
  <c r="D205"/>
  <c r="P204"/>
  <c r="O204"/>
  <c r="K204"/>
  <c r="J204"/>
  <c r="B204"/>
  <c r="D204"/>
  <c r="C204"/>
  <c r="O203"/>
  <c r="K203"/>
  <c r="J203"/>
  <c r="C203"/>
  <c r="B203"/>
  <c r="O202"/>
  <c r="C202"/>
  <c r="J202"/>
  <c r="B202"/>
  <c r="P201"/>
  <c r="O201"/>
  <c r="B201"/>
  <c r="J201"/>
  <c r="C201"/>
  <c r="D201"/>
  <c r="P200"/>
  <c r="O200"/>
  <c r="K200"/>
  <c r="J200"/>
  <c r="B200"/>
  <c r="D200"/>
  <c r="C200"/>
  <c r="O199"/>
  <c r="K199"/>
  <c r="J199"/>
  <c r="C199"/>
  <c r="B199"/>
  <c r="O198"/>
  <c r="C198"/>
  <c r="J198"/>
  <c r="B198"/>
  <c r="P197"/>
  <c r="O197"/>
  <c r="B197"/>
  <c r="B7" s="1"/>
  <c r="J197"/>
  <c r="C197"/>
  <c r="D197"/>
  <c r="P196"/>
  <c r="O196"/>
  <c r="K196"/>
  <c r="J196"/>
  <c r="B196"/>
  <c r="D196"/>
  <c r="C196"/>
  <c r="O195"/>
  <c r="K195"/>
  <c r="J195"/>
  <c r="C195"/>
  <c r="B195"/>
  <c r="O194"/>
  <c r="C194"/>
  <c r="J194"/>
  <c r="B194"/>
  <c r="P193"/>
  <c r="O193"/>
  <c r="B193"/>
  <c r="J193"/>
  <c r="C193"/>
  <c r="D193"/>
  <c r="P192"/>
  <c r="O192"/>
  <c r="K192"/>
  <c r="J192"/>
  <c r="B192"/>
  <c r="D192"/>
  <c r="E192" s="1"/>
  <c r="C192"/>
  <c r="O191"/>
  <c r="K191"/>
  <c r="J191"/>
  <c r="C191"/>
  <c r="B191"/>
  <c r="O190"/>
  <c r="C190"/>
  <c r="J190"/>
  <c r="B190"/>
  <c r="P189"/>
  <c r="O189"/>
  <c r="B189"/>
  <c r="J189"/>
  <c r="C189"/>
  <c r="D189"/>
  <c r="P188"/>
  <c r="O188"/>
  <c r="K188"/>
  <c r="J188"/>
  <c r="B188"/>
  <c r="D188"/>
  <c r="C188"/>
  <c r="O187"/>
  <c r="K187"/>
  <c r="J187"/>
  <c r="C187"/>
  <c r="B187"/>
  <c r="O186"/>
  <c r="C186"/>
  <c r="J186"/>
  <c r="B186"/>
  <c r="P185"/>
  <c r="O185"/>
  <c r="B185"/>
  <c r="J185"/>
  <c r="C185"/>
  <c r="D185"/>
  <c r="P184"/>
  <c r="O184"/>
  <c r="K184"/>
  <c r="J184"/>
  <c r="B184"/>
  <c r="D184"/>
  <c r="E184" s="1"/>
  <c r="C184"/>
  <c r="O183"/>
  <c r="K183"/>
  <c r="J183"/>
  <c r="C183"/>
  <c r="B183"/>
  <c r="O182"/>
  <c r="C182"/>
  <c r="J182"/>
  <c r="B182"/>
  <c r="P181"/>
  <c r="O181"/>
  <c r="B181"/>
  <c r="J181"/>
  <c r="C181"/>
  <c r="D181"/>
  <c r="P180"/>
  <c r="O180"/>
  <c r="K180"/>
  <c r="J180"/>
  <c r="B180"/>
  <c r="D180"/>
  <c r="C180"/>
  <c r="O179"/>
  <c r="K179"/>
  <c r="J179"/>
  <c r="C179"/>
  <c r="B179"/>
  <c r="O178"/>
  <c r="C178"/>
  <c r="J178"/>
  <c r="B178"/>
  <c r="P177"/>
  <c r="O177"/>
  <c r="B177"/>
  <c r="J177"/>
  <c r="C177"/>
  <c r="D177"/>
  <c r="P176"/>
  <c r="O176"/>
  <c r="K176"/>
  <c r="J176"/>
  <c r="B176"/>
  <c r="D176"/>
  <c r="E176" s="1"/>
  <c r="C176"/>
  <c r="O175"/>
  <c r="K175"/>
  <c r="J175"/>
  <c r="C175"/>
  <c r="B175"/>
  <c r="O174"/>
  <c r="C174"/>
  <c r="J174"/>
  <c r="B174"/>
  <c r="P173"/>
  <c r="O173"/>
  <c r="B173"/>
  <c r="J173"/>
  <c r="C173"/>
  <c r="D173"/>
  <c r="P172"/>
  <c r="O172"/>
  <c r="K172"/>
  <c r="J172"/>
  <c r="B172"/>
  <c r="D172"/>
  <c r="C172"/>
  <c r="O171"/>
  <c r="K171"/>
  <c r="J171"/>
  <c r="C171"/>
  <c r="B171"/>
  <c r="O170"/>
  <c r="C170"/>
  <c r="J170"/>
  <c r="B170"/>
  <c r="P169"/>
  <c r="O169"/>
  <c r="B169"/>
  <c r="J169"/>
  <c r="C169"/>
  <c r="D169"/>
  <c r="P168"/>
  <c r="O168"/>
  <c r="K168"/>
  <c r="J168"/>
  <c r="B168"/>
  <c r="D168"/>
  <c r="E168" s="1"/>
  <c r="C168"/>
  <c r="O167"/>
  <c r="K167"/>
  <c r="J167"/>
  <c r="C167"/>
  <c r="B167"/>
  <c r="O166"/>
  <c r="C166"/>
  <c r="J166"/>
  <c r="B166"/>
  <c r="P165"/>
  <c r="O165"/>
  <c r="B165"/>
  <c r="J165"/>
  <c r="C165"/>
  <c r="D165"/>
  <c r="P164"/>
  <c r="O164"/>
  <c r="K164"/>
  <c r="J164"/>
  <c r="B164"/>
  <c r="D164"/>
  <c r="C164"/>
  <c r="O163"/>
  <c r="K163"/>
  <c r="J163"/>
  <c r="C163"/>
  <c r="B163"/>
  <c r="O162"/>
  <c r="C162"/>
  <c r="J162"/>
  <c r="B162"/>
  <c r="P161"/>
  <c r="O161"/>
  <c r="B161"/>
  <c r="J161"/>
  <c r="C161"/>
  <c r="D161"/>
  <c r="P160"/>
  <c r="O160"/>
  <c r="K160"/>
  <c r="J160"/>
  <c r="B160"/>
  <c r="D160"/>
  <c r="C160"/>
  <c r="O159"/>
  <c r="K159"/>
  <c r="J159"/>
  <c r="C159"/>
  <c r="B159"/>
  <c r="O158"/>
  <c r="C158"/>
  <c r="J158"/>
  <c r="B158"/>
  <c r="P157"/>
  <c r="O157"/>
  <c r="B157"/>
  <c r="J157"/>
  <c r="C157"/>
  <c r="D157"/>
  <c r="P156"/>
  <c r="O156"/>
  <c r="K156"/>
  <c r="J156"/>
  <c r="B156"/>
  <c r="D156"/>
  <c r="C156"/>
  <c r="O155"/>
  <c r="K155"/>
  <c r="J155"/>
  <c r="C155"/>
  <c r="B155"/>
  <c r="O154"/>
  <c r="C154"/>
  <c r="J154"/>
  <c r="B154"/>
  <c r="P153"/>
  <c r="O153"/>
  <c r="B153"/>
  <c r="J153"/>
  <c r="C153"/>
  <c r="D153"/>
  <c r="P152"/>
  <c r="O152"/>
  <c r="K152"/>
  <c r="J152"/>
  <c r="B152"/>
  <c r="D152"/>
  <c r="E152" s="1"/>
  <c r="C152"/>
  <c r="O151"/>
  <c r="K151"/>
  <c r="J151"/>
  <c r="C151"/>
  <c r="B151"/>
  <c r="O150"/>
  <c r="C150"/>
  <c r="J150"/>
  <c r="B150"/>
  <c r="P149"/>
  <c r="O149"/>
  <c r="B149"/>
  <c r="J149"/>
  <c r="C149"/>
  <c r="D149"/>
  <c r="P148"/>
  <c r="O148"/>
  <c r="K148"/>
  <c r="J148"/>
  <c r="B148"/>
  <c r="D148"/>
  <c r="C148"/>
  <c r="O147"/>
  <c r="K147"/>
  <c r="J147"/>
  <c r="C147"/>
  <c r="B147"/>
  <c r="O146"/>
  <c r="C146"/>
  <c r="J146"/>
  <c r="B146"/>
  <c r="P145"/>
  <c r="O145"/>
  <c r="B145"/>
  <c r="J145"/>
  <c r="C145"/>
  <c r="D145"/>
  <c r="P144"/>
  <c r="O144"/>
  <c r="K144"/>
  <c r="J144"/>
  <c r="B144"/>
  <c r="D144"/>
  <c r="E144" s="1"/>
  <c r="C144"/>
  <c r="O143"/>
  <c r="K143"/>
  <c r="J143"/>
  <c r="C143"/>
  <c r="B143"/>
  <c r="O142"/>
  <c r="C142"/>
  <c r="J142"/>
  <c r="B142"/>
  <c r="P141"/>
  <c r="O141"/>
  <c r="B141"/>
  <c r="J141"/>
  <c r="C141"/>
  <c r="D141"/>
  <c r="P140"/>
  <c r="O140"/>
  <c r="K140"/>
  <c r="J140"/>
  <c r="B140"/>
  <c r="D140"/>
  <c r="C140"/>
  <c r="O139"/>
  <c r="K139"/>
  <c r="J139"/>
  <c r="C139"/>
  <c r="B139"/>
  <c r="O138"/>
  <c r="C138"/>
  <c r="J138"/>
  <c r="B138"/>
  <c r="P137"/>
  <c r="B137"/>
  <c r="J137"/>
  <c r="C137"/>
  <c r="D137"/>
  <c r="E137" s="1"/>
  <c r="P136"/>
  <c r="O136"/>
  <c r="K136"/>
  <c r="J136"/>
  <c r="B136"/>
  <c r="D136"/>
  <c r="E136" s="1"/>
  <c r="C136"/>
  <c r="O135"/>
  <c r="K135"/>
  <c r="J135"/>
  <c r="C135"/>
  <c r="B135"/>
  <c r="O134"/>
  <c r="C134"/>
  <c r="J134"/>
  <c r="B134"/>
  <c r="P133"/>
  <c r="O133"/>
  <c r="B133"/>
  <c r="J133"/>
  <c r="C133"/>
  <c r="D133"/>
  <c r="P132"/>
  <c r="O132"/>
  <c r="K132"/>
  <c r="J132"/>
  <c r="B132"/>
  <c r="D132"/>
  <c r="E132" s="1"/>
  <c r="C132"/>
  <c r="O131"/>
  <c r="K131"/>
  <c r="J131"/>
  <c r="C131"/>
  <c r="B131"/>
  <c r="O130"/>
  <c r="C130"/>
  <c r="J130"/>
  <c r="B130"/>
  <c r="P129"/>
  <c r="O129"/>
  <c r="B129"/>
  <c r="J129"/>
  <c r="C129"/>
  <c r="D129"/>
  <c r="E129" s="1"/>
  <c r="P128"/>
  <c r="O128"/>
  <c r="K128"/>
  <c r="J128"/>
  <c r="B128"/>
  <c r="D128"/>
  <c r="E128" s="1"/>
  <c r="C128"/>
  <c r="O127"/>
  <c r="K127"/>
  <c r="J127"/>
  <c r="C127"/>
  <c r="B127"/>
  <c r="O126"/>
  <c r="C126"/>
  <c r="J126"/>
  <c r="B126"/>
  <c r="P125"/>
  <c r="O125"/>
  <c r="B125"/>
  <c r="J125"/>
  <c r="C125"/>
  <c r="D125"/>
  <c r="P124"/>
  <c r="O124"/>
  <c r="K124"/>
  <c r="J124"/>
  <c r="B124"/>
  <c r="D124"/>
  <c r="E124" s="1"/>
  <c r="C124"/>
  <c r="O123"/>
  <c r="K123"/>
  <c r="J123"/>
  <c r="C123"/>
  <c r="B123"/>
  <c r="O122"/>
  <c r="C122"/>
  <c r="J122"/>
  <c r="B122"/>
  <c r="P121"/>
  <c r="O121"/>
  <c r="B121"/>
  <c r="J121"/>
  <c r="C121"/>
  <c r="D121"/>
  <c r="E121" s="1"/>
  <c r="P120"/>
  <c r="O120"/>
  <c r="K120"/>
  <c r="J120"/>
  <c r="B120"/>
  <c r="D120"/>
  <c r="E120" s="1"/>
  <c r="C120"/>
  <c r="O119"/>
  <c r="K119"/>
  <c r="J119"/>
  <c r="C119"/>
  <c r="B119"/>
  <c r="O118"/>
  <c r="C118"/>
  <c r="J118"/>
  <c r="B118"/>
  <c r="P117"/>
  <c r="O117"/>
  <c r="B117"/>
  <c r="J117"/>
  <c r="C117"/>
  <c r="D117"/>
  <c r="P116"/>
  <c r="O116"/>
  <c r="K116"/>
  <c r="J116"/>
  <c r="B116"/>
  <c r="D116"/>
  <c r="E116" s="1"/>
  <c r="C116"/>
  <c r="O115"/>
  <c r="K115"/>
  <c r="J115"/>
  <c r="C115"/>
  <c r="B115"/>
  <c r="O114"/>
  <c r="C114"/>
  <c r="J114"/>
  <c r="B114"/>
  <c r="P113"/>
  <c r="O113"/>
  <c r="B113"/>
  <c r="J113"/>
  <c r="C113"/>
  <c r="D113"/>
  <c r="E113" s="1"/>
  <c r="P112"/>
  <c r="O112"/>
  <c r="K112"/>
  <c r="J112"/>
  <c r="B112"/>
  <c r="D112"/>
  <c r="E112" s="1"/>
  <c r="C112"/>
  <c r="O111"/>
  <c r="K111"/>
  <c r="J111"/>
  <c r="C111"/>
  <c r="B111"/>
  <c r="O110"/>
  <c r="C110"/>
  <c r="J110"/>
  <c r="B110"/>
  <c r="P109"/>
  <c r="O109"/>
  <c r="B109"/>
  <c r="J109"/>
  <c r="C109"/>
  <c r="D109"/>
  <c r="P108"/>
  <c r="O108"/>
  <c r="K108"/>
  <c r="J108"/>
  <c r="B108"/>
  <c r="D108"/>
  <c r="E108" s="1"/>
  <c r="C108"/>
  <c r="O107"/>
  <c r="K107"/>
  <c r="J107"/>
  <c r="C107"/>
  <c r="B107"/>
  <c r="O106"/>
  <c r="C106"/>
  <c r="J106"/>
  <c r="B106"/>
  <c r="P105"/>
  <c r="O105"/>
  <c r="B105"/>
  <c r="J105"/>
  <c r="C105"/>
  <c r="D105"/>
  <c r="E105" s="1"/>
  <c r="P104"/>
  <c r="O104"/>
  <c r="K104"/>
  <c r="J104"/>
  <c r="B104"/>
  <c r="D104"/>
  <c r="E104" s="1"/>
  <c r="C104"/>
  <c r="O103"/>
  <c r="K103"/>
  <c r="J103"/>
  <c r="C103"/>
  <c r="B103"/>
  <c r="O102"/>
  <c r="C102"/>
  <c r="J102"/>
  <c r="B102"/>
  <c r="P101"/>
  <c r="O101"/>
  <c r="B101"/>
  <c r="J101"/>
  <c r="C101"/>
  <c r="D101"/>
  <c r="P100"/>
  <c r="O100"/>
  <c r="K100"/>
  <c r="J100"/>
  <c r="B100"/>
  <c r="D100"/>
  <c r="E100" s="1"/>
  <c r="C100"/>
  <c r="O99"/>
  <c r="K99"/>
  <c r="J99"/>
  <c r="C99"/>
  <c r="B99"/>
  <c r="O98"/>
  <c r="C98"/>
  <c r="J98"/>
  <c r="B98"/>
  <c r="P97"/>
  <c r="O97"/>
  <c r="B97"/>
  <c r="J97"/>
  <c r="C97"/>
  <c r="D97"/>
  <c r="E97" s="1"/>
  <c r="P96"/>
  <c r="O96"/>
  <c r="K96"/>
  <c r="J96"/>
  <c r="B96"/>
  <c r="D96"/>
  <c r="E96" s="1"/>
  <c r="C96"/>
  <c r="O95"/>
  <c r="K95"/>
  <c r="J95"/>
  <c r="C95"/>
  <c r="B95"/>
  <c r="O94"/>
  <c r="C94"/>
  <c r="J94"/>
  <c r="B94"/>
  <c r="P93"/>
  <c r="O93"/>
  <c r="B93"/>
  <c r="J93"/>
  <c r="C93"/>
  <c r="D93"/>
  <c r="P92"/>
  <c r="O92"/>
  <c r="K92"/>
  <c r="B92"/>
  <c r="D92"/>
  <c r="E92" s="1"/>
  <c r="C92"/>
  <c r="K91"/>
  <c r="J91"/>
  <c r="C91"/>
  <c r="B91"/>
  <c r="O90"/>
  <c r="C90"/>
  <c r="B90"/>
  <c r="P89"/>
  <c r="J89"/>
  <c r="C89"/>
  <c r="D89"/>
  <c r="P88"/>
  <c r="O88"/>
  <c r="K88"/>
  <c r="D88"/>
  <c r="C88"/>
  <c r="K87"/>
  <c r="J87"/>
  <c r="C87"/>
  <c r="B87"/>
  <c r="O86"/>
  <c r="C86"/>
  <c r="B86"/>
  <c r="P85"/>
  <c r="O85"/>
  <c r="B85"/>
  <c r="J85"/>
  <c r="C85"/>
  <c r="D85"/>
  <c r="P84"/>
  <c r="O84"/>
  <c r="K84"/>
  <c r="B84"/>
  <c r="D84"/>
  <c r="C84"/>
  <c r="K83"/>
  <c r="J83"/>
  <c r="C83"/>
  <c r="B83"/>
  <c r="O82"/>
  <c r="C82"/>
  <c r="B82"/>
  <c r="P81"/>
  <c r="B81"/>
  <c r="J81"/>
  <c r="C81"/>
  <c r="D81"/>
  <c r="P80"/>
  <c r="O80"/>
  <c r="K80"/>
  <c r="J80"/>
  <c r="B80"/>
  <c r="D80"/>
  <c r="C80"/>
  <c r="K79"/>
  <c r="J79"/>
  <c r="C79"/>
  <c r="B79"/>
  <c r="O78"/>
  <c r="C78"/>
  <c r="B78"/>
  <c r="P77"/>
  <c r="O77"/>
  <c r="B77"/>
  <c r="J77"/>
  <c r="C77"/>
  <c r="D77"/>
  <c r="P76"/>
  <c r="O76"/>
  <c r="K76"/>
  <c r="B76"/>
  <c r="D76"/>
  <c r="E76" s="1"/>
  <c r="C76"/>
  <c r="K75"/>
  <c r="J75"/>
  <c r="C75"/>
  <c r="B75"/>
  <c r="O74"/>
  <c r="C74"/>
  <c r="B74"/>
  <c r="P73"/>
  <c r="O73"/>
  <c r="B73"/>
  <c r="J73"/>
  <c r="C73"/>
  <c r="D73"/>
  <c r="P72"/>
  <c r="O72"/>
  <c r="K72"/>
  <c r="J72"/>
  <c r="B72"/>
  <c r="D72"/>
  <c r="C72"/>
  <c r="K71"/>
  <c r="J71"/>
  <c r="C71"/>
  <c r="B71"/>
  <c r="O70"/>
  <c r="C70"/>
  <c r="B70"/>
  <c r="P69"/>
  <c r="B69"/>
  <c r="J69"/>
  <c r="C69"/>
  <c r="D69"/>
  <c r="P68"/>
  <c r="O68"/>
  <c r="K68"/>
  <c r="B68"/>
  <c r="D68"/>
  <c r="E68" s="1"/>
  <c r="C68"/>
  <c r="K67"/>
  <c r="J67"/>
  <c r="C67"/>
  <c r="B67"/>
  <c r="O66"/>
  <c r="C66"/>
  <c r="B66"/>
  <c r="P65"/>
  <c r="O65"/>
  <c r="B65"/>
  <c r="J65"/>
  <c r="C65"/>
  <c r="D65"/>
  <c r="P64"/>
  <c r="O64"/>
  <c r="K64"/>
  <c r="J64"/>
  <c r="B64"/>
  <c r="D64"/>
  <c r="E64" s="1"/>
  <c r="C64"/>
  <c r="K63"/>
  <c r="J63"/>
  <c r="C63"/>
  <c r="B63"/>
  <c r="O62"/>
  <c r="C62"/>
  <c r="B62"/>
  <c r="P61"/>
  <c r="B61"/>
  <c r="J61"/>
  <c r="C61"/>
  <c r="D61"/>
  <c r="P60"/>
  <c r="O60"/>
  <c r="K60"/>
  <c r="B60"/>
  <c r="D60"/>
  <c r="E60" s="1"/>
  <c r="C60"/>
  <c r="K59"/>
  <c r="J59"/>
  <c r="C59"/>
  <c r="B59"/>
  <c r="O58"/>
  <c r="C58"/>
  <c r="B58"/>
  <c r="P57"/>
  <c r="O57"/>
  <c r="B57"/>
  <c r="J57"/>
  <c r="C57"/>
  <c r="D57"/>
  <c r="P56"/>
  <c r="O56"/>
  <c r="K56"/>
  <c r="C56"/>
  <c r="D56"/>
  <c r="O55"/>
  <c r="K55"/>
  <c r="B55"/>
  <c r="C55"/>
  <c r="C54"/>
  <c r="B54"/>
  <c r="P53"/>
  <c r="O53"/>
  <c r="B53"/>
  <c r="D53"/>
  <c r="P52"/>
  <c r="O52"/>
  <c r="K52"/>
  <c r="B52"/>
  <c r="D52"/>
  <c r="O51"/>
  <c r="K51"/>
  <c r="J51"/>
  <c r="C51"/>
  <c r="C50"/>
  <c r="J50"/>
  <c r="B50"/>
  <c r="P49"/>
  <c r="B49"/>
  <c r="D49"/>
  <c r="P48"/>
  <c r="O48"/>
  <c r="K48"/>
  <c r="J48"/>
  <c r="C48"/>
  <c r="B48"/>
  <c r="D48"/>
  <c r="O47"/>
  <c r="C47"/>
  <c r="D47"/>
  <c r="B47"/>
  <c r="P46"/>
  <c r="O46"/>
  <c r="B46"/>
  <c r="J46"/>
  <c r="K46"/>
  <c r="D46"/>
  <c r="O45"/>
  <c r="P45"/>
  <c r="K45"/>
  <c r="J45"/>
  <c r="B45"/>
  <c r="C45"/>
  <c r="P44"/>
  <c r="J44"/>
  <c r="K44"/>
  <c r="C44"/>
  <c r="B44"/>
  <c r="O43"/>
  <c r="C43"/>
  <c r="K43"/>
  <c r="B43"/>
  <c r="P42"/>
  <c r="O42"/>
  <c r="B42"/>
  <c r="J42"/>
  <c r="K42"/>
  <c r="D42"/>
  <c r="O41"/>
  <c r="P41"/>
  <c r="K41"/>
  <c r="J41"/>
  <c r="B41"/>
  <c r="C41"/>
  <c r="P40"/>
  <c r="J40"/>
  <c r="K40"/>
  <c r="C40"/>
  <c r="B40"/>
  <c r="O39"/>
  <c r="C39"/>
  <c r="K39"/>
  <c r="B39"/>
  <c r="P38"/>
  <c r="O38"/>
  <c r="B38"/>
  <c r="J38"/>
  <c r="K38"/>
  <c r="D38"/>
  <c r="O37"/>
  <c r="P37"/>
  <c r="K37"/>
  <c r="J37"/>
  <c r="B37"/>
  <c r="C37"/>
  <c r="O36"/>
  <c r="J36"/>
  <c r="K36"/>
  <c r="C36"/>
  <c r="B36"/>
  <c r="O35"/>
  <c r="P35"/>
  <c r="D35"/>
  <c r="B35"/>
  <c r="P34"/>
  <c r="O34"/>
  <c r="B34"/>
  <c r="J34"/>
  <c r="K34"/>
  <c r="D34"/>
  <c r="O33"/>
  <c r="P33"/>
  <c r="K33"/>
  <c r="J33"/>
  <c r="B33"/>
  <c r="C33"/>
  <c r="D32"/>
  <c r="J32"/>
  <c r="K32"/>
  <c r="C32"/>
  <c r="B32"/>
  <c r="O31"/>
  <c r="C31"/>
  <c r="K31"/>
  <c r="B31"/>
  <c r="P30"/>
  <c r="O30"/>
  <c r="B30"/>
  <c r="J30"/>
  <c r="K30"/>
  <c r="D30"/>
  <c r="O29"/>
  <c r="P29"/>
  <c r="K29"/>
  <c r="J29"/>
  <c r="B29"/>
  <c r="C29"/>
  <c r="O28"/>
  <c r="J28"/>
  <c r="K28"/>
  <c r="C28"/>
  <c r="B28"/>
  <c r="O27"/>
  <c r="P27"/>
  <c r="D27"/>
  <c r="B27"/>
  <c r="P26"/>
  <c r="O26"/>
  <c r="B26"/>
  <c r="J26"/>
  <c r="K26"/>
  <c r="D26"/>
  <c r="O25"/>
  <c r="P25"/>
  <c r="K25"/>
  <c r="J25"/>
  <c r="B25"/>
  <c r="C25"/>
  <c r="P24"/>
  <c r="J24"/>
  <c r="K24"/>
  <c r="C24"/>
  <c r="B24"/>
  <c r="O23"/>
  <c r="P23"/>
  <c r="D23"/>
  <c r="B23"/>
  <c r="P22"/>
  <c r="O22"/>
  <c r="B22"/>
  <c r="J22"/>
  <c r="K22"/>
  <c r="D22"/>
  <c r="O21"/>
  <c r="P21"/>
  <c r="K21"/>
  <c r="J21"/>
  <c r="B21"/>
  <c r="C21"/>
  <c r="D20"/>
  <c r="J20"/>
  <c r="K20"/>
  <c r="C20"/>
  <c r="B20"/>
  <c r="O19"/>
  <c r="C19"/>
  <c r="K19"/>
  <c r="B19"/>
  <c r="P18"/>
  <c r="O18"/>
  <c r="B18"/>
  <c r="J18"/>
  <c r="K18"/>
  <c r="D18"/>
  <c r="O17"/>
  <c r="P17"/>
  <c r="K17"/>
  <c r="J17"/>
  <c r="B17"/>
  <c r="C17"/>
  <c r="O16"/>
  <c r="J16"/>
  <c r="K16"/>
  <c r="C16"/>
  <c r="B16"/>
  <c r="O15"/>
  <c r="P15"/>
  <c r="D15"/>
  <c r="B15"/>
  <c r="P14"/>
  <c r="O14"/>
  <c r="B14"/>
  <c r="J14"/>
  <c r="K14"/>
  <c r="D14"/>
  <c r="O13"/>
  <c r="P13"/>
  <c r="K13"/>
  <c r="J13"/>
  <c r="B13"/>
  <c r="C13"/>
  <c r="O12"/>
  <c r="J12"/>
  <c r="K12"/>
  <c r="C12"/>
  <c r="B12"/>
  <c r="O11"/>
  <c r="P11"/>
  <c r="D11"/>
  <c r="B11"/>
  <c r="P10"/>
  <c r="O10"/>
  <c r="B10"/>
  <c r="J10"/>
  <c r="K10"/>
  <c r="D10"/>
  <c r="O9"/>
  <c r="P9"/>
  <c r="M6"/>
  <c r="K9"/>
  <c r="J9"/>
  <c r="B9"/>
  <c r="B6" s="1"/>
  <c r="C9"/>
  <c r="N8"/>
  <c r="M8"/>
  <c r="L8"/>
  <c r="I8"/>
  <c r="K8" s="1"/>
  <c r="H8"/>
  <c r="G8"/>
  <c r="C8"/>
  <c r="B8"/>
  <c r="N7"/>
  <c r="M7"/>
  <c r="L7"/>
  <c r="I7"/>
  <c r="H7"/>
  <c r="G7"/>
  <c r="L6"/>
  <c r="L5" s="1"/>
  <c r="H6"/>
  <c r="J7" i="2" l="1"/>
  <c r="S89"/>
  <c r="T94"/>
  <c r="B7"/>
  <c r="U93"/>
  <c r="F7"/>
  <c r="R7" s="1"/>
  <c r="H13"/>
  <c r="F11"/>
  <c r="D9"/>
  <c r="H9"/>
  <c r="F8"/>
  <c r="H12"/>
  <c r="R13"/>
  <c r="F14"/>
  <c r="D16"/>
  <c r="S35"/>
  <c r="T35" s="1"/>
  <c r="U48"/>
  <c r="S83"/>
  <c r="P87"/>
  <c r="U90"/>
  <c r="P91"/>
  <c r="S92"/>
  <c r="D12"/>
  <c r="H16"/>
  <c r="S86"/>
  <c r="U86" s="1"/>
  <c r="P88"/>
  <c r="P90"/>
  <c r="T91"/>
  <c r="Q93"/>
  <c r="E296" i="1"/>
  <c r="J7"/>
  <c r="O7"/>
  <c r="C7"/>
  <c r="E200"/>
  <c r="E160"/>
  <c r="E84"/>
  <c r="E72"/>
  <c r="B5"/>
  <c r="H5"/>
  <c r="P7"/>
  <c r="J8"/>
  <c r="M5"/>
  <c r="E53"/>
  <c r="E80"/>
  <c r="E140"/>
  <c r="E145"/>
  <c r="E148"/>
  <c r="E153"/>
  <c r="E156"/>
  <c r="E161"/>
  <c r="E164"/>
  <c r="E169"/>
  <c r="E172"/>
  <c r="E177"/>
  <c r="E180"/>
  <c r="E185"/>
  <c r="E188"/>
  <c r="E193"/>
  <c r="E196"/>
  <c r="E201"/>
  <c r="E204"/>
  <c r="E209"/>
  <c r="E212"/>
  <c r="E217"/>
  <c r="E220"/>
  <c r="E225"/>
  <c r="E228"/>
  <c r="E233"/>
  <c r="E236"/>
  <c r="E241"/>
  <c r="E244"/>
  <c r="E249"/>
  <c r="E252"/>
  <c r="E257"/>
  <c r="E305"/>
  <c r="E313"/>
  <c r="E321"/>
  <c r="O8"/>
  <c r="E42"/>
  <c r="E93"/>
  <c r="E101"/>
  <c r="E109"/>
  <c r="E117"/>
  <c r="E125"/>
  <c r="E133"/>
  <c r="E277"/>
  <c r="E38"/>
  <c r="E141"/>
  <c r="E149"/>
  <c r="E157"/>
  <c r="E165"/>
  <c r="E173"/>
  <c r="E181"/>
  <c r="E189"/>
  <c r="E197"/>
  <c r="E205"/>
  <c r="E213"/>
  <c r="E221"/>
  <c r="E229"/>
  <c r="E237"/>
  <c r="E245"/>
  <c r="E253"/>
  <c r="E261"/>
  <c r="E301"/>
  <c r="E309"/>
  <c r="E317"/>
  <c r="E325"/>
  <c r="R12" i="2"/>
  <c r="R16"/>
  <c r="T16" s="1"/>
  <c r="H32"/>
  <c r="L89"/>
  <c r="E12"/>
  <c r="I12"/>
  <c r="M12"/>
  <c r="E16"/>
  <c r="I16"/>
  <c r="M16"/>
  <c r="Q91"/>
  <c r="U91"/>
  <c r="P93"/>
  <c r="S9"/>
  <c r="B11"/>
  <c r="D11" s="1"/>
  <c r="J11"/>
  <c r="R11" s="1"/>
  <c r="L12"/>
  <c r="R15"/>
  <c r="T15" s="1"/>
  <c r="L16"/>
  <c r="M92"/>
  <c r="T93"/>
  <c r="Q94"/>
  <c r="U94"/>
  <c r="R9"/>
  <c r="R10"/>
  <c r="G11"/>
  <c r="S12"/>
  <c r="T12" s="1"/>
  <c r="D13"/>
  <c r="S13"/>
  <c r="T13" s="1"/>
  <c r="H15"/>
  <c r="S16"/>
  <c r="M83"/>
  <c r="M89"/>
  <c r="L92"/>
  <c r="E11" i="1"/>
  <c r="E27"/>
  <c r="E23"/>
  <c r="E20"/>
  <c r="F20"/>
  <c r="E35"/>
  <c r="E49"/>
  <c r="E18"/>
  <c r="E14"/>
  <c r="E30"/>
  <c r="F32"/>
  <c r="E32"/>
  <c r="E47"/>
  <c r="F47"/>
  <c r="E15"/>
  <c r="K54"/>
  <c r="D54"/>
  <c r="E57"/>
  <c r="F57"/>
  <c r="J58"/>
  <c r="K58"/>
  <c r="D58"/>
  <c r="O63"/>
  <c r="P63"/>
  <c r="D63"/>
  <c r="E65"/>
  <c r="F65"/>
  <c r="J66"/>
  <c r="K66"/>
  <c r="D66"/>
  <c r="J74"/>
  <c r="K74"/>
  <c r="D74"/>
  <c r="O79"/>
  <c r="P79"/>
  <c r="D79"/>
  <c r="E81"/>
  <c r="F81"/>
  <c r="J82"/>
  <c r="K82"/>
  <c r="D82"/>
  <c r="O87"/>
  <c r="P87"/>
  <c r="D87"/>
  <c r="F89"/>
  <c r="J90"/>
  <c r="K90"/>
  <c r="D90"/>
  <c r="P55"/>
  <c r="D55"/>
  <c r="J56"/>
  <c r="B56"/>
  <c r="E56" s="1"/>
  <c r="J88"/>
  <c r="B88"/>
  <c r="N6"/>
  <c r="K7"/>
  <c r="P8"/>
  <c r="C11"/>
  <c r="F11" s="1"/>
  <c r="K11"/>
  <c r="D12"/>
  <c r="P12"/>
  <c r="C15"/>
  <c r="F15" s="1"/>
  <c r="K15"/>
  <c r="D16"/>
  <c r="P16"/>
  <c r="P20"/>
  <c r="C23"/>
  <c r="F23" s="1"/>
  <c r="K23"/>
  <c r="D24"/>
  <c r="C27"/>
  <c r="F27" s="1"/>
  <c r="K27"/>
  <c r="D28"/>
  <c r="P28"/>
  <c r="P32"/>
  <c r="C35"/>
  <c r="F35" s="1"/>
  <c r="K35"/>
  <c r="D36"/>
  <c r="P36"/>
  <c r="K47"/>
  <c r="O61"/>
  <c r="O69"/>
  <c r="I6"/>
  <c r="D9"/>
  <c r="E10"/>
  <c r="J11"/>
  <c r="D13"/>
  <c r="J15"/>
  <c r="D17"/>
  <c r="J19"/>
  <c r="O20"/>
  <c r="D21"/>
  <c r="E22"/>
  <c r="J23"/>
  <c r="O24"/>
  <c r="D25"/>
  <c r="E26"/>
  <c r="J27"/>
  <c r="D29"/>
  <c r="J31"/>
  <c r="O32"/>
  <c r="D33"/>
  <c r="E34"/>
  <c r="J35"/>
  <c r="D37"/>
  <c r="J39"/>
  <c r="O40"/>
  <c r="D41"/>
  <c r="J43"/>
  <c r="O44"/>
  <c r="D45"/>
  <c r="E46"/>
  <c r="J47"/>
  <c r="P47"/>
  <c r="C49"/>
  <c r="F49" s="1"/>
  <c r="O49"/>
  <c r="B51"/>
  <c r="C52"/>
  <c r="J52"/>
  <c r="J55"/>
  <c r="J60"/>
  <c r="J68"/>
  <c r="J76"/>
  <c r="J84"/>
  <c r="J92"/>
  <c r="E48"/>
  <c r="F48"/>
  <c r="K50"/>
  <c r="D50"/>
  <c r="O50"/>
  <c r="P50"/>
  <c r="J53"/>
  <c r="K53"/>
  <c r="F56"/>
  <c r="O59"/>
  <c r="P59"/>
  <c r="D59"/>
  <c r="E61"/>
  <c r="F61"/>
  <c r="J62"/>
  <c r="K62"/>
  <c r="D62"/>
  <c r="O67"/>
  <c r="P67"/>
  <c r="D67"/>
  <c r="E69"/>
  <c r="F69"/>
  <c r="J70"/>
  <c r="K70"/>
  <c r="D70"/>
  <c r="O75"/>
  <c r="P75"/>
  <c r="D75"/>
  <c r="E77"/>
  <c r="F77"/>
  <c r="J78"/>
  <c r="K78"/>
  <c r="D78"/>
  <c r="O83"/>
  <c r="P83"/>
  <c r="D83"/>
  <c r="E85"/>
  <c r="F85"/>
  <c r="J86"/>
  <c r="K86"/>
  <c r="D86"/>
  <c r="O91"/>
  <c r="P91"/>
  <c r="D91"/>
  <c r="O81"/>
  <c r="E88"/>
  <c r="O89"/>
  <c r="P51"/>
  <c r="D51"/>
  <c r="G6"/>
  <c r="G5" s="1"/>
  <c r="C10"/>
  <c r="F10" s="1"/>
  <c r="C14"/>
  <c r="F14" s="1"/>
  <c r="C18"/>
  <c r="F18" s="1"/>
  <c r="D19"/>
  <c r="P19"/>
  <c r="C22"/>
  <c r="F22" s="1"/>
  <c r="C26"/>
  <c r="F26" s="1"/>
  <c r="C30"/>
  <c r="F30" s="1"/>
  <c r="D31"/>
  <c r="P31"/>
  <c r="C34"/>
  <c r="F34" s="1"/>
  <c r="C38"/>
  <c r="C6" s="1"/>
  <c r="C5" s="1"/>
  <c r="D39"/>
  <c r="P39"/>
  <c r="C42"/>
  <c r="F42" s="1"/>
  <c r="D43"/>
  <c r="P43"/>
  <c r="C46"/>
  <c r="F46" s="1"/>
  <c r="C53"/>
  <c r="F53" s="1"/>
  <c r="J54"/>
  <c r="B89"/>
  <c r="E89" s="1"/>
  <c r="J49"/>
  <c r="K49"/>
  <c r="E52"/>
  <c r="F52"/>
  <c r="O54"/>
  <c r="P54"/>
  <c r="O71"/>
  <c r="P71"/>
  <c r="D71"/>
  <c r="E73"/>
  <c r="F73"/>
  <c r="D40"/>
  <c r="D44"/>
  <c r="E260"/>
  <c r="J265"/>
  <c r="K265"/>
  <c r="E268"/>
  <c r="F268"/>
  <c r="K270"/>
  <c r="D270"/>
  <c r="O270"/>
  <c r="P270"/>
  <c r="J273"/>
  <c r="K273"/>
  <c r="E276"/>
  <c r="F276"/>
  <c r="K278"/>
  <c r="D278"/>
  <c r="O278"/>
  <c r="P278"/>
  <c r="E281"/>
  <c r="F281"/>
  <c r="J282"/>
  <c r="K282"/>
  <c r="D282"/>
  <c r="O287"/>
  <c r="P287"/>
  <c r="D287"/>
  <c r="E289"/>
  <c r="F289"/>
  <c r="J290"/>
  <c r="K290"/>
  <c r="D290"/>
  <c r="O295"/>
  <c r="P295"/>
  <c r="D295"/>
  <c r="E297"/>
  <c r="F297"/>
  <c r="J298"/>
  <c r="K298"/>
  <c r="D298"/>
  <c r="T18" i="2"/>
  <c r="U18"/>
  <c r="P34"/>
  <c r="Q34"/>
  <c r="K57" i="1"/>
  <c r="P58"/>
  <c r="F60"/>
  <c r="K61"/>
  <c r="P62"/>
  <c r="F64"/>
  <c r="K65"/>
  <c r="P66"/>
  <c r="F68"/>
  <c r="K69"/>
  <c r="P70"/>
  <c r="F72"/>
  <c r="K73"/>
  <c r="P74"/>
  <c r="F76"/>
  <c r="K77"/>
  <c r="P78"/>
  <c r="F80"/>
  <c r="K81"/>
  <c r="P82"/>
  <c r="F84"/>
  <c r="K85"/>
  <c r="P86"/>
  <c r="F88"/>
  <c r="K89"/>
  <c r="P90"/>
  <c r="F92"/>
  <c r="K93"/>
  <c r="D94"/>
  <c r="P94"/>
  <c r="F96"/>
  <c r="K97"/>
  <c r="D98"/>
  <c r="P98"/>
  <c r="F100"/>
  <c r="K101"/>
  <c r="D102"/>
  <c r="P102"/>
  <c r="F104"/>
  <c r="K105"/>
  <c r="D106"/>
  <c r="P106"/>
  <c r="F108"/>
  <c r="K109"/>
  <c r="D110"/>
  <c r="P110"/>
  <c r="F112"/>
  <c r="K113"/>
  <c r="D114"/>
  <c r="P114"/>
  <c r="F116"/>
  <c r="K117"/>
  <c r="D118"/>
  <c r="P118"/>
  <c r="F120"/>
  <c r="K121"/>
  <c r="D122"/>
  <c r="P122"/>
  <c r="F124"/>
  <c r="K125"/>
  <c r="D126"/>
  <c r="P126"/>
  <c r="F128"/>
  <c r="K129"/>
  <c r="D130"/>
  <c r="P130"/>
  <c r="F132"/>
  <c r="K133"/>
  <c r="D134"/>
  <c r="P134"/>
  <c r="F136"/>
  <c r="K137"/>
  <c r="O137"/>
  <c r="D138"/>
  <c r="P138"/>
  <c r="F140"/>
  <c r="K141"/>
  <c r="D142"/>
  <c r="P142"/>
  <c r="F144"/>
  <c r="K145"/>
  <c r="D146"/>
  <c r="P146"/>
  <c r="F148"/>
  <c r="K149"/>
  <c r="D150"/>
  <c r="P150"/>
  <c r="F152"/>
  <c r="K153"/>
  <c r="D154"/>
  <c r="P154"/>
  <c r="F156"/>
  <c r="K157"/>
  <c r="D158"/>
  <c r="P158"/>
  <c r="F160"/>
  <c r="K161"/>
  <c r="D162"/>
  <c r="P162"/>
  <c r="F164"/>
  <c r="K165"/>
  <c r="D166"/>
  <c r="P166"/>
  <c r="F168"/>
  <c r="K169"/>
  <c r="D170"/>
  <c r="P170"/>
  <c r="F172"/>
  <c r="K173"/>
  <c r="D174"/>
  <c r="P174"/>
  <c r="F176"/>
  <c r="K177"/>
  <c r="D178"/>
  <c r="P178"/>
  <c r="F180"/>
  <c r="K181"/>
  <c r="D182"/>
  <c r="P182"/>
  <c r="F184"/>
  <c r="K185"/>
  <c r="D186"/>
  <c r="P186"/>
  <c r="F188"/>
  <c r="K189"/>
  <c r="D190"/>
  <c r="P190"/>
  <c r="F192"/>
  <c r="K193"/>
  <c r="D194"/>
  <c r="P194"/>
  <c r="F196"/>
  <c r="K197"/>
  <c r="D198"/>
  <c r="P198"/>
  <c r="F200"/>
  <c r="K201"/>
  <c r="D202"/>
  <c r="P202"/>
  <c r="F204"/>
  <c r="K205"/>
  <c r="D206"/>
  <c r="P206"/>
  <c r="F208"/>
  <c r="K209"/>
  <c r="D210"/>
  <c r="P210"/>
  <c r="F212"/>
  <c r="K213"/>
  <c r="D214"/>
  <c r="P214"/>
  <c r="F216"/>
  <c r="K217"/>
  <c r="D218"/>
  <c r="P218"/>
  <c r="F220"/>
  <c r="K221"/>
  <c r="D222"/>
  <c r="P222"/>
  <c r="F224"/>
  <c r="K225"/>
  <c r="D226"/>
  <c r="P226"/>
  <c r="F228"/>
  <c r="K229"/>
  <c r="D230"/>
  <c r="P230"/>
  <c r="F232"/>
  <c r="K233"/>
  <c r="D234"/>
  <c r="P234"/>
  <c r="F236"/>
  <c r="K237"/>
  <c r="D238"/>
  <c r="P238"/>
  <c r="F240"/>
  <c r="K241"/>
  <c r="D242"/>
  <c r="P242"/>
  <c r="F244"/>
  <c r="K245"/>
  <c r="D246"/>
  <c r="P246"/>
  <c r="F248"/>
  <c r="K249"/>
  <c r="D250"/>
  <c r="P250"/>
  <c r="F252"/>
  <c r="K253"/>
  <c r="D254"/>
  <c r="P254"/>
  <c r="F256"/>
  <c r="K257"/>
  <c r="D258"/>
  <c r="P258"/>
  <c r="F260"/>
  <c r="K261"/>
  <c r="D262"/>
  <c r="O263"/>
  <c r="K268"/>
  <c r="K276"/>
  <c r="E284"/>
  <c r="O285"/>
  <c r="E292"/>
  <c r="O293"/>
  <c r="E300"/>
  <c r="E304"/>
  <c r="E308"/>
  <c r="E312"/>
  <c r="E316"/>
  <c r="E320"/>
  <c r="E324"/>
  <c r="E328"/>
  <c r="P271"/>
  <c r="D271"/>
  <c r="P279"/>
  <c r="D279"/>
  <c r="U15" i="2"/>
  <c r="T19"/>
  <c r="U19"/>
  <c r="P30"/>
  <c r="Q30"/>
  <c r="P42"/>
  <c r="Q42"/>
  <c r="F93" i="1"/>
  <c r="K94"/>
  <c r="D95"/>
  <c r="P95"/>
  <c r="F97"/>
  <c r="K98"/>
  <c r="D99"/>
  <c r="P99"/>
  <c r="F101"/>
  <c r="K102"/>
  <c r="D103"/>
  <c r="P103"/>
  <c r="F105"/>
  <c r="K106"/>
  <c r="D107"/>
  <c r="P107"/>
  <c r="F109"/>
  <c r="K110"/>
  <c r="D111"/>
  <c r="P111"/>
  <c r="F113"/>
  <c r="K114"/>
  <c r="D115"/>
  <c r="P115"/>
  <c r="F117"/>
  <c r="K118"/>
  <c r="D119"/>
  <c r="P119"/>
  <c r="F121"/>
  <c r="K122"/>
  <c r="D123"/>
  <c r="P123"/>
  <c r="F125"/>
  <c r="K126"/>
  <c r="D127"/>
  <c r="P127"/>
  <c r="F129"/>
  <c r="K130"/>
  <c r="D131"/>
  <c r="P131"/>
  <c r="F133"/>
  <c r="K134"/>
  <c r="D135"/>
  <c r="P135"/>
  <c r="F137"/>
  <c r="K138"/>
  <c r="D139"/>
  <c r="P139"/>
  <c r="F141"/>
  <c r="K142"/>
  <c r="D143"/>
  <c r="P143"/>
  <c r="F145"/>
  <c r="K146"/>
  <c r="D147"/>
  <c r="P147"/>
  <c r="F149"/>
  <c r="K150"/>
  <c r="D151"/>
  <c r="P151"/>
  <c r="F153"/>
  <c r="K154"/>
  <c r="D155"/>
  <c r="P155"/>
  <c r="F157"/>
  <c r="K158"/>
  <c r="D159"/>
  <c r="P159"/>
  <c r="F161"/>
  <c r="K162"/>
  <c r="D163"/>
  <c r="P163"/>
  <c r="F165"/>
  <c r="K166"/>
  <c r="D167"/>
  <c r="P167"/>
  <c r="F169"/>
  <c r="K170"/>
  <c r="D171"/>
  <c r="P171"/>
  <c r="F173"/>
  <c r="K174"/>
  <c r="D175"/>
  <c r="P175"/>
  <c r="F177"/>
  <c r="K178"/>
  <c r="D179"/>
  <c r="P179"/>
  <c r="F181"/>
  <c r="K182"/>
  <c r="D183"/>
  <c r="P183"/>
  <c r="F185"/>
  <c r="K186"/>
  <c r="D187"/>
  <c r="P187"/>
  <c r="F189"/>
  <c r="K190"/>
  <c r="D191"/>
  <c r="P191"/>
  <c r="F193"/>
  <c r="K194"/>
  <c r="D195"/>
  <c r="P195"/>
  <c r="F197"/>
  <c r="K198"/>
  <c r="D199"/>
  <c r="P199"/>
  <c r="F201"/>
  <c r="K202"/>
  <c r="D203"/>
  <c r="P203"/>
  <c r="F205"/>
  <c r="K206"/>
  <c r="D207"/>
  <c r="P207"/>
  <c r="F209"/>
  <c r="K210"/>
  <c r="D211"/>
  <c r="P211"/>
  <c r="F213"/>
  <c r="K214"/>
  <c r="D215"/>
  <c r="P215"/>
  <c r="F217"/>
  <c r="K218"/>
  <c r="D219"/>
  <c r="P219"/>
  <c r="F221"/>
  <c r="K222"/>
  <c r="D223"/>
  <c r="P223"/>
  <c r="F225"/>
  <c r="K226"/>
  <c r="D227"/>
  <c r="P227"/>
  <c r="F229"/>
  <c r="K230"/>
  <c r="D231"/>
  <c r="P231"/>
  <c r="F233"/>
  <c r="K234"/>
  <c r="D235"/>
  <c r="P235"/>
  <c r="F237"/>
  <c r="K238"/>
  <c r="D239"/>
  <c r="P239"/>
  <c r="F241"/>
  <c r="K242"/>
  <c r="D243"/>
  <c r="P243"/>
  <c r="F245"/>
  <c r="K246"/>
  <c r="D247"/>
  <c r="P247"/>
  <c r="F249"/>
  <c r="K250"/>
  <c r="D251"/>
  <c r="P251"/>
  <c r="F253"/>
  <c r="K254"/>
  <c r="D255"/>
  <c r="P255"/>
  <c r="F257"/>
  <c r="K258"/>
  <c r="D259"/>
  <c r="P259"/>
  <c r="F261"/>
  <c r="K262"/>
  <c r="F263"/>
  <c r="C265"/>
  <c r="F265" s="1"/>
  <c r="O265"/>
  <c r="J268"/>
  <c r="C273"/>
  <c r="F273" s="1"/>
  <c r="O273"/>
  <c r="J276"/>
  <c r="J284"/>
  <c r="J292"/>
  <c r="J300"/>
  <c r="E264"/>
  <c r="F264"/>
  <c r="K266"/>
  <c r="D266"/>
  <c r="O266"/>
  <c r="P266"/>
  <c r="J269"/>
  <c r="K269"/>
  <c r="E272"/>
  <c r="F272"/>
  <c r="K274"/>
  <c r="D274"/>
  <c r="O274"/>
  <c r="P274"/>
  <c r="J277"/>
  <c r="K277"/>
  <c r="E280"/>
  <c r="F280"/>
  <c r="O283"/>
  <c r="P283"/>
  <c r="D283"/>
  <c r="E285"/>
  <c r="F285"/>
  <c r="J286"/>
  <c r="K286"/>
  <c r="D286"/>
  <c r="O291"/>
  <c r="P291"/>
  <c r="D291"/>
  <c r="E293"/>
  <c r="F293"/>
  <c r="J294"/>
  <c r="K294"/>
  <c r="D294"/>
  <c r="O299"/>
  <c r="P299"/>
  <c r="D299"/>
  <c r="T9" i="2"/>
  <c r="T22"/>
  <c r="U22"/>
  <c r="P54"/>
  <c r="Q54"/>
  <c r="P262" i="1"/>
  <c r="F269"/>
  <c r="F277"/>
  <c r="P267"/>
  <c r="D267"/>
  <c r="P275"/>
  <c r="D275"/>
  <c r="U16" i="2"/>
  <c r="U21"/>
  <c r="T21"/>
  <c r="P46"/>
  <c r="Q46"/>
  <c r="S24"/>
  <c r="O24"/>
  <c r="L24"/>
  <c r="T25"/>
  <c r="U25"/>
  <c r="H27"/>
  <c r="G26"/>
  <c r="I27"/>
  <c r="D28"/>
  <c r="E28"/>
  <c r="T28"/>
  <c r="H31"/>
  <c r="I31"/>
  <c r="D32"/>
  <c r="E32"/>
  <c r="H35"/>
  <c r="I35"/>
  <c r="D36"/>
  <c r="C35"/>
  <c r="E36"/>
  <c r="T36"/>
  <c r="L38"/>
  <c r="M38"/>
  <c r="T61"/>
  <c r="U61"/>
  <c r="U72"/>
  <c r="T72"/>
  <c r="T75"/>
  <c r="U75"/>
  <c r="T78"/>
  <c r="U78"/>
  <c r="T81"/>
  <c r="U81"/>
  <c r="T82"/>
  <c r="U82"/>
  <c r="U92"/>
  <c r="T92"/>
  <c r="K281" i="1"/>
  <c r="P282"/>
  <c r="F284"/>
  <c r="K285"/>
  <c r="P286"/>
  <c r="F288"/>
  <c r="K289"/>
  <c r="P290"/>
  <c r="F292"/>
  <c r="K293"/>
  <c r="P294"/>
  <c r="F296"/>
  <c r="K297"/>
  <c r="P298"/>
  <c r="F300"/>
  <c r="K301"/>
  <c r="D302"/>
  <c r="P302"/>
  <c r="F304"/>
  <c r="K305"/>
  <c r="D306"/>
  <c r="P306"/>
  <c r="F308"/>
  <c r="K309"/>
  <c r="D310"/>
  <c r="P310"/>
  <c r="F312"/>
  <c r="K313"/>
  <c r="D314"/>
  <c r="P314"/>
  <c r="F316"/>
  <c r="K317"/>
  <c r="D318"/>
  <c r="P318"/>
  <c r="F320"/>
  <c r="K321"/>
  <c r="D322"/>
  <c r="P322"/>
  <c r="F324"/>
  <c r="K325"/>
  <c r="D326"/>
  <c r="P326"/>
  <c r="F328"/>
  <c r="C6" i="2"/>
  <c r="G6"/>
  <c r="K6"/>
  <c r="E9"/>
  <c r="I9"/>
  <c r="M9"/>
  <c r="C10"/>
  <c r="C8" s="1"/>
  <c r="G10"/>
  <c r="G8" s="1"/>
  <c r="K10"/>
  <c r="K8" s="1"/>
  <c r="O12"/>
  <c r="E13"/>
  <c r="I13"/>
  <c r="M13"/>
  <c r="C14"/>
  <c r="G14"/>
  <c r="K14"/>
  <c r="E15"/>
  <c r="I15"/>
  <c r="M15"/>
  <c r="O16"/>
  <c r="G17"/>
  <c r="M18"/>
  <c r="D19"/>
  <c r="I19"/>
  <c r="K20"/>
  <c r="L21"/>
  <c r="M22"/>
  <c r="D23"/>
  <c r="E24"/>
  <c r="S39"/>
  <c r="T37"/>
  <c r="U37"/>
  <c r="H39"/>
  <c r="G38"/>
  <c r="S38" s="1"/>
  <c r="I39"/>
  <c r="D40"/>
  <c r="E40"/>
  <c r="T40"/>
  <c r="H47"/>
  <c r="I47"/>
  <c r="T67"/>
  <c r="U67"/>
  <c r="T73"/>
  <c r="U73"/>
  <c r="T96"/>
  <c r="U96"/>
  <c r="F301" i="1"/>
  <c r="K302"/>
  <c r="D303"/>
  <c r="P303"/>
  <c r="F305"/>
  <c r="K306"/>
  <c r="D307"/>
  <c r="P307"/>
  <c r="F309"/>
  <c r="K310"/>
  <c r="D311"/>
  <c r="P311"/>
  <c r="F313"/>
  <c r="K314"/>
  <c r="D315"/>
  <c r="P315"/>
  <c r="F317"/>
  <c r="K318"/>
  <c r="D319"/>
  <c r="P319"/>
  <c r="F321"/>
  <c r="K322"/>
  <c r="D323"/>
  <c r="P323"/>
  <c r="F325"/>
  <c r="K326"/>
  <c r="D327"/>
  <c r="P327"/>
  <c r="B6" i="2"/>
  <c r="B5" s="1"/>
  <c r="F6"/>
  <c r="F5" s="1"/>
  <c r="J6"/>
  <c r="B8"/>
  <c r="J8"/>
  <c r="L9"/>
  <c r="N10"/>
  <c r="L11"/>
  <c r="N12"/>
  <c r="L13"/>
  <c r="B14"/>
  <c r="J14"/>
  <c r="L15"/>
  <c r="N16"/>
  <c r="E17"/>
  <c r="K17"/>
  <c r="L18"/>
  <c r="M19"/>
  <c r="I20"/>
  <c r="E21"/>
  <c r="O21"/>
  <c r="L22"/>
  <c r="M23"/>
  <c r="D24"/>
  <c r="I24"/>
  <c r="T33"/>
  <c r="U33"/>
  <c r="L34"/>
  <c r="M34"/>
  <c r="L42"/>
  <c r="K41"/>
  <c r="M42"/>
  <c r="L50"/>
  <c r="M50"/>
  <c r="T57"/>
  <c r="U57"/>
  <c r="T58"/>
  <c r="U58"/>
  <c r="U64"/>
  <c r="T64"/>
  <c r="T79"/>
  <c r="U79"/>
  <c r="U84"/>
  <c r="T84"/>
  <c r="O9"/>
  <c r="O11"/>
  <c r="O13"/>
  <c r="O15"/>
  <c r="D17"/>
  <c r="O18"/>
  <c r="L19"/>
  <c r="C20"/>
  <c r="D21"/>
  <c r="O22"/>
  <c r="G23"/>
  <c r="S23" s="1"/>
  <c r="L23"/>
  <c r="S34"/>
  <c r="S42"/>
  <c r="S43"/>
  <c r="S51"/>
  <c r="S55"/>
  <c r="L26"/>
  <c r="M26"/>
  <c r="U27"/>
  <c r="L30"/>
  <c r="K29"/>
  <c r="M30"/>
  <c r="U31"/>
  <c r="U35"/>
  <c r="H43"/>
  <c r="I43"/>
  <c r="D44"/>
  <c r="E44"/>
  <c r="T45"/>
  <c r="U45"/>
  <c r="L46"/>
  <c r="M46"/>
  <c r="D48"/>
  <c r="C47"/>
  <c r="E48"/>
  <c r="T48"/>
  <c r="T49"/>
  <c r="U49"/>
  <c r="H51"/>
  <c r="G50"/>
  <c r="S50" s="1"/>
  <c r="I51"/>
  <c r="D52"/>
  <c r="E52"/>
  <c r="T52"/>
  <c r="L54"/>
  <c r="K53"/>
  <c r="M54"/>
  <c r="H55"/>
  <c r="I55"/>
  <c r="D56"/>
  <c r="E56"/>
  <c r="U60"/>
  <c r="T60"/>
  <c r="T63"/>
  <c r="U63"/>
  <c r="T66"/>
  <c r="U66"/>
  <c r="T69"/>
  <c r="U69"/>
  <c r="T70"/>
  <c r="U70"/>
  <c r="U76"/>
  <c r="T76"/>
  <c r="T83"/>
  <c r="U83"/>
  <c r="T85"/>
  <c r="U85"/>
  <c r="T89"/>
  <c r="U89"/>
  <c r="N7"/>
  <c r="N9"/>
  <c r="N13"/>
  <c r="N15"/>
  <c r="O19"/>
  <c r="O23"/>
  <c r="S26"/>
  <c r="S30"/>
  <c r="S46"/>
  <c r="S54"/>
  <c r="M25"/>
  <c r="E27"/>
  <c r="O27"/>
  <c r="L28"/>
  <c r="I30"/>
  <c r="E31"/>
  <c r="O31"/>
  <c r="M33"/>
  <c r="I34"/>
  <c r="O35"/>
  <c r="L36"/>
  <c r="M37"/>
  <c r="E39"/>
  <c r="O39"/>
  <c r="L40"/>
  <c r="C41"/>
  <c r="I42"/>
  <c r="E43"/>
  <c r="O43"/>
  <c r="G44"/>
  <c r="M45"/>
  <c r="I46"/>
  <c r="K47"/>
  <c r="L48"/>
  <c r="M49"/>
  <c r="E51"/>
  <c r="O51"/>
  <c r="C53"/>
  <c r="I54"/>
  <c r="E55"/>
  <c r="O55"/>
  <c r="G56"/>
  <c r="M57"/>
  <c r="I58"/>
  <c r="K59"/>
  <c r="M61"/>
  <c r="E63"/>
  <c r="O63"/>
  <c r="C65"/>
  <c r="I66"/>
  <c r="E67"/>
  <c r="O67"/>
  <c r="G68"/>
  <c r="M69"/>
  <c r="I70"/>
  <c r="K71"/>
  <c r="M73"/>
  <c r="E75"/>
  <c r="O75"/>
  <c r="C77"/>
  <c r="I78"/>
  <c r="E79"/>
  <c r="O79"/>
  <c r="G80"/>
  <c r="M81"/>
  <c r="I82"/>
  <c r="O83"/>
  <c r="M85"/>
  <c r="I86"/>
  <c r="E89"/>
  <c r="O89"/>
  <c r="O97"/>
  <c r="S97"/>
  <c r="L25"/>
  <c r="C26"/>
  <c r="O26" s="1"/>
  <c r="D27"/>
  <c r="O28"/>
  <c r="G29"/>
  <c r="D31"/>
  <c r="K32"/>
  <c r="L33"/>
  <c r="O36"/>
  <c r="L37"/>
  <c r="C38"/>
  <c r="D39"/>
  <c r="O40"/>
  <c r="G41"/>
  <c r="D43"/>
  <c r="K44"/>
  <c r="L45"/>
  <c r="O48"/>
  <c r="L49"/>
  <c r="C50"/>
  <c r="O50" s="1"/>
  <c r="D51"/>
  <c r="O52"/>
  <c r="G53"/>
  <c r="D55"/>
  <c r="K56"/>
  <c r="L57"/>
  <c r="M58"/>
  <c r="I59"/>
  <c r="E60"/>
  <c r="O60"/>
  <c r="L61"/>
  <c r="C62"/>
  <c r="M62"/>
  <c r="D63"/>
  <c r="I63"/>
  <c r="E64"/>
  <c r="O64"/>
  <c r="G65"/>
  <c r="M66"/>
  <c r="D67"/>
  <c r="I67"/>
  <c r="E68"/>
  <c r="K68"/>
  <c r="L69"/>
  <c r="M70"/>
  <c r="I71"/>
  <c r="E72"/>
  <c r="O72"/>
  <c r="L73"/>
  <c r="C74"/>
  <c r="M74"/>
  <c r="D75"/>
  <c r="I75"/>
  <c r="E76"/>
  <c r="O76"/>
  <c r="G77"/>
  <c r="M78"/>
  <c r="D79"/>
  <c r="I79"/>
  <c r="E80"/>
  <c r="K80"/>
  <c r="L81"/>
  <c r="M82"/>
  <c r="I83"/>
  <c r="E84"/>
  <c r="O84"/>
  <c r="L85"/>
  <c r="M86"/>
  <c r="Q87"/>
  <c r="U87"/>
  <c r="Q88"/>
  <c r="U88"/>
  <c r="D89"/>
  <c r="I89"/>
  <c r="E92"/>
  <c r="O92"/>
  <c r="G95"/>
  <c r="L95"/>
  <c r="O25"/>
  <c r="O33"/>
  <c r="O37"/>
  <c r="O45"/>
  <c r="O49"/>
  <c r="O57"/>
  <c r="L58"/>
  <c r="C59"/>
  <c r="D60"/>
  <c r="O61"/>
  <c r="G62"/>
  <c r="L62"/>
  <c r="D64"/>
  <c r="K65"/>
  <c r="L66"/>
  <c r="D68"/>
  <c r="O69"/>
  <c r="L70"/>
  <c r="C71"/>
  <c r="D72"/>
  <c r="O73"/>
  <c r="G74"/>
  <c r="L74"/>
  <c r="D76"/>
  <c r="K77"/>
  <c r="L78"/>
  <c r="D80"/>
  <c r="O81"/>
  <c r="L82"/>
  <c r="C83"/>
  <c r="D84"/>
  <c r="O85"/>
  <c r="L86"/>
  <c r="T87"/>
  <c r="T88"/>
  <c r="D92"/>
  <c r="E95"/>
  <c r="O95"/>
  <c r="M97"/>
  <c r="O58"/>
  <c r="O62"/>
  <c r="O66"/>
  <c r="O70"/>
  <c r="O74"/>
  <c r="O78"/>
  <c r="O82"/>
  <c r="O86"/>
  <c r="O96"/>
  <c r="U12" l="1"/>
  <c r="E11"/>
  <c r="N11"/>
  <c r="H11"/>
  <c r="M11"/>
  <c r="U9"/>
  <c r="T86"/>
  <c r="U13"/>
  <c r="S11"/>
  <c r="I11"/>
  <c r="T23"/>
  <c r="U23"/>
  <c r="H8"/>
  <c r="I8"/>
  <c r="P26"/>
  <c r="Q26"/>
  <c r="T50"/>
  <c r="U50"/>
  <c r="T38"/>
  <c r="U38"/>
  <c r="D8"/>
  <c r="E8"/>
  <c r="P82"/>
  <c r="Q82"/>
  <c r="P66"/>
  <c r="Q66"/>
  <c r="P95"/>
  <c r="Q95"/>
  <c r="D83"/>
  <c r="E83"/>
  <c r="H74"/>
  <c r="I74"/>
  <c r="S65"/>
  <c r="O65"/>
  <c r="L65"/>
  <c r="M65"/>
  <c r="P61"/>
  <c r="Q61"/>
  <c r="P57"/>
  <c r="Q57"/>
  <c r="P33"/>
  <c r="Q33"/>
  <c r="Q92"/>
  <c r="P92"/>
  <c r="I77"/>
  <c r="H77"/>
  <c r="Q72"/>
  <c r="P72"/>
  <c r="E62"/>
  <c r="D62"/>
  <c r="D50"/>
  <c r="E50"/>
  <c r="S44"/>
  <c r="O44"/>
  <c r="L44"/>
  <c r="M44"/>
  <c r="P28"/>
  <c r="Q28"/>
  <c r="T97"/>
  <c r="U97"/>
  <c r="H68"/>
  <c r="I68"/>
  <c r="D65"/>
  <c r="E65"/>
  <c r="L59"/>
  <c r="M59"/>
  <c r="S59"/>
  <c r="O59"/>
  <c r="Q55"/>
  <c r="P55"/>
  <c r="Q51"/>
  <c r="P51"/>
  <c r="M47"/>
  <c r="S47"/>
  <c r="O47"/>
  <c r="L47"/>
  <c r="Q43"/>
  <c r="P43"/>
  <c r="Q31"/>
  <c r="P31"/>
  <c r="Q27"/>
  <c r="P27"/>
  <c r="T46"/>
  <c r="U46"/>
  <c r="P19"/>
  <c r="Q19"/>
  <c r="S29"/>
  <c r="O29"/>
  <c r="L29"/>
  <c r="M29"/>
  <c r="D20"/>
  <c r="E20"/>
  <c r="P15"/>
  <c r="Q15"/>
  <c r="M17"/>
  <c r="S17"/>
  <c r="O17"/>
  <c r="L17"/>
  <c r="R14"/>
  <c r="N14"/>
  <c r="D14"/>
  <c r="E14"/>
  <c r="P12"/>
  <c r="Q12"/>
  <c r="L10"/>
  <c r="M10"/>
  <c r="K7"/>
  <c r="S10"/>
  <c r="O10"/>
  <c r="T24"/>
  <c r="U24"/>
  <c r="E275" i="1"/>
  <c r="F275"/>
  <c r="E299"/>
  <c r="F299"/>
  <c r="E291"/>
  <c r="F291"/>
  <c r="E283"/>
  <c r="F283"/>
  <c r="E271"/>
  <c r="F271"/>
  <c r="E262"/>
  <c r="F262"/>
  <c r="E258"/>
  <c r="F258"/>
  <c r="E254"/>
  <c r="F254"/>
  <c r="E250"/>
  <c r="F250"/>
  <c r="E246"/>
  <c r="F246"/>
  <c r="E242"/>
  <c r="F242"/>
  <c r="E238"/>
  <c r="F238"/>
  <c r="E234"/>
  <c r="F234"/>
  <c r="E230"/>
  <c r="F230"/>
  <c r="E226"/>
  <c r="F226"/>
  <c r="E222"/>
  <c r="F222"/>
  <c r="E218"/>
  <c r="F218"/>
  <c r="E214"/>
  <c r="F214"/>
  <c r="E210"/>
  <c r="F210"/>
  <c r="E206"/>
  <c r="F206"/>
  <c r="E202"/>
  <c r="F202"/>
  <c r="E198"/>
  <c r="F198"/>
  <c r="E194"/>
  <c r="F194"/>
  <c r="E190"/>
  <c r="F190"/>
  <c r="E186"/>
  <c r="F186"/>
  <c r="E182"/>
  <c r="F182"/>
  <c r="E178"/>
  <c r="F178"/>
  <c r="E174"/>
  <c r="F174"/>
  <c r="E170"/>
  <c r="F170"/>
  <c r="E166"/>
  <c r="F166"/>
  <c r="E162"/>
  <c r="F162"/>
  <c r="E158"/>
  <c r="F158"/>
  <c r="E154"/>
  <c r="F154"/>
  <c r="E150"/>
  <c r="F150"/>
  <c r="E146"/>
  <c r="F146"/>
  <c r="E142"/>
  <c r="F142"/>
  <c r="E138"/>
  <c r="F138"/>
  <c r="E295"/>
  <c r="F295"/>
  <c r="E287"/>
  <c r="F287"/>
  <c r="E51"/>
  <c r="F51"/>
  <c r="F41"/>
  <c r="E41"/>
  <c r="F25"/>
  <c r="E25"/>
  <c r="E21"/>
  <c r="F21"/>
  <c r="E9"/>
  <c r="F9"/>
  <c r="D6"/>
  <c r="E36"/>
  <c r="F36"/>
  <c r="E12"/>
  <c r="F12"/>
  <c r="F90"/>
  <c r="E90"/>
  <c r="F82"/>
  <c r="E82"/>
  <c r="F74"/>
  <c r="E74"/>
  <c r="E63"/>
  <c r="F63"/>
  <c r="F54"/>
  <c r="E54"/>
  <c r="P86" i="2"/>
  <c r="Q86"/>
  <c r="P70"/>
  <c r="Q70"/>
  <c r="D71"/>
  <c r="E71"/>
  <c r="H62"/>
  <c r="I62"/>
  <c r="P37"/>
  <c r="Q37"/>
  <c r="I95"/>
  <c r="H95"/>
  <c r="M80"/>
  <c r="S80"/>
  <c r="O80"/>
  <c r="L80"/>
  <c r="Q64"/>
  <c r="P64"/>
  <c r="S56"/>
  <c r="O56"/>
  <c r="L56"/>
  <c r="M56"/>
  <c r="P40"/>
  <c r="Q40"/>
  <c r="P36"/>
  <c r="Q36"/>
  <c r="H29"/>
  <c r="I29"/>
  <c r="I56"/>
  <c r="H56"/>
  <c r="E53"/>
  <c r="D53"/>
  <c r="I44"/>
  <c r="H44"/>
  <c r="E41"/>
  <c r="D41"/>
  <c r="T54"/>
  <c r="U54"/>
  <c r="P23"/>
  <c r="Q23"/>
  <c r="U51"/>
  <c r="T51"/>
  <c r="T34"/>
  <c r="U34"/>
  <c r="P9"/>
  <c r="Q9"/>
  <c r="Q21"/>
  <c r="P21"/>
  <c r="R8"/>
  <c r="N8"/>
  <c r="U39"/>
  <c r="T39"/>
  <c r="H14"/>
  <c r="I14"/>
  <c r="D6"/>
  <c r="E6"/>
  <c r="P24"/>
  <c r="Q24"/>
  <c r="F294" i="1"/>
  <c r="E294"/>
  <c r="F286"/>
  <c r="E286"/>
  <c r="F298"/>
  <c r="E298"/>
  <c r="F290"/>
  <c r="E290"/>
  <c r="F282"/>
  <c r="E282"/>
  <c r="E43"/>
  <c r="F43"/>
  <c r="E19"/>
  <c r="F19"/>
  <c r="E50"/>
  <c r="F50"/>
  <c r="F37"/>
  <c r="E37"/>
  <c r="F17"/>
  <c r="E17"/>
  <c r="E16"/>
  <c r="F16"/>
  <c r="F66"/>
  <c r="E66"/>
  <c r="F58"/>
  <c r="E58"/>
  <c r="P96" i="2"/>
  <c r="Q96"/>
  <c r="P74"/>
  <c r="Q74"/>
  <c r="P58"/>
  <c r="Q58"/>
  <c r="P85"/>
  <c r="Q85"/>
  <c r="P81"/>
  <c r="Q81"/>
  <c r="D59"/>
  <c r="E59"/>
  <c r="P45"/>
  <c r="Q45"/>
  <c r="Q84"/>
  <c r="P84"/>
  <c r="E74"/>
  <c r="D74"/>
  <c r="I65"/>
  <c r="H65"/>
  <c r="Q60"/>
  <c r="P60"/>
  <c r="P52"/>
  <c r="Q52"/>
  <c r="P48"/>
  <c r="Q48"/>
  <c r="H41"/>
  <c r="I41"/>
  <c r="D26"/>
  <c r="E26"/>
  <c r="P89"/>
  <c r="Q89"/>
  <c r="P83"/>
  <c r="Q83"/>
  <c r="P79"/>
  <c r="Q79"/>
  <c r="P75"/>
  <c r="Q75"/>
  <c r="T26"/>
  <c r="U26"/>
  <c r="S53"/>
  <c r="O53"/>
  <c r="L53"/>
  <c r="M53"/>
  <c r="H50"/>
  <c r="I50"/>
  <c r="D47"/>
  <c r="E47"/>
  <c r="U55"/>
  <c r="T55"/>
  <c r="T42"/>
  <c r="U42"/>
  <c r="P22"/>
  <c r="Q22"/>
  <c r="P18"/>
  <c r="Q18"/>
  <c r="P11"/>
  <c r="Q11"/>
  <c r="S41"/>
  <c r="O41"/>
  <c r="L41"/>
  <c r="M41"/>
  <c r="P16"/>
  <c r="Q16"/>
  <c r="L14"/>
  <c r="M14"/>
  <c r="S14"/>
  <c r="O14"/>
  <c r="D10"/>
  <c r="E10"/>
  <c r="C7"/>
  <c r="C5" s="1"/>
  <c r="L8"/>
  <c r="M8"/>
  <c r="S8"/>
  <c r="O8"/>
  <c r="H6"/>
  <c r="I6"/>
  <c r="E326" i="1"/>
  <c r="F326"/>
  <c r="E322"/>
  <c r="F322"/>
  <c r="E318"/>
  <c r="F318"/>
  <c r="E314"/>
  <c r="F314"/>
  <c r="E310"/>
  <c r="F310"/>
  <c r="E306"/>
  <c r="F306"/>
  <c r="E302"/>
  <c r="F302"/>
  <c r="E267"/>
  <c r="F267"/>
  <c r="F259"/>
  <c r="E259"/>
  <c r="F255"/>
  <c r="E255"/>
  <c r="F251"/>
  <c r="E251"/>
  <c r="F247"/>
  <c r="E247"/>
  <c r="F243"/>
  <c r="E243"/>
  <c r="F239"/>
  <c r="E239"/>
  <c r="F235"/>
  <c r="E235"/>
  <c r="F231"/>
  <c r="E231"/>
  <c r="F227"/>
  <c r="E227"/>
  <c r="F223"/>
  <c r="E223"/>
  <c r="F219"/>
  <c r="E219"/>
  <c r="D7"/>
  <c r="F215"/>
  <c r="E215"/>
  <c r="F211"/>
  <c r="E211"/>
  <c r="F207"/>
  <c r="E207"/>
  <c r="F203"/>
  <c r="E203"/>
  <c r="F199"/>
  <c r="E199"/>
  <c r="F195"/>
  <c r="E195"/>
  <c r="F191"/>
  <c r="E191"/>
  <c r="F187"/>
  <c r="E187"/>
  <c r="F183"/>
  <c r="E183"/>
  <c r="F179"/>
  <c r="E179"/>
  <c r="F175"/>
  <c r="E175"/>
  <c r="F171"/>
  <c r="E171"/>
  <c r="F167"/>
  <c r="E167"/>
  <c r="F163"/>
  <c r="E163"/>
  <c r="F159"/>
  <c r="E159"/>
  <c r="F155"/>
  <c r="E155"/>
  <c r="F151"/>
  <c r="E151"/>
  <c r="F147"/>
  <c r="E147"/>
  <c r="F143"/>
  <c r="E143"/>
  <c r="F139"/>
  <c r="E139"/>
  <c r="F135"/>
  <c r="E135"/>
  <c r="F131"/>
  <c r="E131"/>
  <c r="F127"/>
  <c r="E127"/>
  <c r="F123"/>
  <c r="E123"/>
  <c r="F119"/>
  <c r="E119"/>
  <c r="F115"/>
  <c r="E115"/>
  <c r="F111"/>
  <c r="E111"/>
  <c r="F107"/>
  <c r="E107"/>
  <c r="F103"/>
  <c r="E103"/>
  <c r="F99"/>
  <c r="E99"/>
  <c r="F95"/>
  <c r="E95"/>
  <c r="E279"/>
  <c r="F279"/>
  <c r="F278"/>
  <c r="E278"/>
  <c r="F270"/>
  <c r="E270"/>
  <c r="E40"/>
  <c r="F40"/>
  <c r="E39"/>
  <c r="F39"/>
  <c r="E31"/>
  <c r="F31"/>
  <c r="E91"/>
  <c r="F91"/>
  <c r="E83"/>
  <c r="F83"/>
  <c r="E75"/>
  <c r="F75"/>
  <c r="E67"/>
  <c r="F67"/>
  <c r="E59"/>
  <c r="F59"/>
  <c r="E33"/>
  <c r="F33"/>
  <c r="F28"/>
  <c r="E28"/>
  <c r="E55"/>
  <c r="F55"/>
  <c r="S74" i="2"/>
  <c r="S62"/>
  <c r="F38" i="1"/>
  <c r="P78" i="2"/>
  <c r="Q78"/>
  <c r="P62"/>
  <c r="Q62"/>
  <c r="S77"/>
  <c r="O77"/>
  <c r="L77"/>
  <c r="M77"/>
  <c r="P73"/>
  <c r="Q73"/>
  <c r="P69"/>
  <c r="Q69"/>
  <c r="P49"/>
  <c r="Q49"/>
  <c r="P25"/>
  <c r="Q25"/>
  <c r="Q76"/>
  <c r="P76"/>
  <c r="M68"/>
  <c r="S68"/>
  <c r="O68"/>
  <c r="L68"/>
  <c r="H53"/>
  <c r="I53"/>
  <c r="D38"/>
  <c r="O38"/>
  <c r="E38"/>
  <c r="S32"/>
  <c r="O32"/>
  <c r="L32"/>
  <c r="M32"/>
  <c r="P97"/>
  <c r="Q97"/>
  <c r="H80"/>
  <c r="I80"/>
  <c r="D77"/>
  <c r="E77"/>
  <c r="L71"/>
  <c r="M71"/>
  <c r="S71"/>
  <c r="O71"/>
  <c r="P67"/>
  <c r="Q67"/>
  <c r="P63"/>
  <c r="Q63"/>
  <c r="Q39"/>
  <c r="P39"/>
  <c r="Q35"/>
  <c r="P35"/>
  <c r="T30"/>
  <c r="U30"/>
  <c r="U43"/>
  <c r="T43"/>
  <c r="H23"/>
  <c r="I23"/>
  <c r="P13"/>
  <c r="Q13"/>
  <c r="J5"/>
  <c r="R6"/>
  <c r="N6"/>
  <c r="F327" i="1"/>
  <c r="E327"/>
  <c r="F323"/>
  <c r="E323"/>
  <c r="F319"/>
  <c r="E319"/>
  <c r="F315"/>
  <c r="E315"/>
  <c r="D8"/>
  <c r="F311"/>
  <c r="E311"/>
  <c r="F307"/>
  <c r="E307"/>
  <c r="F303"/>
  <c r="E303"/>
  <c r="H38" i="2"/>
  <c r="I38"/>
  <c r="L20"/>
  <c r="M20"/>
  <c r="S20"/>
  <c r="O20"/>
  <c r="H17"/>
  <c r="I17"/>
  <c r="H10"/>
  <c r="I10"/>
  <c r="G7"/>
  <c r="L6"/>
  <c r="M6"/>
  <c r="K5"/>
  <c r="S6"/>
  <c r="O6"/>
  <c r="D35"/>
  <c r="E35"/>
  <c r="H26"/>
  <c r="I26"/>
  <c r="P50"/>
  <c r="Q50"/>
  <c r="E274" i="1"/>
  <c r="F274"/>
  <c r="E266"/>
  <c r="F266"/>
  <c r="E134"/>
  <c r="F134"/>
  <c r="E130"/>
  <c r="F130"/>
  <c r="E126"/>
  <c r="F126"/>
  <c r="E122"/>
  <c r="F122"/>
  <c r="E118"/>
  <c r="F118"/>
  <c r="E114"/>
  <c r="F114"/>
  <c r="E110"/>
  <c r="F110"/>
  <c r="E106"/>
  <c r="F106"/>
  <c r="E102"/>
  <c r="F102"/>
  <c r="E98"/>
  <c r="F98"/>
  <c r="E94"/>
  <c r="F94"/>
  <c r="F44"/>
  <c r="E44"/>
  <c r="E71"/>
  <c r="F71"/>
  <c r="F86"/>
  <c r="E86"/>
  <c r="F78"/>
  <c r="E78"/>
  <c r="F70"/>
  <c r="E70"/>
  <c r="F62"/>
  <c r="E62"/>
  <c r="F45"/>
  <c r="E45"/>
  <c r="F29"/>
  <c r="E29"/>
  <c r="F13"/>
  <c r="E13"/>
  <c r="K6"/>
  <c r="J6"/>
  <c r="I5"/>
  <c r="E24"/>
  <c r="F24"/>
  <c r="O6"/>
  <c r="N5"/>
  <c r="P6"/>
  <c r="E87"/>
  <c r="F87"/>
  <c r="E79"/>
  <c r="F79"/>
  <c r="S95" i="2"/>
  <c r="U11" l="1"/>
  <c r="T11"/>
  <c r="D5"/>
  <c r="E5"/>
  <c r="P5" i="1"/>
  <c r="O5"/>
  <c r="J5"/>
  <c r="K5"/>
  <c r="O5" i="2"/>
  <c r="L5"/>
  <c r="M5"/>
  <c r="P20"/>
  <c r="Q20"/>
  <c r="E8" i="1"/>
  <c r="F8"/>
  <c r="T32" i="2"/>
  <c r="U32"/>
  <c r="Q68"/>
  <c r="P68"/>
  <c r="T77"/>
  <c r="U77"/>
  <c r="P8"/>
  <c r="Q8"/>
  <c r="P14"/>
  <c r="Q14"/>
  <c r="P41"/>
  <c r="Q41"/>
  <c r="T56"/>
  <c r="U56"/>
  <c r="Q80"/>
  <c r="P80"/>
  <c r="S7"/>
  <c r="O7"/>
  <c r="L7"/>
  <c r="M7"/>
  <c r="U17"/>
  <c r="T17"/>
  <c r="U47"/>
  <c r="T47"/>
  <c r="P65"/>
  <c r="Q65"/>
  <c r="T6"/>
  <c r="U6"/>
  <c r="H7"/>
  <c r="I7"/>
  <c r="R5"/>
  <c r="T71"/>
  <c r="U71"/>
  <c r="P32"/>
  <c r="Q32"/>
  <c r="P77"/>
  <c r="Q77"/>
  <c r="T74"/>
  <c r="U74"/>
  <c r="P56"/>
  <c r="Q56"/>
  <c r="T10"/>
  <c r="U10"/>
  <c r="Q17"/>
  <c r="P17"/>
  <c r="Q47"/>
  <c r="P47"/>
  <c r="T59"/>
  <c r="U59"/>
  <c r="T44"/>
  <c r="U44"/>
  <c r="T95"/>
  <c r="U95"/>
  <c r="P6"/>
  <c r="Q6"/>
  <c r="P71"/>
  <c r="Q71"/>
  <c r="P38"/>
  <c r="Q38"/>
  <c r="T62"/>
  <c r="U62"/>
  <c r="F7" i="1"/>
  <c r="E7"/>
  <c r="T53" i="2"/>
  <c r="U53"/>
  <c r="E6" i="1"/>
  <c r="D5"/>
  <c r="F6"/>
  <c r="P10" i="2"/>
  <c r="Q10"/>
  <c r="T29"/>
  <c r="U29"/>
  <c r="P59"/>
  <c r="Q59"/>
  <c r="P44"/>
  <c r="Q44"/>
  <c r="T20"/>
  <c r="U20"/>
  <c r="U68"/>
  <c r="T68"/>
  <c r="T8"/>
  <c r="U8"/>
  <c r="D7"/>
  <c r="E7"/>
  <c r="T14"/>
  <c r="U14"/>
  <c r="T41"/>
  <c r="U41"/>
  <c r="P53"/>
  <c r="Q53"/>
  <c r="U80"/>
  <c r="T80"/>
  <c r="P29"/>
  <c r="Q29"/>
  <c r="T65"/>
  <c r="U65"/>
  <c r="G5"/>
  <c r="T7" l="1"/>
  <c r="U7"/>
  <c r="H5"/>
  <c r="I5"/>
  <c r="P7"/>
  <c r="Q7"/>
  <c r="S5"/>
  <c r="F5" i="1"/>
  <c r="E5"/>
  <c r="P5" i="2"/>
  <c r="Q5"/>
  <c r="T5" l="1"/>
  <c r="U5"/>
</calcChain>
</file>

<file path=xl/sharedStrings.xml><?xml version="1.0" encoding="utf-8"?>
<sst xmlns="http://schemas.openxmlformats.org/spreadsheetml/2006/main" count="487" uniqueCount="354">
  <si>
    <t>ตาราง ถั่วเหลืองรวมรุ่น  :  เนื้อที่เพาะปลูก เนื้อที่เก็บเกี่ยว ผลผลิต และผลผลิตต่อไร่  รายอำเภอ ปีเพาะปลูก 2559/60</t>
  </si>
  <si>
    <t>ภาค/จังหวัด/อำเภอ</t>
  </si>
  <si>
    <t>ถั่วเหลือง รวมรุ่น</t>
  </si>
  <si>
    <t>ถั่วเหลือง รุ่น 1</t>
  </si>
  <si>
    <t>ถั่วเหลือง รุ่น 2</t>
  </si>
  <si>
    <t xml:space="preserve">เนื้อที่เพาะปลูก </t>
  </si>
  <si>
    <t xml:space="preserve">เนื้อที่เก็บเกี่ยว </t>
  </si>
  <si>
    <t>ผลผลิต</t>
  </si>
  <si>
    <t>ผลผลิตต่อไร่(กก.)</t>
  </si>
  <si>
    <t>ผลผลิตต่อไร่ (กก.)</t>
  </si>
  <si>
    <t>(ไร่)</t>
  </si>
  <si>
    <t>(ตัน)</t>
  </si>
  <si>
    <r>
      <t>เพาะปลูก</t>
    </r>
    <r>
      <rPr>
        <vertAlign val="superscript"/>
        <sz val="16"/>
        <rFont val="Angsana New"/>
        <family val="1"/>
      </rPr>
      <t/>
    </r>
  </si>
  <si>
    <t>เก็บเกี่ยว</t>
  </si>
  <si>
    <t>รวมทั้งประเทศ</t>
  </si>
  <si>
    <t>ภาคเหนือ</t>
  </si>
  <si>
    <t>ภาคตะวันออกเฉียงเหนือ</t>
  </si>
  <si>
    <t>ภาคกลาง</t>
  </si>
  <si>
    <t>เชียงราย</t>
  </si>
  <si>
    <t>เมืองเชียงราย</t>
  </si>
  <si>
    <t>เชียงของ</t>
  </si>
  <si>
    <t>เชียงแสน</t>
  </si>
  <si>
    <t>เทิง</t>
  </si>
  <si>
    <t>พาน</t>
  </si>
  <si>
    <t>แม่จัน</t>
  </si>
  <si>
    <t>แม่สรวย</t>
  </si>
  <si>
    <t>แม่สาย</t>
  </si>
  <si>
    <t>เวียงป่าเป้า</t>
  </si>
  <si>
    <t>ป่าแดด</t>
  </si>
  <si>
    <t>เวียงชัย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</si>
  <si>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</si>
  <si>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</si>
  <si>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</si>
  <si>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</si>
  <si>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</si>
  <si>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</si>
  <si>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ดอยหลวง</t>
  </si>
  <si>
    <t>พะเยา</t>
  </si>
  <si>
    <t>เมืองพะเยา</t>
  </si>
  <si>
    <t>แม่ใจ</t>
  </si>
  <si>
    <t>ดอกคำใต้</t>
  </si>
  <si>
    <t>จุน</t>
  </si>
  <si>
    <t>ปง</t>
  </si>
  <si>
    <t>เชียงคำ</t>
  </si>
  <si>
    <t>เชียงม่วน</t>
  </si>
  <si>
    <t>ภูซาง</t>
  </si>
  <si>
    <t>ภูกามยาว</t>
  </si>
  <si>
    <t>ลำปาง</t>
  </si>
  <si>
    <t>เมืองลำปาง</t>
  </si>
  <si>
    <t>เกาะคา</t>
  </si>
  <si>
    <t>งาว</t>
  </si>
  <si>
    <t>แจ้ห่ม</t>
  </si>
  <si>
    <t>เถิน</t>
  </si>
  <si>
    <t>แม่ทะ</t>
  </si>
  <si>
    <t>แม่พริก</t>
  </si>
  <si>
    <t>วังเหนือ</t>
  </si>
  <si>
    <t>สบปราบ</t>
  </si>
  <si>
    <t>ห้างฉัตร</t>
  </si>
  <si>
    <t>เสริมงาม</t>
  </si>
  <si>
    <t>แม่เมาะ</t>
  </si>
  <si>
    <t>เมืองปาน</t>
  </si>
  <si>
    <t>ลำพูน</t>
  </si>
  <si>
    <t>เมืองลำพูน</t>
  </si>
  <si>
    <t>บ้านโฮ่ง</t>
  </si>
  <si>
    <t>ป่าซาง</t>
  </si>
  <si>
    <t>แม่ทา</t>
  </si>
  <si>
    <t>ลี้</t>
  </si>
  <si>
    <t>ทุ่งหัวช้าง</t>
  </si>
  <si>
    <t>บ้านธิ</t>
  </si>
  <si>
    <t>เวียงหนองล่อง</t>
  </si>
  <si>
    <t>เชียงใหม่</t>
  </si>
  <si>
    <t>เมืองเชียงใหม่</t>
  </si>
  <si>
    <t>จอมทอง</t>
  </si>
  <si>
    <t>เชียงดาว</t>
  </si>
  <si>
    <t>ดอยสะเก็ด</t>
  </si>
  <si>
    <t>ฝาง</t>
  </si>
  <si>
    <t>พร้าว</t>
  </si>
  <si>
    <t>แม่แจ่ม</t>
  </si>
  <si>
    <t>แม่แตง</t>
  </si>
  <si>
    <t>แม่ริม</t>
  </si>
  <si>
    <t>แม่อาย</t>
  </si>
  <si>
    <t>สะเมิง</t>
  </si>
  <si>
    <t>สันกำแพง</t>
  </si>
  <si>
    <t>สันทราย</t>
  </si>
  <si>
    <t>สันป่าตอง</t>
  </si>
  <si>
    <t>สารภี</t>
  </si>
  <si>
    <t>หางดง</t>
  </si>
  <si>
    <t>อมก๋อย</t>
  </si>
  <si>
    <t>ฮอด</t>
  </si>
  <si>
    <t>ดอยเต่า</t>
  </si>
  <si>
    <t>เวียงแหง</t>
  </si>
  <si>
    <t>ไชยปราการ</t>
  </si>
  <si>
    <t>แม่วาง</t>
  </si>
  <si>
    <t>แม่ออน</t>
  </si>
  <si>
    <t>ดอยหล่อ</t>
  </si>
  <si>
    <t>กัลยาณิวัฒนา</t>
  </si>
  <si>
    <t>แม่ฮ่องสอน</t>
  </si>
  <si>
    <t>เมืองแม่ฮ่องสอน</t>
  </si>
  <si>
    <t>ขุนยวม</t>
  </si>
  <si>
    <t>ปาย</t>
  </si>
  <si>
    <t>แม่ลาน้อย</t>
  </si>
  <si>
    <t>แม่สะเรียง</t>
  </si>
  <si>
    <t>สบเมย</t>
  </si>
  <si>
    <t>ปางมะผ้า</t>
  </si>
  <si>
    <t>ตาก</t>
  </si>
  <si>
    <t>เมืองตาก</t>
  </si>
  <si>
    <t>ท่าสองยาง</t>
  </si>
  <si>
    <t>บ้านตาก</t>
  </si>
  <si>
    <t>แม่ระมาด</t>
  </si>
  <si>
    <t>แม่สอด</t>
  </si>
  <si>
    <t>สามเงา</t>
  </si>
  <si>
    <t>อุ้มผาง</t>
  </si>
  <si>
    <t>พบพระ</t>
  </si>
  <si>
    <t>วังเจ้า</t>
  </si>
  <si>
    <t>กำแพงเพชร</t>
  </si>
  <si>
    <t>เมืองกำแพงเพชร</t>
  </si>
  <si>
    <t>ขาณุวรลักษบุรี</t>
  </si>
  <si>
    <t>คลองขลุง</t>
  </si>
  <si>
    <t>พรานกระต่าย</t>
  </si>
  <si>
    <t>ไทรงาม</t>
  </si>
  <si>
    <t>คลองลาน</t>
  </si>
  <si>
    <t>ลานกระบือ</t>
  </si>
  <si>
    <t>ทรายทองวัฒนา</t>
  </si>
  <si>
    <t>ปางศิลาทอง</t>
  </si>
  <si>
    <t>บึงสามัคคี</t>
  </si>
  <si>
    <t>โกสัมพีนคร</t>
  </si>
  <si>
    <t>สุโขทัย</t>
  </si>
  <si>
    <t>เมืองสุโขทัย</t>
  </si>
  <si>
    <t>กงไกรลาส</t>
  </si>
  <si>
    <t>คิรีมาศ</t>
  </si>
  <si>
    <t>ทุ่งเสลี่ยม</t>
  </si>
  <si>
    <t>บ้านด่านลานหอย</t>
  </si>
  <si>
    <t>ศรีสัชนาลัย</t>
  </si>
  <si>
    <t>ศรีสำโรง</t>
  </si>
  <si>
    <t>สวรรคโลก</t>
  </si>
  <si>
    <t>ศรีนคร</t>
  </si>
  <si>
    <t>แพร่</t>
  </si>
  <si>
    <t>เมืองแพร่</t>
  </si>
  <si>
    <t>เด่นชัย</t>
  </si>
  <si>
    <t>ร้องกวาง</t>
  </si>
  <si>
    <t>ลอง</t>
  </si>
  <si>
    <t>วังชิ้น</t>
  </si>
  <si>
    <t>สอง</t>
  </si>
  <si>
    <t>สูงเม่น</t>
  </si>
  <si>
    <t>หนองม่วงไข่</t>
  </si>
  <si>
    <t>น่าน</t>
  </si>
  <si>
    <t>เมืองน่าน</t>
  </si>
  <si>
    <t>เชียงกลาง</t>
  </si>
  <si>
    <t>ท่าวังผา</t>
  </si>
  <si>
    <t>ทุ่งช้าง</t>
  </si>
  <si>
    <t>นาน้อย</t>
  </si>
  <si>
    <t>ปัว</t>
  </si>
  <si>
    <t>เวียงสา</t>
  </si>
  <si>
    <t>แม่จริม</t>
  </si>
  <si>
    <t>บ้านหลวง</t>
  </si>
  <si>
    <t>นาหมื่น</t>
  </si>
  <si>
    <t>สันติสุข</t>
  </si>
  <si>
    <t>บ่อเกลือ</t>
  </si>
  <si>
    <t>สองแคว</t>
  </si>
  <si>
    <t>เฉลิมพระเกียรติ</t>
  </si>
  <si>
    <t>ภูเพียง</t>
  </si>
  <si>
    <t>อุตรดิตถ์</t>
  </si>
  <si>
    <t>เมืองอุตรดิตถ์</t>
  </si>
  <si>
    <t>ตรอน</t>
  </si>
  <si>
    <t>ท่าปลา</t>
  </si>
  <si>
    <t>น้ำปาด</t>
  </si>
  <si>
    <t>พิชัย</t>
  </si>
  <si>
    <t>ฟากท่า</t>
  </si>
  <si>
    <t>ลับแล</t>
  </si>
  <si>
    <t>บ้านโคก</t>
  </si>
  <si>
    <t>ทองแสนขัน</t>
  </si>
  <si>
    <t>พิษณุโลก</t>
  </si>
  <si>
    <t>เมืองพิษณุโลก</t>
  </si>
  <si>
    <t>ชาติตระการ</t>
  </si>
  <si>
    <t>นครไทย</t>
  </si>
  <si>
    <t>บางกระทุ่ม</t>
  </si>
  <si>
    <t>บางระกำ</t>
  </si>
  <si>
    <t>พรหมพิราม</t>
  </si>
  <si>
    <t>วังทอง</t>
  </si>
  <si>
    <t>วัดโบสถ์</t>
  </si>
  <si>
    <t>เนินมะปราง</t>
  </si>
  <si>
    <t>พิจิตร</t>
  </si>
  <si>
    <t>เมืองพิจิตร</t>
  </si>
  <si>
    <t>ตะพานหิน</t>
  </si>
  <si>
    <t>บางมูลนาก</t>
  </si>
  <si>
    <t>โพทะเล</t>
  </si>
  <si>
    <t>โพธิ์ประทับช้าง</t>
  </si>
  <si>
    <t>สามง่าม</t>
  </si>
  <si>
    <t>วังทรายพูน</t>
  </si>
  <si>
    <t>ทับคล้อ</t>
  </si>
  <si>
    <t>สากเหล็ก</t>
  </si>
  <si>
    <t>บึงนาราง</t>
  </si>
  <si>
    <t>ดงเจริญ</t>
  </si>
  <si>
    <t>วชิรบารมี</t>
  </si>
  <si>
    <t>เพชรบูรณ์</t>
  </si>
  <si>
    <t>เมืองเพชรบูรณ์</t>
  </si>
  <si>
    <t>ชนแดน</t>
  </si>
  <si>
    <t>วิเชียรบุรี</t>
  </si>
  <si>
    <t>หนองไผ่</t>
  </si>
  <si>
    <t>หล่มเก่า</t>
  </si>
  <si>
    <t>หล่มสัก</t>
  </si>
  <si>
    <t>ศรีเทพ</t>
  </si>
  <si>
    <t>บึงสามพัน</t>
  </si>
  <si>
    <t>น้ำหนาว</t>
  </si>
  <si>
    <t>วังโป่ง</t>
  </si>
  <si>
    <t>เขาค้อ</t>
  </si>
  <si>
    <t>เลย</t>
  </si>
  <si>
    <t xml:space="preserve">   เมืองเลย</t>
  </si>
  <si>
    <t xml:space="preserve">   เชียงคาน</t>
  </si>
  <si>
    <t xml:space="preserve">   ด่านซ้าย</t>
  </si>
  <si>
    <t xml:space="preserve">   ท่าลี่</t>
  </si>
  <si>
    <t xml:space="preserve">   ปากชม</t>
  </si>
  <si>
    <t xml:space="preserve">   ภูกระดึง</t>
  </si>
  <si>
    <t xml:space="preserve">   ภูเรือ</t>
  </si>
  <si>
    <t xml:space="preserve">   วังสะพุง</t>
  </si>
  <si>
    <t xml:space="preserve">   นาแห้ว</t>
  </si>
  <si>
    <t xml:space="preserve">   นาด้วง</t>
  </si>
  <si>
    <t xml:space="preserve">   ภูหลวง</t>
  </si>
  <si>
    <t xml:space="preserve">   ผาขาว</t>
  </si>
  <si>
    <t xml:space="preserve">   เอราวัณ</t>
  </si>
  <si>
    <t xml:space="preserve">   หนองหิน</t>
  </si>
  <si>
    <t>หนองบัวลำภู</t>
  </si>
  <si>
    <t>เมืองหนองบัวลำภู</t>
  </si>
  <si>
    <t>นากลาง</t>
  </si>
  <si>
    <t>โนนสัง</t>
  </si>
  <si>
    <t>ศรีบุญเรือง</t>
  </si>
  <si>
    <t>สุวรรณคูหา</t>
  </si>
  <si>
    <t>นาวัง</t>
  </si>
  <si>
    <t>อุดรธานี</t>
  </si>
  <si>
    <t>เมืองอุดรธานี</t>
  </si>
  <si>
    <t>กุมภวาปี</t>
  </si>
  <si>
    <t>บ้านดุง</t>
  </si>
  <si>
    <t>บ้านผือ</t>
  </si>
  <si>
    <t>เพ็ญ</t>
  </si>
  <si>
    <t>ศรีธาตุ</t>
  </si>
  <si>
    <t>หนองหาน</t>
  </si>
  <si>
    <t>น้ำโสม</t>
  </si>
  <si>
    <t>หนองวัวซอ</t>
  </si>
  <si>
    <t>กุดจับ</t>
  </si>
  <si>
    <t>โนนสะอาด</t>
  </si>
  <si>
    <t>สร้างคอม</t>
  </si>
  <si>
    <t>วังสามหมอ</t>
  </si>
  <si>
    <t>ทุ่งฝน</t>
  </si>
  <si>
    <t>ไชยวาน</t>
  </si>
  <si>
    <t>หนองแสง</t>
  </si>
  <si>
    <t>นายูง</t>
  </si>
  <si>
    <t>พิบูลย์รักษ์</t>
  </si>
  <si>
    <t>กู่แก้ว</t>
  </si>
  <si>
    <t>ประจักศิลปคม</t>
  </si>
  <si>
    <t>สุรินทร์</t>
  </si>
  <si>
    <t>สนม</t>
  </si>
  <si>
    <t>เขวาสินรินทร์</t>
  </si>
  <si>
    <t>ศรีสะเกษ</t>
  </si>
  <si>
    <t>เมืองศรีสะเกษ</t>
  </si>
  <si>
    <t>ขุขันธ์</t>
  </si>
  <si>
    <t>ราษีไศล</t>
  </si>
  <si>
    <t>ห้วยทับทัน</t>
  </si>
  <si>
    <t>เมืองจันทร์</t>
  </si>
  <si>
    <t>กาฬสินธุ์</t>
  </si>
  <si>
    <t>เมืองกาฬสินธุ์</t>
  </si>
  <si>
    <t>กมลาไสย</t>
  </si>
  <si>
    <t>กุฉินารายณ์</t>
  </si>
  <si>
    <t>ท่าคันโท</t>
  </si>
  <si>
    <t>ยางตลาด</t>
  </si>
  <si>
    <t>สมเด็จ</t>
  </si>
  <si>
    <t>สหัสขันธ์</t>
  </si>
  <si>
    <t>เขาวง</t>
  </si>
  <si>
    <t>ห้วยเม็ก</t>
  </si>
  <si>
    <t>คำม่วง</t>
  </si>
  <si>
    <t>ร่องคำ</t>
  </si>
  <si>
    <t>หนองกุงศรี</t>
  </si>
  <si>
    <t>นามน</t>
  </si>
  <si>
    <t>ห้วยผึ้ง</t>
  </si>
  <si>
    <t>สามชัย</t>
  </si>
  <si>
    <t>นาคู</t>
  </si>
  <si>
    <t>ดอนจาน</t>
  </si>
  <si>
    <t>ฆ้องชัย</t>
  </si>
  <si>
    <t>ขอนแก่น</t>
  </si>
  <si>
    <t>เมืองขอนแก่น</t>
  </si>
  <si>
    <t>กระนวน</t>
  </si>
  <si>
    <t>ชนบท</t>
  </si>
  <si>
    <t>ชุมแพ</t>
  </si>
  <si>
    <t>น้ำพอง</t>
  </si>
  <si>
    <t>บ้านไผ่</t>
  </si>
  <si>
    <t>พล</t>
  </si>
  <si>
    <t>ภูเวียง</t>
  </si>
  <si>
    <t>มัญจาคีรี</t>
  </si>
  <si>
    <t>สีชมพู</t>
  </si>
  <si>
    <t>หนองเรือ</t>
  </si>
  <si>
    <t>หนองสองห้อง</t>
  </si>
  <si>
    <t>แวงน้อย</t>
  </si>
  <si>
    <t>อุบลรัตน์</t>
  </si>
  <si>
    <t>บ้านฝาง</t>
  </si>
  <si>
    <t>พระยืน</t>
  </si>
  <si>
    <t>แวงใหญ่</t>
  </si>
  <si>
    <t>เปือยน้อย</t>
  </si>
  <si>
    <t>เขาสวนกวาง</t>
  </si>
  <si>
    <t>ภูผาม่าน</t>
  </si>
  <si>
    <t>โคกโพธิ์ไชย</t>
  </si>
  <si>
    <t>ซำสูง</t>
  </si>
  <si>
    <t>หนองนาคำ</t>
  </si>
  <si>
    <t>บ้านแฮด</t>
  </si>
  <si>
    <t>โนนศิลา</t>
  </si>
  <si>
    <t>เวียงเก่า</t>
  </si>
  <si>
    <t>ชัยภูมิ</t>
  </si>
  <si>
    <t>เมืองชัยภูมิ</t>
  </si>
  <si>
    <t>เกษตรสมบูรณ์</t>
  </si>
  <si>
    <t>แก้งคร้อ</t>
  </si>
  <si>
    <t>คอนสวรรค์</t>
  </si>
  <si>
    <t>คอนสาร</t>
  </si>
  <si>
    <t>จตุรัส</t>
  </si>
  <si>
    <t>บ้านเขว้า</t>
  </si>
  <si>
    <t>บ้านแท่น</t>
  </si>
  <si>
    <t>บำเหน็จณรงค์</t>
  </si>
  <si>
    <t>ภูเขียว</t>
  </si>
  <si>
    <t>หนองบัวแดง</t>
  </si>
  <si>
    <t>เทพสถิตย์</t>
  </si>
  <si>
    <t>หนองบัวระเหว</t>
  </si>
  <si>
    <t>ภักดีชุมพล</t>
  </si>
  <si>
    <t>เนินสง่า</t>
  </si>
  <si>
    <t>ซับใหญ่</t>
  </si>
  <si>
    <t>ฉะเชิงเทรา</t>
  </si>
  <si>
    <t>สระแก้ว</t>
  </si>
  <si>
    <t>จันทบุรี</t>
  </si>
  <si>
    <t>กาญจนบุรี</t>
  </si>
  <si>
    <t>เมืองกาญจนบุรี</t>
  </si>
  <si>
    <t>ทองผาภูมิ</t>
  </si>
  <si>
    <t>ท่าม่วง</t>
  </si>
  <si>
    <t>ท่ามะกา</t>
  </si>
  <si>
    <t>ไทรโยค</t>
  </si>
  <si>
    <t>บ่อพลอย</t>
  </si>
  <si>
    <t>พนมทวน</t>
  </si>
  <si>
    <t>ศรีสวัสดิ์</t>
  </si>
  <si>
    <t>สังขละบุรี</t>
  </si>
  <si>
    <t>เลาขวัญ</t>
  </si>
  <si>
    <t>หนองปรือ</t>
  </si>
  <si>
    <t>ด่านมะขามเตี้ย</t>
  </si>
  <si>
    <t>ห้วยกระเจา</t>
  </si>
  <si>
    <t>ตารางที่ 1 ถั่วเหลือง : เปรียบเทียบเนื้อที่เพาะปลูก  เนี้อที่เก็บเกี่ยว ผลผลิต และผลผลิตต่อไร่ รวมทั้งประเทศ รายภาค และรายจังหวัด ปีเพาะปลูก 2558/59 - 2559/60</t>
  </si>
  <si>
    <t>ประเทศ / ภาค /จังหวัด</t>
  </si>
  <si>
    <t>เนื้อที่เพาะปลูก (ไร่)</t>
  </si>
  <si>
    <t>เนื้อที่เก็บเกี่ยว (ไร่)</t>
  </si>
  <si>
    <t>ผลผลิต (ตัน)</t>
  </si>
  <si>
    <t>ผลผลิต/ไร่/ปลูก (กก.)</t>
  </si>
  <si>
    <t>ผลผลิต/ไร่/เก็บเกี่ยว (กก.)</t>
  </si>
  <si>
    <t>ปีเพาะปลูก</t>
  </si>
  <si>
    <t>ผลต่าง ( + , - )</t>
  </si>
  <si>
    <t>2558/59</t>
  </si>
  <si>
    <t>2559/60</t>
  </si>
  <si>
    <t>ปริมาณ</t>
  </si>
  <si>
    <t>ร้อยละ</t>
  </si>
  <si>
    <t>รุ่น 1</t>
  </si>
  <si>
    <t>รุ่น 2</t>
  </si>
  <si>
    <t xml:space="preserve"> 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</si>
</sst>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43" formatCode="_-* #,##0.00_-;\-* #,##0.00_-;_-* &quot;-&quot;??_-;_-@_-"/>
    <numFmt numFmtId="187" formatCode="General_)"/>
    <numFmt numFmtId="188" formatCode="#,##0_ ;\-#,##0\ "/>
    <numFmt numFmtId="189" formatCode="_-* #,##0_-;\-* #,##0_-;_-* &quot;-&quot;??_-;_-@_-"/>
    <numFmt numFmtId="190" formatCode="#,##0.00_ ;\-#,##0.00\ "/>
  </numFmts>
  <fonts count="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DilleniaUPC"/>
      <family val="1"/>
    </font>
    <font>
      <sz val="16"/>
      <name val="DilleniaUPC"/>
      <family val="1"/>
    </font>
    <font>
      <b/>
      <sz val="16"/>
      <color rgb="FFFF0000"/>
      <name val="DilleniaUPC"/>
      <family val="1"/>
    </font>
    <font>
      <sz val="14"/>
      <name val="Cordia New"/>
      <family val="2"/>
    </font>
    <font>
      <b/>
      <sz val="16"/>
      <color theme="1"/>
      <name val="DilleniaUPC"/>
      <family val="1"/>
    </font>
    <font>
      <vertAlign val="superscript"/>
      <sz val="16"/>
      <name val="Angsana New"/>
      <family val="1"/>
    </font>
    <font>
      <sz val="16"/>
      <color theme="1"/>
      <name val="DilleniaUPC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118">
    <xf numFmtId="0" fontId="0" fillId="0" borderId="0" xfId="0"/>
    <xf numFmtId="41" fontId="2" fillId="0" borderId="0" xfId="0" applyNumberFormat="1" applyFont="1" applyFill="1" applyBorder="1" applyAlignment="1" applyProtection="1">
      <alignment horizontal="left" vertical="center"/>
    </xf>
    <xf numFmtId="41" fontId="3" fillId="0" borderId="0" xfId="0" applyNumberFormat="1" applyFont="1" applyFill="1"/>
    <xf numFmtId="41" fontId="4" fillId="0" borderId="0" xfId="0" applyNumberFormat="1" applyFont="1" applyFill="1"/>
    <xf numFmtId="0" fontId="3" fillId="0" borderId="0" xfId="0" applyFont="1" applyFill="1"/>
    <xf numFmtId="0" fontId="2" fillId="0" borderId="0" xfId="0" applyFont="1" applyFill="1"/>
    <xf numFmtId="41" fontId="2" fillId="0" borderId="7" xfId="0" applyNumberFormat="1" applyFont="1" applyFill="1" applyBorder="1" applyAlignment="1" applyProtection="1">
      <alignment horizontal="center" vertical="center"/>
    </xf>
    <xf numFmtId="41" fontId="2" fillId="0" borderId="2" xfId="0" applyNumberFormat="1" applyFont="1" applyFill="1" applyBorder="1" applyAlignment="1" applyProtection="1">
      <alignment horizontal="center" vertical="center"/>
    </xf>
    <xf numFmtId="41" fontId="2" fillId="0" borderId="9" xfId="0" applyNumberFormat="1" applyFont="1" applyFill="1" applyBorder="1" applyAlignment="1" applyProtection="1">
      <alignment horizontal="center" vertical="center"/>
    </xf>
    <xf numFmtId="41" fontId="2" fillId="0" borderId="10" xfId="0" applyNumberFormat="1" applyFont="1" applyFill="1" applyBorder="1" applyAlignment="1" applyProtection="1">
      <alignment horizontal="center" vertical="center"/>
    </xf>
    <xf numFmtId="41" fontId="2" fillId="0" borderId="11" xfId="0" applyNumberFormat="1" applyFont="1" applyFill="1" applyBorder="1" applyAlignment="1" applyProtection="1">
      <alignment horizontal="center" vertical="center"/>
    </xf>
    <xf numFmtId="41" fontId="2" fillId="0" borderId="8" xfId="0" applyNumberFormat="1" applyFont="1" applyFill="1" applyBorder="1" applyAlignment="1" applyProtection="1">
      <alignment horizontal="center" vertical="center"/>
    </xf>
    <xf numFmtId="41" fontId="2" fillId="0" borderId="12" xfId="0" applyNumberFormat="1" applyFont="1" applyFill="1" applyBorder="1" applyAlignment="1" applyProtection="1">
      <alignment horizontal="left"/>
    </xf>
    <xf numFmtId="3" fontId="2" fillId="0" borderId="12" xfId="1" applyNumberFormat="1" applyFont="1" applyFill="1" applyBorder="1" applyAlignment="1" applyProtection="1">
      <alignment horizontal="right"/>
    </xf>
    <xf numFmtId="0" fontId="2" fillId="0" borderId="0" xfId="0" applyFont="1" applyFill="1" applyBorder="1"/>
    <xf numFmtId="41" fontId="2" fillId="0" borderId="13" xfId="0" applyNumberFormat="1" applyFont="1" applyFill="1" applyBorder="1" applyAlignment="1" applyProtection="1">
      <alignment horizontal="left"/>
    </xf>
    <xf numFmtId="3" fontId="2" fillId="0" borderId="13" xfId="1" applyNumberFormat="1" applyFont="1" applyFill="1" applyBorder="1" applyAlignment="1" applyProtection="1">
      <alignment horizontal="right"/>
    </xf>
    <xf numFmtId="41" fontId="2" fillId="0" borderId="14" xfId="0" applyNumberFormat="1" applyFont="1" applyFill="1" applyBorder="1" applyAlignment="1" applyProtection="1">
      <alignment horizontal="left"/>
    </xf>
    <xf numFmtId="3" fontId="2" fillId="0" borderId="14" xfId="1" applyNumberFormat="1" applyFont="1" applyFill="1" applyBorder="1" applyAlignment="1" applyProtection="1">
      <alignment horizontal="right"/>
    </xf>
    <xf numFmtId="41" fontId="2" fillId="0" borderId="9" xfId="0" applyNumberFormat="1" applyFont="1" applyFill="1" applyBorder="1" applyAlignment="1" applyProtection="1">
      <alignment horizontal="left"/>
    </xf>
    <xf numFmtId="3" fontId="2" fillId="0" borderId="9" xfId="1" applyNumberFormat="1" applyFont="1" applyFill="1" applyBorder="1" applyAlignment="1" applyProtection="1">
      <alignment horizontal="right"/>
    </xf>
    <xf numFmtId="41" fontId="2" fillId="0" borderId="7" xfId="0" applyNumberFormat="1" applyFont="1" applyFill="1" applyBorder="1" applyAlignment="1" applyProtection="1">
      <alignment horizontal="left"/>
    </xf>
    <xf numFmtId="3" fontId="2" fillId="0" borderId="7" xfId="1" applyNumberFormat="1" applyFont="1" applyFill="1" applyBorder="1" applyAlignment="1" applyProtection="1">
      <alignment horizontal="right"/>
    </xf>
    <xf numFmtId="3" fontId="2" fillId="0" borderId="7" xfId="1" applyNumberFormat="1" applyFont="1" applyFill="1" applyBorder="1" applyAlignment="1">
      <alignment horizontal="right"/>
    </xf>
    <xf numFmtId="41" fontId="3" fillId="0" borderId="14" xfId="0" applyNumberFormat="1" applyFont="1" applyFill="1" applyBorder="1" applyAlignment="1">
      <alignment horizontal="left" indent="1"/>
    </xf>
    <xf numFmtId="3" fontId="3" fillId="0" borderId="14" xfId="1" applyNumberFormat="1" applyFont="1" applyFill="1" applyBorder="1" applyAlignment="1" applyProtection="1">
      <alignment horizontal="right"/>
    </xf>
    <xf numFmtId="3" fontId="3" fillId="0" borderId="14" xfId="1" applyNumberFormat="1" applyFont="1" applyFill="1" applyBorder="1" applyAlignment="1">
      <alignment horizontal="right"/>
    </xf>
    <xf numFmtId="0" fontId="3" fillId="0" borderId="0" xfId="0" applyFont="1" applyFill="1" applyBorder="1"/>
    <xf numFmtId="41" fontId="2" fillId="0" borderId="14" xfId="0" applyNumberFormat="1" applyFont="1" applyFill="1" applyBorder="1" applyAlignment="1" applyProtection="1"/>
    <xf numFmtId="3" fontId="2" fillId="0" borderId="14" xfId="1" applyNumberFormat="1" applyFont="1" applyFill="1" applyBorder="1" applyAlignment="1">
      <alignment horizontal="right"/>
    </xf>
    <xf numFmtId="41" fontId="3" fillId="0" borderId="14" xfId="0" applyNumberFormat="1" applyFont="1" applyFill="1" applyBorder="1" applyAlignment="1">
      <alignment horizontal="left"/>
    </xf>
    <xf numFmtId="0" fontId="2" fillId="0" borderId="14" xfId="0" applyFont="1" applyFill="1" applyBorder="1"/>
    <xf numFmtId="41" fontId="2" fillId="0" borderId="14" xfId="0" applyNumberFormat="1" applyFont="1" applyFill="1" applyBorder="1" applyAlignment="1">
      <alignment horizontal="left"/>
    </xf>
    <xf numFmtId="41" fontId="3" fillId="0" borderId="14" xfId="3" applyNumberFormat="1" applyFont="1" applyFill="1" applyBorder="1" applyAlignment="1">
      <alignment horizontal="left" indent="1"/>
    </xf>
    <xf numFmtId="41" fontId="3" fillId="0" borderId="9" xfId="0" applyNumberFormat="1" applyFont="1" applyFill="1" applyBorder="1" applyAlignment="1">
      <alignment horizontal="left" indent="1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9" xfId="1" applyNumberFormat="1" applyFont="1" applyFill="1" applyBorder="1" applyAlignment="1">
      <alignment horizontal="right"/>
    </xf>
    <xf numFmtId="41" fontId="3" fillId="0" borderId="14" xfId="2" applyNumberFormat="1" applyFont="1" applyFill="1" applyBorder="1" applyAlignment="1" applyProtection="1">
      <alignment horizontal="right"/>
    </xf>
    <xf numFmtId="41" fontId="3" fillId="0" borderId="14" xfId="2" applyNumberFormat="1" applyFont="1" applyFill="1" applyBorder="1" applyAlignment="1">
      <alignment horizontal="right" indent="1"/>
    </xf>
    <xf numFmtId="41" fontId="3" fillId="0" borderId="14" xfId="2" applyNumberFormat="1" applyFont="1" applyFill="1" applyBorder="1"/>
    <xf numFmtId="41" fontId="3" fillId="0" borderId="14" xfId="2" applyNumberFormat="1" applyFont="1" applyFill="1" applyBorder="1" applyAlignment="1">
      <alignment horizontal="right"/>
    </xf>
    <xf numFmtId="41" fontId="3" fillId="0" borderId="9" xfId="2" applyNumberFormat="1" applyFont="1" applyFill="1" applyBorder="1" applyAlignment="1" applyProtection="1">
      <alignment horizontal="right"/>
    </xf>
    <xf numFmtId="41" fontId="3" fillId="0" borderId="9" xfId="2" applyNumberFormat="1" applyFont="1" applyFill="1" applyBorder="1" applyAlignment="1">
      <alignment horizontal="right" indent="1"/>
    </xf>
    <xf numFmtId="41" fontId="3" fillId="0" borderId="9" xfId="2" applyNumberFormat="1" applyFont="1" applyFill="1" applyBorder="1"/>
    <xf numFmtId="41" fontId="3" fillId="0" borderId="9" xfId="2" applyNumberFormat="1" applyFont="1" applyFill="1" applyBorder="1" applyAlignment="1">
      <alignment horizontal="right"/>
    </xf>
    <xf numFmtId="41" fontId="2" fillId="0" borderId="0" xfId="0" applyNumberFormat="1" applyFont="1" applyFill="1"/>
    <xf numFmtId="41" fontId="3" fillId="0" borderId="0" xfId="2" applyNumberFormat="1" applyFont="1" applyFill="1"/>
    <xf numFmtId="187" fontId="2" fillId="0" borderId="0" xfId="0" applyNumberFormat="1" applyFont="1" applyFill="1" applyBorder="1" applyAlignment="1" applyProtection="1">
      <alignment horizontal="left" vertical="center"/>
    </xf>
    <xf numFmtId="41" fontId="3" fillId="0" borderId="0" xfId="0" applyNumberFormat="1" applyFont="1" applyFill="1" applyBorder="1" applyAlignment="1"/>
    <xf numFmtId="188" fontId="3" fillId="0" borderId="0" xfId="1" applyNumberFormat="1" applyFont="1" applyFill="1" applyBorder="1" applyAlignment="1"/>
    <xf numFmtId="2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189" fontId="3" fillId="0" borderId="0" xfId="1" applyNumberFormat="1" applyFont="1" applyFill="1" applyBorder="1" applyAlignment="1"/>
    <xf numFmtId="2" fontId="3" fillId="0" borderId="0" xfId="1" applyNumberFormat="1" applyFont="1" applyFill="1" applyBorder="1" applyAlignment="1"/>
    <xf numFmtId="188" fontId="3" fillId="0" borderId="0" xfId="0" applyNumberFormat="1" applyFont="1" applyFill="1" applyBorder="1" applyAlignment="1"/>
    <xf numFmtId="43" fontId="3" fillId="0" borderId="0" xfId="1" applyFont="1" applyFill="1" applyBorder="1" applyAlignment="1"/>
    <xf numFmtId="0" fontId="8" fillId="0" borderId="0" xfId="0" applyFont="1"/>
    <xf numFmtId="41" fontId="2" fillId="0" borderId="10" xfId="0" quotePrefix="1" applyNumberFormat="1" applyFont="1" applyFill="1" applyBorder="1" applyAlignment="1" applyProtection="1">
      <alignment horizontal="center"/>
    </xf>
    <xf numFmtId="188" fontId="2" fillId="0" borderId="10" xfId="1" applyNumberFormat="1" applyFont="1" applyFill="1" applyBorder="1" applyAlignment="1" applyProtection="1">
      <alignment horizontal="center"/>
    </xf>
    <xf numFmtId="2" fontId="2" fillId="0" borderId="15" xfId="0" applyNumberFormat="1" applyFont="1" applyFill="1" applyBorder="1" applyAlignment="1" applyProtection="1">
      <alignment horizontal="center"/>
    </xf>
    <xf numFmtId="189" fontId="2" fillId="0" borderId="10" xfId="1" applyNumberFormat="1" applyFont="1" applyFill="1" applyBorder="1" applyAlignment="1" applyProtection="1">
      <alignment horizontal="center"/>
    </xf>
    <xf numFmtId="2" fontId="2" fillId="0" borderId="15" xfId="1" applyNumberFormat="1" applyFont="1" applyFill="1" applyBorder="1" applyAlignment="1" applyProtection="1">
      <alignment horizontal="center"/>
    </xf>
    <xf numFmtId="188" fontId="2" fillId="0" borderId="10" xfId="0" applyNumberFormat="1" applyFont="1" applyFill="1" applyBorder="1" applyAlignment="1" applyProtection="1">
      <alignment horizontal="center"/>
    </xf>
    <xf numFmtId="43" fontId="2" fillId="0" borderId="15" xfId="1" applyFont="1" applyFill="1" applyBorder="1" applyAlignment="1" applyProtection="1">
      <alignment horizontal="center"/>
    </xf>
    <xf numFmtId="3" fontId="2" fillId="0" borderId="7" xfId="0" applyNumberFormat="1" applyFont="1" applyFill="1" applyBorder="1" applyAlignment="1" applyProtection="1">
      <alignment horizontal="left"/>
    </xf>
    <xf numFmtId="188" fontId="2" fillId="0" borderId="0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Border="1" applyAlignment="1" applyProtection="1">
      <alignment horizontal="right" vertical="center"/>
    </xf>
    <xf numFmtId="4" fontId="2" fillId="0" borderId="16" xfId="0" applyNumberFormat="1" applyFont="1" applyBorder="1" applyAlignment="1" applyProtection="1">
      <alignment vertical="center"/>
    </xf>
    <xf numFmtId="188" fontId="2" fillId="0" borderId="0" xfId="0" applyNumberFormat="1" applyFont="1" applyFill="1" applyBorder="1" applyAlignment="1">
      <alignment horizontal="right" vertical="center"/>
    </xf>
    <xf numFmtId="0" fontId="6" fillId="0" borderId="0" xfId="0" applyFont="1"/>
    <xf numFmtId="3" fontId="3" fillId="0" borderId="14" xfId="0" applyNumberFormat="1" applyFont="1" applyFill="1" applyBorder="1" applyAlignment="1" applyProtection="1">
      <alignment horizontal="left" indent="1"/>
    </xf>
    <xf numFmtId="188" fontId="3" fillId="0" borderId="6" xfId="1" applyNumberFormat="1" applyFont="1" applyFill="1" applyBorder="1" applyAlignment="1">
      <alignment horizontal="right"/>
    </xf>
    <xf numFmtId="188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 applyBorder="1" applyAlignment="1" applyProtection="1">
      <alignment horizontal="right" vertical="center"/>
    </xf>
    <xf numFmtId="4" fontId="3" fillId="0" borderId="16" xfId="0" applyNumberFormat="1" applyFont="1" applyBorder="1" applyAlignment="1" applyProtection="1">
      <alignment vertical="center"/>
    </xf>
    <xf numFmtId="3" fontId="3" fillId="0" borderId="17" xfId="0" applyNumberFormat="1" applyFont="1" applyFill="1" applyBorder="1" applyAlignment="1" applyProtection="1">
      <alignment horizontal="left" indent="1"/>
    </xf>
    <xf numFmtId="188" fontId="3" fillId="0" borderId="18" xfId="1" applyNumberFormat="1" applyFont="1" applyFill="1" applyBorder="1" applyAlignment="1">
      <alignment horizontal="right"/>
    </xf>
    <xf numFmtId="188" fontId="3" fillId="0" borderId="19" xfId="1" applyNumberFormat="1" applyFont="1" applyFill="1" applyBorder="1" applyAlignment="1">
      <alignment horizontal="right"/>
    </xf>
    <xf numFmtId="3" fontId="3" fillId="0" borderId="19" xfId="0" applyNumberFormat="1" applyFont="1" applyBorder="1" applyAlignment="1" applyProtection="1">
      <alignment horizontal="right" vertical="center"/>
    </xf>
    <xf numFmtId="4" fontId="3" fillId="0" borderId="20" xfId="0" applyNumberFormat="1" applyFont="1" applyBorder="1" applyAlignment="1" applyProtection="1">
      <alignment vertical="center"/>
    </xf>
    <xf numFmtId="3" fontId="2" fillId="0" borderId="14" xfId="0" applyNumberFormat="1" applyFont="1" applyFill="1" applyBorder="1" applyAlignment="1" applyProtection="1">
      <alignment horizontal="left"/>
    </xf>
    <xf numFmtId="188" fontId="2" fillId="0" borderId="0" xfId="1" applyNumberFormat="1" applyFont="1" applyFill="1" applyBorder="1" applyAlignment="1">
      <alignment horizontal="right" vertical="center"/>
    </xf>
    <xf numFmtId="188" fontId="3" fillId="0" borderId="6" xfId="1" applyNumberFormat="1" applyFont="1" applyFill="1" applyBorder="1" applyAlignment="1">
      <alignment horizontal="right" vertical="center"/>
    </xf>
    <xf numFmtId="188" fontId="3" fillId="0" borderId="0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4" fontId="3" fillId="0" borderId="15" xfId="0" applyNumberFormat="1" applyFont="1" applyBorder="1" applyAlignment="1" applyProtection="1">
      <alignment vertical="center"/>
    </xf>
    <xf numFmtId="41" fontId="3" fillId="0" borderId="0" xfId="1" applyNumberFormat="1" applyFont="1" applyFill="1" applyBorder="1" applyAlignment="1">
      <alignment horizontal="right" vertical="center"/>
    </xf>
    <xf numFmtId="3" fontId="3" fillId="0" borderId="9" xfId="0" applyNumberFormat="1" applyFont="1" applyFill="1" applyBorder="1" applyAlignment="1" applyProtection="1">
      <alignment horizontal="left" indent="1"/>
    </xf>
    <xf numFmtId="188" fontId="3" fillId="0" borderId="11" xfId="1" applyNumberFormat="1" applyFont="1" applyFill="1" applyBorder="1" applyAlignment="1">
      <alignment horizontal="right"/>
    </xf>
    <xf numFmtId="188" fontId="3" fillId="0" borderId="10" xfId="1" applyNumberFormat="1" applyFont="1" applyFill="1" applyBorder="1" applyAlignment="1">
      <alignment horizontal="right" vertical="center"/>
    </xf>
    <xf numFmtId="3" fontId="3" fillId="0" borderId="10" xfId="0" applyNumberFormat="1" applyFont="1" applyBorder="1" applyAlignment="1" applyProtection="1">
      <alignment horizontal="right" vertical="center"/>
    </xf>
    <xf numFmtId="188" fontId="3" fillId="0" borderId="10" xfId="1" applyNumberFormat="1" applyFont="1" applyFill="1" applyBorder="1" applyAlignment="1">
      <alignment horizontal="right"/>
    </xf>
    <xf numFmtId="188" fontId="8" fillId="0" borderId="0" xfId="0" applyNumberFormat="1" applyFont="1" applyFill="1" applyAlignment="1">
      <alignment horizontal="right"/>
    </xf>
    <xf numFmtId="188" fontId="2" fillId="0" borderId="6" xfId="0" applyNumberFormat="1" applyFont="1" applyFill="1" applyBorder="1" applyAlignment="1" applyProtection="1">
      <alignment horizontal="right" vertical="center"/>
    </xf>
    <xf numFmtId="43" fontId="3" fillId="0" borderId="16" xfId="1" applyFont="1" applyBorder="1" applyAlignment="1" applyProtection="1">
      <alignment horizontal="right" vertical="center"/>
    </xf>
    <xf numFmtId="1" fontId="2" fillId="0" borderId="0" xfId="1" applyNumberFormat="1" applyFont="1" applyFill="1" applyBorder="1" applyAlignment="1">
      <alignment horizontal="right" vertical="center"/>
    </xf>
    <xf numFmtId="3" fontId="2" fillId="0" borderId="0" xfId="1" applyNumberFormat="1" applyFont="1" applyFill="1" applyBorder="1" applyAlignment="1">
      <alignment horizontal="right" vertical="center"/>
    </xf>
    <xf numFmtId="1" fontId="3" fillId="0" borderId="0" xfId="1" applyNumberFormat="1" applyFont="1" applyFill="1" applyBorder="1" applyAlignment="1">
      <alignment horizontal="right" vertical="center"/>
    </xf>
    <xf numFmtId="188" fontId="8" fillId="0" borderId="0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1" fontId="2" fillId="0" borderId="1" xfId="0" applyNumberFormat="1" applyFont="1" applyFill="1" applyBorder="1" applyAlignment="1" applyProtection="1">
      <alignment horizontal="center" vertical="center"/>
    </xf>
    <xf numFmtId="41" fontId="2" fillId="0" borderId="2" xfId="0" applyNumberFormat="1" applyFont="1" applyFill="1" applyBorder="1" applyAlignment="1" applyProtection="1">
      <alignment horizontal="center" vertical="center"/>
    </xf>
    <xf numFmtId="41" fontId="2" fillId="0" borderId="3" xfId="0" applyNumberFormat="1" applyFont="1" applyFill="1" applyBorder="1" applyAlignment="1" applyProtection="1">
      <alignment horizontal="center" vertical="center"/>
    </xf>
    <xf numFmtId="41" fontId="2" fillId="0" borderId="4" xfId="0" applyNumberFormat="1" applyFont="1" applyFill="1" applyBorder="1" applyAlignment="1" applyProtection="1">
      <alignment horizontal="center" vertical="center"/>
    </xf>
    <xf numFmtId="41" fontId="2" fillId="0" borderId="5" xfId="0" applyNumberFormat="1" applyFont="1" applyFill="1" applyBorder="1" applyAlignment="1" applyProtection="1">
      <alignment horizontal="center" vertical="center"/>
    </xf>
    <xf numFmtId="41" fontId="2" fillId="0" borderId="8" xfId="0" applyNumberFormat="1" applyFont="1" applyFill="1" applyBorder="1" applyAlignment="1" applyProtection="1">
      <alignment horizontal="center" vertical="center"/>
    </xf>
    <xf numFmtId="190" fontId="2" fillId="0" borderId="3" xfId="0" applyNumberFormat="1" applyFont="1" applyFill="1" applyBorder="1" applyAlignment="1" applyProtection="1">
      <alignment horizontal="center"/>
    </xf>
    <xf numFmtId="190" fontId="2" fillId="0" borderId="4" xfId="0" applyNumberFormat="1" applyFont="1" applyFill="1" applyBorder="1" applyAlignment="1" applyProtection="1">
      <alignment horizontal="center"/>
    </xf>
    <xf numFmtId="0" fontId="2" fillId="0" borderId="7" xfId="0" quotePrefix="1" applyFont="1" applyFill="1" applyBorder="1" applyAlignment="1" applyProtection="1">
      <alignment horizontal="center" vertical="center" wrapText="1"/>
    </xf>
    <xf numFmtId="0" fontId="2" fillId="0" borderId="14" xfId="0" quotePrefix="1" applyFont="1" applyFill="1" applyBorder="1" applyAlignment="1" applyProtection="1">
      <alignment horizontal="center" vertical="center" wrapText="1"/>
    </xf>
    <xf numFmtId="0" fontId="2" fillId="0" borderId="9" xfId="0" quotePrefix="1" applyFont="1" applyFill="1" applyBorder="1" applyAlignment="1" applyProtection="1">
      <alignment horizontal="center" vertical="center" wrapText="1"/>
    </xf>
    <xf numFmtId="41" fontId="2" fillId="0" borderId="5" xfId="0" applyNumberFormat="1" applyFont="1" applyFill="1" applyBorder="1" applyAlignment="1" applyProtection="1">
      <alignment horizontal="center"/>
    </xf>
    <xf numFmtId="41" fontId="2" fillId="0" borderId="3" xfId="0" applyNumberFormat="1" applyFont="1" applyFill="1" applyBorder="1" applyAlignment="1" applyProtection="1">
      <alignment horizontal="center"/>
    </xf>
    <xf numFmtId="41" fontId="2" fillId="0" borderId="4" xfId="0" applyNumberFormat="1" applyFont="1" applyFill="1" applyBorder="1" applyAlignment="1" applyProtection="1">
      <alignment horizontal="center"/>
    </xf>
    <xf numFmtId="41" fontId="2" fillId="0" borderId="1" xfId="0" applyNumberFormat="1" applyFont="1" applyFill="1" applyBorder="1" applyAlignment="1" applyProtection="1">
      <alignment horizontal="center"/>
    </xf>
    <xf numFmtId="41" fontId="2" fillId="0" borderId="2" xfId="0" applyNumberFormat="1" applyFont="1" applyFill="1" applyBorder="1" applyAlignment="1" applyProtection="1">
      <alignment horizontal="center"/>
    </xf>
  </cellXfs>
  <cellStyles count="5">
    <cellStyle name="Comma 2" xfId="2"/>
    <cellStyle name="Comma 2 2" xfId="4"/>
    <cellStyle name="Normal 2" xfId="3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209550</xdr:rowOff>
    </xdr:from>
    <xdr:to>
      <xdr:col>13</xdr:col>
      <xdr:colOff>676275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658475" y="209550"/>
          <a:ext cx="6762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209550</xdr:rowOff>
    </xdr:from>
    <xdr:to>
      <xdr:col>13</xdr:col>
      <xdr:colOff>676275</xdr:colOff>
      <xdr:row>1</xdr:row>
      <xdr:rowOff>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10658475" y="209550"/>
          <a:ext cx="6762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4"/>
  <sheetViews>
    <sheetView tabSelected="1" workbookViewId="0">
      <pane xSplit="1" ySplit="5" topLeftCell="B6" activePane="bottomRight" state="frozen"/>
      <selection activeCell="G19" sqref="G19"/>
      <selection pane="topRight" activeCell="G19" sqref="G19"/>
      <selection pane="bottomLeft" activeCell="G19" sqref="G19"/>
      <selection pane="bottomRight" activeCell="A243" sqref="A243"/>
    </sheetView>
  </sheetViews>
  <sheetFormatPr defaultColWidth="9" defaultRowHeight="23.25"/>
  <cols>
    <col min="1" max="1" width="18.125" style="45" customWidth="1"/>
    <col min="2" max="2" width="12.125" style="2" bestFit="1" customWidth="1"/>
    <col min="3" max="3" width="11.75" style="2" bestFit="1" customWidth="1"/>
    <col min="4" max="4" width="10.375" style="2" customWidth="1"/>
    <col min="5" max="5" width="8" style="2" bestFit="1" customWidth="1"/>
    <col min="6" max="6" width="7.375" style="2" customWidth="1"/>
    <col min="7" max="7" width="12.125" style="2" bestFit="1" customWidth="1"/>
    <col min="8" max="8" width="11.75" style="2" bestFit="1" customWidth="1"/>
    <col min="9" max="9" width="10.375" style="2" customWidth="1"/>
    <col min="10" max="11" width="7.375" style="2" customWidth="1"/>
    <col min="12" max="12" width="12.125" style="2" bestFit="1" customWidth="1"/>
    <col min="13" max="13" width="11.75" style="2" bestFit="1" customWidth="1"/>
    <col min="14" max="14" width="10.375" style="46" customWidth="1"/>
    <col min="15" max="15" width="8.875" style="2" customWidth="1"/>
    <col min="16" max="16" width="7.875" style="2" bestFit="1" customWidth="1"/>
    <col min="17" max="16384" width="9" style="4"/>
  </cols>
  <sheetData>
    <row r="1" spans="1:16">
      <c r="A1" s="1" t="s">
        <v>0</v>
      </c>
      <c r="I1" s="3"/>
      <c r="N1" s="2"/>
    </row>
    <row r="2" spans="1:16" s="5" customFormat="1">
      <c r="A2" s="99" t="s">
        <v>1</v>
      </c>
      <c r="B2" s="102" t="s">
        <v>2</v>
      </c>
      <c r="C2" s="103"/>
      <c r="D2" s="103"/>
      <c r="E2" s="104"/>
      <c r="F2" s="105"/>
      <c r="G2" s="106" t="s">
        <v>3</v>
      </c>
      <c r="H2" s="104"/>
      <c r="I2" s="104"/>
      <c r="J2" s="104"/>
      <c r="K2" s="105"/>
      <c r="L2" s="106" t="s">
        <v>4</v>
      </c>
      <c r="M2" s="104"/>
      <c r="N2" s="104"/>
      <c r="O2" s="104"/>
      <c r="P2" s="105"/>
    </row>
    <row r="3" spans="1:16" s="5" customFormat="1">
      <c r="A3" s="100"/>
      <c r="B3" s="6" t="s">
        <v>5</v>
      </c>
      <c r="C3" s="7" t="s">
        <v>6</v>
      </c>
      <c r="D3" s="6" t="s">
        <v>7</v>
      </c>
      <c r="E3" s="107" t="s">
        <v>8</v>
      </c>
      <c r="F3" s="107"/>
      <c r="G3" s="6" t="s">
        <v>5</v>
      </c>
      <c r="H3" s="7" t="s">
        <v>6</v>
      </c>
      <c r="I3" s="6" t="s">
        <v>7</v>
      </c>
      <c r="J3" s="104" t="s">
        <v>8</v>
      </c>
      <c r="K3" s="105"/>
      <c r="L3" s="6" t="s">
        <v>5</v>
      </c>
      <c r="M3" s="7" t="s">
        <v>6</v>
      </c>
      <c r="N3" s="6" t="s">
        <v>7</v>
      </c>
      <c r="O3" s="104" t="s">
        <v>9</v>
      </c>
      <c r="P3" s="105"/>
    </row>
    <row r="4" spans="1:16" s="5" customFormat="1" ht="23.25" customHeight="1">
      <c r="A4" s="101"/>
      <c r="B4" s="8" t="s">
        <v>10</v>
      </c>
      <c r="C4" s="9" t="s">
        <v>10</v>
      </c>
      <c r="D4" s="8" t="s">
        <v>11</v>
      </c>
      <c r="E4" s="10" t="s">
        <v>12</v>
      </c>
      <c r="F4" s="11" t="s">
        <v>13</v>
      </c>
      <c r="G4" s="8" t="s">
        <v>10</v>
      </c>
      <c r="H4" s="9" t="s">
        <v>10</v>
      </c>
      <c r="I4" s="8" t="s">
        <v>11</v>
      </c>
      <c r="J4" s="11" t="s">
        <v>12</v>
      </c>
      <c r="K4" s="11" t="s">
        <v>13</v>
      </c>
      <c r="L4" s="8" t="s">
        <v>10</v>
      </c>
      <c r="M4" s="9" t="s">
        <v>10</v>
      </c>
      <c r="N4" s="8" t="s">
        <v>11</v>
      </c>
      <c r="O4" s="11" t="s">
        <v>12</v>
      </c>
      <c r="P4" s="11" t="s">
        <v>13</v>
      </c>
    </row>
    <row r="5" spans="1:16" s="14" customFormat="1" ht="24" thickBot="1">
      <c r="A5" s="12" t="s">
        <v>14</v>
      </c>
      <c r="B5" s="13">
        <f>SUM(B6:B8)</f>
        <v>137254</v>
      </c>
      <c r="C5" s="13">
        <f>SUM(C6:C8)</f>
        <v>136543</v>
      </c>
      <c r="D5" s="13">
        <f t="shared" ref="D5" si="0">SUM(D6:D8)</f>
        <v>37765</v>
      </c>
      <c r="E5" s="13">
        <f>IFERROR(ROUND((D5/B5)*1000,0),"0")</f>
        <v>275</v>
      </c>
      <c r="F5" s="13">
        <f>IFERROR(ROUND((D5/C5)*1000,0),"0")</f>
        <v>277</v>
      </c>
      <c r="G5" s="13">
        <f t="shared" ref="G5:I5" si="1">SUM(G6:G8)</f>
        <v>55587</v>
      </c>
      <c r="H5" s="13">
        <f t="shared" si="1"/>
        <v>55325</v>
      </c>
      <c r="I5" s="13">
        <f t="shared" si="1"/>
        <v>17255</v>
      </c>
      <c r="J5" s="13">
        <f>IFERROR(ROUND((I5/G5)*1000,0),"0 ")</f>
        <v>310</v>
      </c>
      <c r="K5" s="13">
        <f>IFERROR(ROUND((I5/H5)*1000,0),"0")</f>
        <v>312</v>
      </c>
      <c r="L5" s="13">
        <f t="shared" ref="L5:N5" si="2">SUM(L6:L8)</f>
        <v>81667</v>
      </c>
      <c r="M5" s="13">
        <f t="shared" si="2"/>
        <v>81218</v>
      </c>
      <c r="N5" s="13">
        <f t="shared" si="2"/>
        <v>20510</v>
      </c>
      <c r="O5" s="13">
        <f>IFERROR(ROUND((N5/L5)*1000,0),"0")</f>
        <v>251</v>
      </c>
      <c r="P5" s="13">
        <f>IFERROR(ROUND((N5/M5)*1000,0),"0")</f>
        <v>253</v>
      </c>
    </row>
    <row r="6" spans="1:16" s="5" customFormat="1" ht="24" thickTop="1">
      <c r="A6" s="15" t="s">
        <v>15</v>
      </c>
      <c r="B6" s="16">
        <f>B9+B28+B38+B52+B61+B87+B95+B105+B117+B127+B136+B152+B162+B172+B185</f>
        <v>99193</v>
      </c>
      <c r="C6" s="16">
        <f t="shared" ref="C6:D6" si="3">C9+C28+C38+C52+C61+C87+C95+C105+C117+C127+C136+C152+C162+C172+C185</f>
        <v>98694</v>
      </c>
      <c r="D6" s="16">
        <f t="shared" si="3"/>
        <v>28168</v>
      </c>
      <c r="E6" s="16">
        <f t="shared" ref="E6:E69" si="4">IFERROR(ROUND((D6/B6)*1000,0),"0")</f>
        <v>284</v>
      </c>
      <c r="F6" s="16">
        <f t="shared" ref="F6:F69" si="5">IFERROR(ROUND((D6/C6)*1000,0),"0")</f>
        <v>285</v>
      </c>
      <c r="G6" s="16">
        <f>G9+G28+G38+G52+G61+G87+G95+G105+G117+G127+G136+G152+G162+G172+G185</f>
        <v>51021</v>
      </c>
      <c r="H6" s="16">
        <f t="shared" ref="H6:I6" si="6">H9+H28+H38+H52+H61+H87+H95+H105+H117+H127+H136+H152+H162+H172+H185</f>
        <v>50826</v>
      </c>
      <c r="I6" s="16">
        <f t="shared" si="6"/>
        <v>16041</v>
      </c>
      <c r="J6" s="16">
        <f t="shared" ref="J6:J69" si="7">IFERROR(ROUND((I6/G6)*1000,0),"0 ")</f>
        <v>314</v>
      </c>
      <c r="K6" s="16">
        <f t="shared" ref="K6:K69" si="8">IFERROR(ROUND((I6/H6)*1000,0),"0")</f>
        <v>316</v>
      </c>
      <c r="L6" s="16">
        <f t="shared" ref="L6:N6" si="9">L9+L28+L38+L52+L61+L87+L95+L105+L117+L127+L136+L152+L162+L172+L185</f>
        <v>48172</v>
      </c>
      <c r="M6" s="16">
        <f t="shared" si="9"/>
        <v>47868</v>
      </c>
      <c r="N6" s="16">
        <f t="shared" si="9"/>
        <v>12127</v>
      </c>
      <c r="O6" s="16">
        <f t="shared" ref="O6:O69" si="10">IFERROR(ROUND((N6/L6)*1000,0),"0")</f>
        <v>252</v>
      </c>
      <c r="P6" s="16">
        <f t="shared" ref="P6:P69" si="11">IFERROR(ROUND((N6/M6)*1000,0),"0")</f>
        <v>253</v>
      </c>
    </row>
    <row r="7" spans="1:16" s="5" customFormat="1">
      <c r="A7" s="17" t="s">
        <v>16</v>
      </c>
      <c r="B7" s="18">
        <f>B197+B212+B219+B249+B268+B240+B295+B243</f>
        <v>37957</v>
      </c>
      <c r="C7" s="18">
        <f t="shared" ref="C7:D7" si="12">C197+C212+C219+C249+C268+C240+C295+C243</f>
        <v>37745</v>
      </c>
      <c r="D7" s="18">
        <f t="shared" si="12"/>
        <v>9569</v>
      </c>
      <c r="E7" s="18">
        <f t="shared" si="4"/>
        <v>252</v>
      </c>
      <c r="F7" s="18">
        <f t="shared" si="5"/>
        <v>254</v>
      </c>
      <c r="G7" s="18">
        <f t="shared" ref="G7:I7" si="13">G197+G212+G219+G249+G268+G240+G295+G243</f>
        <v>4566</v>
      </c>
      <c r="H7" s="18">
        <f t="shared" si="13"/>
        <v>4499</v>
      </c>
      <c r="I7" s="18">
        <f t="shared" si="13"/>
        <v>1214</v>
      </c>
      <c r="J7" s="18">
        <f t="shared" si="7"/>
        <v>266</v>
      </c>
      <c r="K7" s="18">
        <f t="shared" si="8"/>
        <v>270</v>
      </c>
      <c r="L7" s="18">
        <f t="shared" ref="L7:N7" si="14">L197+L212+L219+L249+L268+L240+L295+L243</f>
        <v>33391</v>
      </c>
      <c r="M7" s="18">
        <f t="shared" si="14"/>
        <v>33246</v>
      </c>
      <c r="N7" s="18">
        <f t="shared" si="14"/>
        <v>8355</v>
      </c>
      <c r="O7" s="18">
        <f t="shared" si="10"/>
        <v>250</v>
      </c>
      <c r="P7" s="18">
        <f t="shared" si="11"/>
        <v>251</v>
      </c>
    </row>
    <row r="8" spans="1:16" s="5" customFormat="1">
      <c r="A8" s="19" t="s">
        <v>17</v>
      </c>
      <c r="B8" s="20">
        <f>B315</f>
        <v>104</v>
      </c>
      <c r="C8" s="20">
        <f t="shared" ref="C8:D8" si="15">C315</f>
        <v>104</v>
      </c>
      <c r="D8" s="20">
        <f t="shared" si="15"/>
        <v>28</v>
      </c>
      <c r="E8" s="20">
        <f t="shared" si="4"/>
        <v>269</v>
      </c>
      <c r="F8" s="20">
        <f t="shared" si="5"/>
        <v>269</v>
      </c>
      <c r="G8" s="20">
        <f t="shared" ref="G8:I8" si="16">G315</f>
        <v>0</v>
      </c>
      <c r="H8" s="20">
        <f t="shared" si="16"/>
        <v>0</v>
      </c>
      <c r="I8" s="20">
        <f t="shared" si="16"/>
        <v>0</v>
      </c>
      <c r="J8" s="20" t="str">
        <f t="shared" si="7"/>
        <v xml:space="preserve">0 </v>
      </c>
      <c r="K8" s="20" t="str">
        <f t="shared" si="8"/>
        <v>0</v>
      </c>
      <c r="L8" s="20">
        <f t="shared" ref="L8:N8" si="17">L315</f>
        <v>104</v>
      </c>
      <c r="M8" s="20">
        <f t="shared" si="17"/>
        <v>104</v>
      </c>
      <c r="N8" s="20">
        <f t="shared" si="17"/>
        <v>28</v>
      </c>
      <c r="O8" s="20">
        <f t="shared" si="10"/>
        <v>269</v>
      </c>
      <c r="P8" s="20">
        <f t="shared" si="11"/>
        <v>269</v>
      </c>
    </row>
    <row r="9" spans="1:16" s="5" customFormat="1">
      <c r="A9" s="21" t="s">
        <v>18</v>
      </c>
      <c r="B9" s="22">
        <f>G9+L9</f>
        <v>11608</v>
      </c>
      <c r="C9" s="22">
        <f>H9+M9</f>
        <v>11608</v>
      </c>
      <c r="D9" s="22">
        <f>I9+N9</f>
        <v>3109</v>
      </c>
      <c r="E9" s="22">
        <f t="shared" si="4"/>
        <v>268</v>
      </c>
      <c r="F9" s="22">
        <f t="shared" si="5"/>
        <v>268</v>
      </c>
      <c r="G9" s="22">
        <v>1341</v>
      </c>
      <c r="H9" s="22">
        <v>1341</v>
      </c>
      <c r="I9" s="22">
        <v>376</v>
      </c>
      <c r="J9" s="22">
        <f t="shared" si="7"/>
        <v>280</v>
      </c>
      <c r="K9" s="22">
        <f t="shared" si="8"/>
        <v>280</v>
      </c>
      <c r="L9" s="23">
        <v>10267</v>
      </c>
      <c r="M9" s="23">
        <v>10267</v>
      </c>
      <c r="N9" s="23">
        <v>2733</v>
      </c>
      <c r="O9" s="22">
        <f t="shared" si="10"/>
        <v>266</v>
      </c>
      <c r="P9" s="22">
        <f t="shared" si="11"/>
        <v>266</v>
      </c>
    </row>
    <row r="10" spans="1:16" s="27" customFormat="1">
      <c r="A10" s="24" t="s">
        <v>19</v>
      </c>
      <c r="B10" s="25">
        <f t="shared" ref="B10:D73" si="18">G10+L10</f>
        <v>473</v>
      </c>
      <c r="C10" s="25">
        <f t="shared" si="18"/>
        <v>473</v>
      </c>
      <c r="D10" s="25">
        <f t="shared" si="18"/>
        <v>136</v>
      </c>
      <c r="E10" s="25">
        <f t="shared" si="4"/>
        <v>288</v>
      </c>
      <c r="F10" s="25">
        <f t="shared" si="5"/>
        <v>288</v>
      </c>
      <c r="G10" s="25">
        <v>0</v>
      </c>
      <c r="H10" s="25">
        <v>0</v>
      </c>
      <c r="I10" s="25">
        <v>0</v>
      </c>
      <c r="J10" s="25" t="str">
        <f t="shared" si="7"/>
        <v xml:space="preserve">0 </v>
      </c>
      <c r="K10" s="25" t="str">
        <f t="shared" si="8"/>
        <v>0</v>
      </c>
      <c r="L10" s="26">
        <v>473</v>
      </c>
      <c r="M10" s="26">
        <v>473</v>
      </c>
      <c r="N10" s="26">
        <v>136</v>
      </c>
      <c r="O10" s="26">
        <f t="shared" si="10"/>
        <v>288</v>
      </c>
      <c r="P10" s="26">
        <f t="shared" si="11"/>
        <v>288</v>
      </c>
    </row>
    <row r="11" spans="1:16" s="27" customFormat="1" hidden="1">
      <c r="A11" s="24" t="s">
        <v>20</v>
      </c>
      <c r="B11" s="25">
        <f t="shared" si="18"/>
        <v>0</v>
      </c>
      <c r="C11" s="25">
        <f t="shared" si="18"/>
        <v>0</v>
      </c>
      <c r="D11" s="25">
        <f t="shared" si="18"/>
        <v>0</v>
      </c>
      <c r="E11" s="25" t="str">
        <f t="shared" si="4"/>
        <v>0</v>
      </c>
      <c r="F11" s="25" t="str">
        <f t="shared" si="5"/>
        <v>0</v>
      </c>
      <c r="G11" s="25">
        <v>0</v>
      </c>
      <c r="H11" s="25">
        <v>0</v>
      </c>
      <c r="I11" s="25">
        <v>0</v>
      </c>
      <c r="J11" s="25" t="str">
        <f t="shared" si="7"/>
        <v xml:space="preserve">0 </v>
      </c>
      <c r="K11" s="25" t="str">
        <f t="shared" si="8"/>
        <v>0</v>
      </c>
      <c r="L11" s="26">
        <v>0</v>
      </c>
      <c r="M11" s="26">
        <v>0</v>
      </c>
      <c r="N11" s="26">
        <v>0</v>
      </c>
      <c r="O11" s="26" t="str">
        <f t="shared" si="10"/>
        <v>0</v>
      </c>
      <c r="P11" s="26" t="str">
        <f t="shared" si="11"/>
        <v>0</v>
      </c>
    </row>
    <row r="12" spans="1:16" s="27" customFormat="1">
      <c r="A12" s="24" t="s">
        <v>21</v>
      </c>
      <c r="B12" s="25">
        <f t="shared" si="18"/>
        <v>3470</v>
      </c>
      <c r="C12" s="25">
        <f t="shared" si="18"/>
        <v>3470</v>
      </c>
      <c r="D12" s="25">
        <f t="shared" si="18"/>
        <v>980</v>
      </c>
      <c r="E12" s="25">
        <f t="shared" si="4"/>
        <v>282</v>
      </c>
      <c r="F12" s="25">
        <f t="shared" si="5"/>
        <v>282</v>
      </c>
      <c r="G12" s="25">
        <v>68</v>
      </c>
      <c r="H12" s="25">
        <v>68</v>
      </c>
      <c r="I12" s="25">
        <v>17</v>
      </c>
      <c r="J12" s="25">
        <f t="shared" si="7"/>
        <v>250</v>
      </c>
      <c r="K12" s="25">
        <f t="shared" si="8"/>
        <v>250</v>
      </c>
      <c r="L12" s="26">
        <v>3402</v>
      </c>
      <c r="M12" s="26">
        <v>3402</v>
      </c>
      <c r="N12" s="26">
        <v>963</v>
      </c>
      <c r="O12" s="26">
        <f t="shared" si="10"/>
        <v>283</v>
      </c>
      <c r="P12" s="26">
        <f t="shared" si="11"/>
        <v>283</v>
      </c>
    </row>
    <row r="13" spans="1:16" s="27" customFormat="1" hidden="1">
      <c r="A13" s="24" t="s">
        <v>22</v>
      </c>
      <c r="B13" s="25">
        <f t="shared" si="18"/>
        <v>0</v>
      </c>
      <c r="C13" s="25">
        <f t="shared" si="18"/>
        <v>0</v>
      </c>
      <c r="D13" s="25">
        <f t="shared" si="18"/>
        <v>0</v>
      </c>
      <c r="E13" s="25" t="str">
        <f t="shared" si="4"/>
        <v>0</v>
      </c>
      <c r="F13" s="25" t="str">
        <f t="shared" si="5"/>
        <v>0</v>
      </c>
      <c r="G13" s="25">
        <v>0</v>
      </c>
      <c r="H13" s="25">
        <v>0</v>
      </c>
      <c r="I13" s="25">
        <v>0</v>
      </c>
      <c r="J13" s="25" t="str">
        <f t="shared" si="7"/>
        <v xml:space="preserve">0 </v>
      </c>
      <c r="K13" s="25" t="str">
        <f t="shared" si="8"/>
        <v>0</v>
      </c>
      <c r="L13" s="26">
        <v>0</v>
      </c>
      <c r="M13" s="26">
        <v>0</v>
      </c>
      <c r="N13" s="26">
        <v>0</v>
      </c>
      <c r="O13" s="26" t="str">
        <f t="shared" si="10"/>
        <v>0</v>
      </c>
      <c r="P13" s="26" t="str">
        <f t="shared" si="11"/>
        <v>0</v>
      </c>
    </row>
    <row r="14" spans="1:16" s="27" customFormat="1">
      <c r="A14" s="24" t="s">
        <v>23</v>
      </c>
      <c r="B14" s="25">
        <f t="shared" si="18"/>
        <v>547</v>
      </c>
      <c r="C14" s="25">
        <f t="shared" si="18"/>
        <v>547</v>
      </c>
      <c r="D14" s="25">
        <f t="shared" si="18"/>
        <v>144</v>
      </c>
      <c r="E14" s="25">
        <f t="shared" si="4"/>
        <v>263</v>
      </c>
      <c r="F14" s="25">
        <f t="shared" si="5"/>
        <v>263</v>
      </c>
      <c r="G14" s="25">
        <v>0</v>
      </c>
      <c r="H14" s="25">
        <v>0</v>
      </c>
      <c r="I14" s="25">
        <v>0</v>
      </c>
      <c r="J14" s="25" t="str">
        <f t="shared" si="7"/>
        <v xml:space="preserve">0 </v>
      </c>
      <c r="K14" s="25" t="str">
        <f t="shared" si="8"/>
        <v>0</v>
      </c>
      <c r="L14" s="26">
        <v>547</v>
      </c>
      <c r="M14" s="26">
        <v>547</v>
      </c>
      <c r="N14" s="26">
        <v>144</v>
      </c>
      <c r="O14" s="26">
        <f t="shared" si="10"/>
        <v>263</v>
      </c>
      <c r="P14" s="26">
        <f t="shared" si="11"/>
        <v>263</v>
      </c>
    </row>
    <row r="15" spans="1:16" s="27" customFormat="1">
      <c r="A15" s="24" t="s">
        <v>24</v>
      </c>
      <c r="B15" s="25">
        <f t="shared" si="18"/>
        <v>374</v>
      </c>
      <c r="C15" s="25">
        <f t="shared" si="18"/>
        <v>374</v>
      </c>
      <c r="D15" s="25">
        <f t="shared" si="18"/>
        <v>102</v>
      </c>
      <c r="E15" s="25">
        <f t="shared" si="4"/>
        <v>273</v>
      </c>
      <c r="F15" s="25">
        <f t="shared" si="5"/>
        <v>273</v>
      </c>
      <c r="G15" s="25">
        <v>0</v>
      </c>
      <c r="H15" s="25">
        <v>0</v>
      </c>
      <c r="I15" s="25">
        <v>0</v>
      </c>
      <c r="J15" s="25" t="str">
        <f t="shared" si="7"/>
        <v xml:space="preserve">0 </v>
      </c>
      <c r="K15" s="25" t="str">
        <f t="shared" si="8"/>
        <v>0</v>
      </c>
      <c r="L15" s="26">
        <v>374</v>
      </c>
      <c r="M15" s="26">
        <v>374</v>
      </c>
      <c r="N15" s="26">
        <v>102</v>
      </c>
      <c r="O15" s="26">
        <f t="shared" si="10"/>
        <v>273</v>
      </c>
      <c r="P15" s="26">
        <f t="shared" si="11"/>
        <v>273</v>
      </c>
    </row>
    <row r="16" spans="1:16" s="27" customFormat="1">
      <c r="A16" s="24" t="s">
        <v>25</v>
      </c>
      <c r="B16" s="25">
        <f t="shared" si="18"/>
        <v>120</v>
      </c>
      <c r="C16" s="25">
        <f t="shared" si="18"/>
        <v>120</v>
      </c>
      <c r="D16" s="25">
        <f t="shared" si="18"/>
        <v>32</v>
      </c>
      <c r="E16" s="25">
        <f t="shared" si="4"/>
        <v>267</v>
      </c>
      <c r="F16" s="25">
        <f t="shared" si="5"/>
        <v>267</v>
      </c>
      <c r="G16" s="25">
        <v>0</v>
      </c>
      <c r="H16" s="25">
        <v>0</v>
      </c>
      <c r="I16" s="25">
        <v>0</v>
      </c>
      <c r="J16" s="25" t="str">
        <f t="shared" si="7"/>
        <v xml:space="preserve">0 </v>
      </c>
      <c r="K16" s="25" t="str">
        <f t="shared" si="8"/>
        <v>0</v>
      </c>
      <c r="L16" s="26">
        <v>120</v>
      </c>
      <c r="M16" s="26">
        <v>120</v>
      </c>
      <c r="N16" s="26">
        <v>32</v>
      </c>
      <c r="O16" s="26">
        <f t="shared" si="10"/>
        <v>267</v>
      </c>
      <c r="P16" s="26">
        <f t="shared" si="11"/>
        <v>267</v>
      </c>
    </row>
    <row r="17" spans="1:16" hidden="1">
      <c r="A17" s="24" t="s">
        <v>26</v>
      </c>
      <c r="B17" s="25">
        <f t="shared" si="18"/>
        <v>0</v>
      </c>
      <c r="C17" s="25">
        <f t="shared" si="18"/>
        <v>0</v>
      </c>
      <c r="D17" s="25">
        <f t="shared" si="18"/>
        <v>0</v>
      </c>
      <c r="E17" s="25" t="str">
        <f t="shared" si="4"/>
        <v>0</v>
      </c>
      <c r="F17" s="25" t="str">
        <f t="shared" si="5"/>
        <v>0</v>
      </c>
      <c r="G17" s="25">
        <v>0</v>
      </c>
      <c r="H17" s="25">
        <v>0</v>
      </c>
      <c r="I17" s="25">
        <v>0</v>
      </c>
      <c r="J17" s="25" t="str">
        <f t="shared" si="7"/>
        <v xml:space="preserve">0 </v>
      </c>
      <c r="K17" s="25" t="str">
        <f t="shared" si="8"/>
        <v>0</v>
      </c>
      <c r="L17" s="26">
        <v>0</v>
      </c>
      <c r="M17" s="26">
        <v>0</v>
      </c>
      <c r="N17" s="26">
        <v>0</v>
      </c>
      <c r="O17" s="26" t="str">
        <f t="shared" si="10"/>
        <v>0</v>
      </c>
      <c r="P17" s="26" t="str">
        <f t="shared" si="11"/>
        <v>0</v>
      </c>
    </row>
    <row r="18" spans="1:16" hidden="1">
      <c r="A18" s="24" t="s">
        <v>27</v>
      </c>
      <c r="B18" s="25">
        <f t="shared" si="18"/>
        <v>0</v>
      </c>
      <c r="C18" s="25">
        <f t="shared" si="18"/>
        <v>0</v>
      </c>
      <c r="D18" s="25">
        <f t="shared" si="18"/>
        <v>0</v>
      </c>
      <c r="E18" s="25" t="str">
        <f t="shared" si="4"/>
        <v>0</v>
      </c>
      <c r="F18" s="25" t="str">
        <f t="shared" si="5"/>
        <v>0</v>
      </c>
      <c r="G18" s="25">
        <v>0</v>
      </c>
      <c r="H18" s="25">
        <v>0</v>
      </c>
      <c r="I18" s="25">
        <v>0</v>
      </c>
      <c r="J18" s="25" t="str">
        <f t="shared" si="7"/>
        <v xml:space="preserve">0 </v>
      </c>
      <c r="K18" s="25" t="str">
        <f t="shared" si="8"/>
        <v>0</v>
      </c>
      <c r="L18" s="26">
        <v>0</v>
      </c>
      <c r="M18" s="26">
        <v>0</v>
      </c>
      <c r="N18" s="26">
        <v>0</v>
      </c>
      <c r="O18" s="26" t="str">
        <f t="shared" si="10"/>
        <v>0</v>
      </c>
      <c r="P18" s="26" t="str">
        <f t="shared" si="11"/>
        <v>0</v>
      </c>
    </row>
    <row r="19" spans="1:16" hidden="1">
      <c r="A19" s="24" t="s">
        <v>28</v>
      </c>
      <c r="B19" s="25">
        <f t="shared" si="18"/>
        <v>0</v>
      </c>
      <c r="C19" s="25">
        <f t="shared" si="18"/>
        <v>0</v>
      </c>
      <c r="D19" s="25">
        <f t="shared" si="18"/>
        <v>0</v>
      </c>
      <c r="E19" s="25" t="str">
        <f t="shared" si="4"/>
        <v>0</v>
      </c>
      <c r="F19" s="25" t="str">
        <f t="shared" si="5"/>
        <v>0</v>
      </c>
      <c r="G19" s="25">
        <v>0</v>
      </c>
      <c r="H19" s="25">
        <v>0</v>
      </c>
      <c r="I19" s="25">
        <v>0</v>
      </c>
      <c r="J19" s="25" t="str">
        <f t="shared" si="7"/>
        <v xml:space="preserve">0 </v>
      </c>
      <c r="K19" s="25" t="str">
        <f t="shared" si="8"/>
        <v>0</v>
      </c>
      <c r="L19" s="26">
        <v>0</v>
      </c>
      <c r="M19" s="26">
        <v>0</v>
      </c>
      <c r="N19" s="26">
        <v>0</v>
      </c>
      <c r="O19" s="26" t="str">
        <f t="shared" si="10"/>
        <v>0</v>
      </c>
      <c r="P19" s="26" t="str">
        <f t="shared" si="11"/>
        <v>0</v>
      </c>
    </row>
    <row r="20" spans="1:16" hidden="1">
      <c r="A20" s="24" t="s">
        <v>29</v>
      </c>
      <c r="B20" s="25">
        <f t="shared" si="18"/>
        <v>0</v>
      </c>
      <c r="C20" s="25">
        <f t="shared" si="18"/>
        <v>0</v>
      </c>
      <c r="D20" s="25">
        <f t="shared" si="18"/>
        <v>0</v>
      </c>
      <c r="E20" s="25" t="str">
        <f t="shared" si="4"/>
        <v>0</v>
      </c>
      <c r="F20" s="25" t="str">
        <f t="shared" si="5"/>
        <v>0</v>
      </c>
      <c r="G20" s="25">
        <v>0</v>
      </c>
      <c r="H20" s="25">
        <v>0</v>
      </c>
      <c r="I20" s="25">
        <v>0</v>
      </c>
      <c r="J20" s="25" t="str">
        <f t="shared" si="7"/>
        <v xml:space="preserve">0 </v>
      </c>
      <c r="K20" s="25" t="str">
        <f t="shared" si="8"/>
        <v>0</v>
      </c>
      <c r="L20" s="26">
        <v>0</v>
      </c>
      <c r="M20" s="26">
        <v>0</v>
      </c>
      <c r="N20" s="26">
        <v>0</v>
      </c>
      <c r="O20" s="26" t="str">
        <f t="shared" si="10"/>
        <v>0</v>
      </c>
      <c r="P20" s="26" t="str">
        <f t="shared" si="11"/>
        <v>0</v>
      </c>
    </row>
    <row r="21" spans="1:16" hidden="1">
      <c r="A21" s="24" t="s">
        <v>30</v>
      </c>
      <c r="B21" s="25">
        <f t="shared" si="18"/>
        <v>0</v>
      </c>
      <c r="C21" s="25">
        <f t="shared" si="18"/>
        <v>0</v>
      </c>
      <c r="D21" s="25">
        <f t="shared" si="18"/>
        <v>0</v>
      </c>
      <c r="E21" s="25" t="str">
        <f t="shared" si="4"/>
        <v>0</v>
      </c>
      <c r="F21" s="25" t="str">
        <f t="shared" si="5"/>
        <v>0</v>
      </c>
      <c r="G21" s="25">
        <v>0</v>
      </c>
      <c r="H21" s="25">
        <v>0</v>
      </c>
      <c r="I21" s="25">
        <v>0</v>
      </c>
      <c r="J21" s="25" t="str">
        <f t="shared" si="7"/>
        <v xml:space="preserve">0 </v>
      </c>
      <c r="K21" s="25" t="str">
        <f t="shared" si="8"/>
        <v>0</v>
      </c>
      <c r="L21" s="26">
        <v>0</v>
      </c>
      <c r="M21" s="26">
        <v>0</v>
      </c>
      <c r="N21" s="26">
        <v>0</v>
      </c>
      <c r="O21" s="26" t="str">
        <f t="shared" si="10"/>
        <v>0</v>
      </c>
      <c r="P21" s="26" t="str">
        <f t="shared" si="11"/>
        <v>0</v>
      </c>
    </row>
    <row r="22" spans="1:16">
      <c r="A22" s="24" t="s">
        <v>31</v>
      </c>
      <c r="B22" s="25">
        <f t="shared" si="18"/>
        <v>130</v>
      </c>
      <c r="C22" s="25">
        <f t="shared" si="18"/>
        <v>130</v>
      </c>
      <c r="D22" s="25">
        <f t="shared" si="18"/>
        <v>34</v>
      </c>
      <c r="E22" s="25">
        <f t="shared" si="4"/>
        <v>262</v>
      </c>
      <c r="F22" s="25">
        <f t="shared" si="5"/>
        <v>262</v>
      </c>
      <c r="G22" s="25">
        <v>0</v>
      </c>
      <c r="H22" s="25">
        <v>0</v>
      </c>
      <c r="I22" s="25">
        <v>0</v>
      </c>
      <c r="J22" s="25" t="str">
        <f t="shared" si="7"/>
        <v xml:space="preserve">0 </v>
      </c>
      <c r="K22" s="25" t="str">
        <f t="shared" si="8"/>
        <v>0</v>
      </c>
      <c r="L22" s="26">
        <v>130</v>
      </c>
      <c r="M22" s="26">
        <v>130</v>
      </c>
      <c r="N22" s="26">
        <v>34</v>
      </c>
      <c r="O22" s="26">
        <f t="shared" si="10"/>
        <v>262</v>
      </c>
      <c r="P22" s="26">
        <f t="shared" si="11"/>
        <v>262</v>
      </c>
    </row>
    <row r="23" spans="1:16" hidden="1">
      <c r="A23" s="24" t="s">
        <v>32</v>
      </c>
      <c r="B23" s="25">
        <f t="shared" si="18"/>
        <v>0</v>
      </c>
      <c r="C23" s="25">
        <f t="shared" si="18"/>
        <v>0</v>
      </c>
      <c r="D23" s="25">
        <f t="shared" si="18"/>
        <v>0</v>
      </c>
      <c r="E23" s="25" t="str">
        <f t="shared" si="4"/>
        <v>0</v>
      </c>
      <c r="F23" s="25" t="str">
        <f t="shared" si="5"/>
        <v>0</v>
      </c>
      <c r="G23" s="25">
        <v>0</v>
      </c>
      <c r="H23" s="25">
        <v>0</v>
      </c>
      <c r="I23" s="25">
        <v>0</v>
      </c>
      <c r="J23" s="25" t="str">
        <f t="shared" si="7"/>
        <v xml:space="preserve">0 </v>
      </c>
      <c r="K23" s="25" t="str">
        <f t="shared" si="8"/>
        <v>0</v>
      </c>
      <c r="L23" s="26">
        <v>0</v>
      </c>
      <c r="M23" s="26">
        <v>0</v>
      </c>
      <c r="N23" s="26">
        <v>0</v>
      </c>
      <c r="O23" s="26" t="str">
        <f t="shared" si="10"/>
        <v>0</v>
      </c>
      <c r="P23" s="26" t="str">
        <f t="shared" si="11"/>
        <v>0</v>
      </c>
    </row>
    <row r="24" spans="1:16" hidden="1">
      <c r="A24" s="24" t="s">
        <v>33</v>
      </c>
      <c r="B24" s="25">
        <f t="shared" si="18"/>
        <v>0</v>
      </c>
      <c r="C24" s="25">
        <f t="shared" si="18"/>
        <v>0</v>
      </c>
      <c r="D24" s="25">
        <f t="shared" si="18"/>
        <v>0</v>
      </c>
      <c r="E24" s="25" t="str">
        <f t="shared" si="4"/>
        <v>0</v>
      </c>
      <c r="F24" s="25" t="str">
        <f t="shared" si="5"/>
        <v>0</v>
      </c>
      <c r="G24" s="25">
        <v>0</v>
      </c>
      <c r="H24" s="25">
        <v>0</v>
      </c>
      <c r="I24" s="25">
        <v>0</v>
      </c>
      <c r="J24" s="25" t="str">
        <f t="shared" si="7"/>
        <v xml:space="preserve">0 </v>
      </c>
      <c r="K24" s="25" t="str">
        <f t="shared" si="8"/>
        <v>0</v>
      </c>
      <c r="L24" s="26">
        <v>0</v>
      </c>
      <c r="M24" s="26">
        <v>0</v>
      </c>
      <c r="N24" s="26">
        <v>0</v>
      </c>
      <c r="O24" s="26" t="str">
        <f t="shared" si="10"/>
        <v>0</v>
      </c>
      <c r="P24" s="26" t="str">
        <f t="shared" si="11"/>
        <v>0</v>
      </c>
    </row>
    <row r="25" spans="1:16" hidden="1">
      <c r="A25" s="24" t="s">
        <v>34</v>
      </c>
      <c r="B25" s="25">
        <f t="shared" si="18"/>
        <v>0</v>
      </c>
      <c r="C25" s="25">
        <f t="shared" si="18"/>
        <v>0</v>
      </c>
      <c r="D25" s="25">
        <f t="shared" si="18"/>
        <v>0</v>
      </c>
      <c r="E25" s="25" t="str">
        <f t="shared" si="4"/>
        <v>0</v>
      </c>
      <c r="F25" s="25" t="str">
        <f t="shared" si="5"/>
        <v>0</v>
      </c>
      <c r="G25" s="25">
        <v>0</v>
      </c>
      <c r="H25" s="25">
        <v>0</v>
      </c>
      <c r="I25" s="25">
        <v>0</v>
      </c>
      <c r="J25" s="25" t="str">
        <f t="shared" si="7"/>
        <v xml:space="preserve">0 </v>
      </c>
      <c r="K25" s="25" t="str">
        <f t="shared" si="8"/>
        <v>0</v>
      </c>
      <c r="L25" s="26">
        <v>0</v>
      </c>
      <c r="M25" s="26">
        <v>0</v>
      </c>
      <c r="N25" s="26">
        <v>0</v>
      </c>
      <c r="O25" s="26" t="str">
        <f t="shared" si="10"/>
        <v>0</v>
      </c>
      <c r="P25" s="26" t="str">
        <f t="shared" si="11"/>
        <v>0</v>
      </c>
    </row>
    <row r="26" spans="1:16">
      <c r="A26" s="24" t="s">
        <v>35</v>
      </c>
      <c r="B26" s="25">
        <f t="shared" si="18"/>
        <v>2334</v>
      </c>
      <c r="C26" s="25">
        <f t="shared" si="18"/>
        <v>2334</v>
      </c>
      <c r="D26" s="25">
        <f t="shared" si="18"/>
        <v>581</v>
      </c>
      <c r="E26" s="25">
        <f t="shared" si="4"/>
        <v>249</v>
      </c>
      <c r="F26" s="25">
        <f t="shared" si="5"/>
        <v>249</v>
      </c>
      <c r="G26" s="25">
        <v>125</v>
      </c>
      <c r="H26" s="25">
        <v>125</v>
      </c>
      <c r="I26" s="25">
        <v>27</v>
      </c>
      <c r="J26" s="25">
        <f t="shared" si="7"/>
        <v>216</v>
      </c>
      <c r="K26" s="25">
        <f t="shared" si="8"/>
        <v>216</v>
      </c>
      <c r="L26" s="26">
        <v>2209</v>
      </c>
      <c r="M26" s="26">
        <v>2209</v>
      </c>
      <c r="N26" s="26">
        <v>554</v>
      </c>
      <c r="O26" s="26">
        <f t="shared" si="10"/>
        <v>251</v>
      </c>
      <c r="P26" s="26">
        <f t="shared" si="11"/>
        <v>251</v>
      </c>
    </row>
    <row r="27" spans="1:16">
      <c r="A27" s="24" t="s">
        <v>36</v>
      </c>
      <c r="B27" s="25">
        <f t="shared" si="18"/>
        <v>4160</v>
      </c>
      <c r="C27" s="25">
        <f t="shared" si="18"/>
        <v>4160</v>
      </c>
      <c r="D27" s="25">
        <f t="shared" si="18"/>
        <v>1100</v>
      </c>
      <c r="E27" s="25">
        <f t="shared" si="4"/>
        <v>264</v>
      </c>
      <c r="F27" s="25">
        <f t="shared" si="5"/>
        <v>264</v>
      </c>
      <c r="G27" s="25">
        <v>1148</v>
      </c>
      <c r="H27" s="25">
        <v>1148</v>
      </c>
      <c r="I27" s="25">
        <v>332</v>
      </c>
      <c r="J27" s="25">
        <f t="shared" si="7"/>
        <v>289</v>
      </c>
      <c r="K27" s="25">
        <f t="shared" si="8"/>
        <v>289</v>
      </c>
      <c r="L27" s="26">
        <v>3012</v>
      </c>
      <c r="M27" s="26">
        <v>3012</v>
      </c>
      <c r="N27" s="26">
        <v>768</v>
      </c>
      <c r="O27" s="26">
        <f t="shared" si="10"/>
        <v>255</v>
      </c>
      <c r="P27" s="26">
        <f t="shared" si="11"/>
        <v>255</v>
      </c>
    </row>
    <row r="28" spans="1:16" s="5" customFormat="1">
      <c r="A28" s="28" t="s">
        <v>37</v>
      </c>
      <c r="B28" s="18">
        <f t="shared" si="18"/>
        <v>170</v>
      </c>
      <c r="C28" s="18">
        <f t="shared" si="18"/>
        <v>166</v>
      </c>
      <c r="D28" s="18">
        <f t="shared" si="18"/>
        <v>38</v>
      </c>
      <c r="E28" s="18">
        <f t="shared" si="4"/>
        <v>224</v>
      </c>
      <c r="F28" s="18">
        <f t="shared" si="5"/>
        <v>229</v>
      </c>
      <c r="G28" s="18">
        <v>0</v>
      </c>
      <c r="H28" s="18">
        <v>0</v>
      </c>
      <c r="I28" s="18">
        <v>0</v>
      </c>
      <c r="J28" s="18" t="str">
        <f t="shared" si="7"/>
        <v xml:space="preserve">0 </v>
      </c>
      <c r="K28" s="18" t="str">
        <f t="shared" si="8"/>
        <v>0</v>
      </c>
      <c r="L28" s="29">
        <v>170</v>
      </c>
      <c r="M28" s="29">
        <v>166</v>
      </c>
      <c r="N28" s="29">
        <v>38</v>
      </c>
      <c r="O28" s="29">
        <f t="shared" si="10"/>
        <v>224</v>
      </c>
      <c r="P28" s="29">
        <f t="shared" si="11"/>
        <v>229</v>
      </c>
    </row>
    <row r="29" spans="1:16" hidden="1">
      <c r="A29" s="24" t="s">
        <v>38</v>
      </c>
      <c r="B29" s="25">
        <f t="shared" si="18"/>
        <v>0</v>
      </c>
      <c r="C29" s="25">
        <f t="shared" si="18"/>
        <v>0</v>
      </c>
      <c r="D29" s="25">
        <f t="shared" si="18"/>
        <v>0</v>
      </c>
      <c r="E29" s="25" t="str">
        <f t="shared" si="4"/>
        <v>0</v>
      </c>
      <c r="F29" s="25" t="str">
        <f t="shared" si="5"/>
        <v>0</v>
      </c>
      <c r="G29" s="25">
        <v>0</v>
      </c>
      <c r="H29" s="25">
        <v>0</v>
      </c>
      <c r="I29" s="25">
        <v>0</v>
      </c>
      <c r="J29" s="25" t="str">
        <f t="shared" si="7"/>
        <v xml:space="preserve">0 </v>
      </c>
      <c r="K29" s="25" t="str">
        <f t="shared" si="8"/>
        <v>0</v>
      </c>
      <c r="L29" s="26">
        <v>0</v>
      </c>
      <c r="M29" s="26">
        <v>0</v>
      </c>
      <c r="N29" s="26">
        <v>0</v>
      </c>
      <c r="O29" s="26" t="str">
        <f t="shared" si="10"/>
        <v>0</v>
      </c>
      <c r="P29" s="26" t="str">
        <f t="shared" si="11"/>
        <v>0</v>
      </c>
    </row>
    <row r="30" spans="1:16" hidden="1">
      <c r="A30" s="24" t="s">
        <v>39</v>
      </c>
      <c r="B30" s="25">
        <f t="shared" si="18"/>
        <v>0</v>
      </c>
      <c r="C30" s="25">
        <f t="shared" si="18"/>
        <v>0</v>
      </c>
      <c r="D30" s="25">
        <f t="shared" si="18"/>
        <v>0</v>
      </c>
      <c r="E30" s="25" t="str">
        <f t="shared" si="4"/>
        <v>0</v>
      </c>
      <c r="F30" s="25" t="str">
        <f t="shared" si="5"/>
        <v>0</v>
      </c>
      <c r="G30" s="25">
        <v>0</v>
      </c>
      <c r="H30" s="25">
        <v>0</v>
      </c>
      <c r="I30" s="25">
        <v>0</v>
      </c>
      <c r="J30" s="25" t="str">
        <f t="shared" si="7"/>
        <v xml:space="preserve">0 </v>
      </c>
      <c r="K30" s="25" t="str">
        <f t="shared" si="8"/>
        <v>0</v>
      </c>
      <c r="L30" s="26">
        <v>0</v>
      </c>
      <c r="M30" s="26">
        <v>0</v>
      </c>
      <c r="N30" s="26">
        <v>0</v>
      </c>
      <c r="O30" s="26" t="str">
        <f t="shared" si="10"/>
        <v>0</v>
      </c>
      <c r="P30" s="26" t="str">
        <f t="shared" si="11"/>
        <v>0</v>
      </c>
    </row>
    <row r="31" spans="1:16" hidden="1">
      <c r="A31" s="24" t="s">
        <v>40</v>
      </c>
      <c r="B31" s="25">
        <f t="shared" si="18"/>
        <v>0</v>
      </c>
      <c r="C31" s="25">
        <f t="shared" si="18"/>
        <v>0</v>
      </c>
      <c r="D31" s="25">
        <f t="shared" si="18"/>
        <v>0</v>
      </c>
      <c r="E31" s="25" t="str">
        <f t="shared" si="4"/>
        <v>0</v>
      </c>
      <c r="F31" s="25" t="str">
        <f t="shared" si="5"/>
        <v>0</v>
      </c>
      <c r="G31" s="25">
        <v>0</v>
      </c>
      <c r="H31" s="25">
        <v>0</v>
      </c>
      <c r="I31" s="25">
        <v>0</v>
      </c>
      <c r="J31" s="25" t="str">
        <f t="shared" si="7"/>
        <v xml:space="preserve">0 </v>
      </c>
      <c r="K31" s="25" t="str">
        <f t="shared" si="8"/>
        <v>0</v>
      </c>
      <c r="L31" s="26">
        <v>0</v>
      </c>
      <c r="M31" s="26">
        <v>0</v>
      </c>
      <c r="N31" s="26">
        <v>0</v>
      </c>
      <c r="O31" s="26" t="str">
        <f t="shared" si="10"/>
        <v>0</v>
      </c>
      <c r="P31" s="26" t="str">
        <f t="shared" si="11"/>
        <v>0</v>
      </c>
    </row>
    <row r="32" spans="1:16">
      <c r="A32" s="24" t="s">
        <v>41</v>
      </c>
      <c r="B32" s="25">
        <f t="shared" si="18"/>
        <v>50</v>
      </c>
      <c r="C32" s="25">
        <f t="shared" si="18"/>
        <v>46</v>
      </c>
      <c r="D32" s="25">
        <f t="shared" si="18"/>
        <v>10</v>
      </c>
      <c r="E32" s="25">
        <f t="shared" si="4"/>
        <v>200</v>
      </c>
      <c r="F32" s="25">
        <f t="shared" si="5"/>
        <v>217</v>
      </c>
      <c r="G32" s="25">
        <v>0</v>
      </c>
      <c r="H32" s="25">
        <v>0</v>
      </c>
      <c r="I32" s="25">
        <v>0</v>
      </c>
      <c r="J32" s="25" t="str">
        <f t="shared" si="7"/>
        <v xml:space="preserve">0 </v>
      </c>
      <c r="K32" s="25" t="str">
        <f t="shared" si="8"/>
        <v>0</v>
      </c>
      <c r="L32" s="26">
        <v>50</v>
      </c>
      <c r="M32" s="26">
        <v>46</v>
      </c>
      <c r="N32" s="26">
        <v>10</v>
      </c>
      <c r="O32" s="26">
        <f t="shared" si="10"/>
        <v>200</v>
      </c>
      <c r="P32" s="26">
        <f t="shared" si="11"/>
        <v>217</v>
      </c>
    </row>
    <row r="33" spans="1:16">
      <c r="A33" s="24" t="s">
        <v>42</v>
      </c>
      <c r="B33" s="25">
        <f t="shared" si="18"/>
        <v>70</v>
      </c>
      <c r="C33" s="25">
        <f t="shared" si="18"/>
        <v>70</v>
      </c>
      <c r="D33" s="25">
        <f t="shared" si="18"/>
        <v>17</v>
      </c>
      <c r="E33" s="25">
        <f t="shared" si="4"/>
        <v>243</v>
      </c>
      <c r="F33" s="25">
        <f t="shared" si="5"/>
        <v>243</v>
      </c>
      <c r="G33" s="25">
        <v>0</v>
      </c>
      <c r="H33" s="25">
        <v>0</v>
      </c>
      <c r="I33" s="25">
        <v>0</v>
      </c>
      <c r="J33" s="25" t="str">
        <f t="shared" si="7"/>
        <v xml:space="preserve">0 </v>
      </c>
      <c r="K33" s="25" t="str">
        <f t="shared" si="8"/>
        <v>0</v>
      </c>
      <c r="L33" s="26">
        <v>70</v>
      </c>
      <c r="M33" s="26">
        <v>70</v>
      </c>
      <c r="N33" s="26">
        <v>17</v>
      </c>
      <c r="O33" s="26">
        <f t="shared" si="10"/>
        <v>243</v>
      </c>
      <c r="P33" s="26">
        <f t="shared" si="11"/>
        <v>243</v>
      </c>
    </row>
    <row r="34" spans="1:16" hidden="1">
      <c r="A34" s="24" t="s">
        <v>43</v>
      </c>
      <c r="B34" s="25">
        <f t="shared" si="18"/>
        <v>0</v>
      </c>
      <c r="C34" s="25">
        <f t="shared" si="18"/>
        <v>0</v>
      </c>
      <c r="D34" s="25">
        <f t="shared" si="18"/>
        <v>0</v>
      </c>
      <c r="E34" s="25" t="str">
        <f t="shared" si="4"/>
        <v>0</v>
      </c>
      <c r="F34" s="25" t="str">
        <f t="shared" si="5"/>
        <v>0</v>
      </c>
      <c r="G34" s="25">
        <v>0</v>
      </c>
      <c r="H34" s="25">
        <v>0</v>
      </c>
      <c r="I34" s="25">
        <v>0</v>
      </c>
      <c r="J34" s="25" t="str">
        <f t="shared" si="7"/>
        <v xml:space="preserve">0 </v>
      </c>
      <c r="K34" s="25" t="str">
        <f t="shared" si="8"/>
        <v>0</v>
      </c>
      <c r="L34" s="26">
        <v>0</v>
      </c>
      <c r="M34" s="26">
        <v>0</v>
      </c>
      <c r="N34" s="26">
        <v>0</v>
      </c>
      <c r="O34" s="26" t="str">
        <f t="shared" si="10"/>
        <v>0</v>
      </c>
      <c r="P34" s="26" t="str">
        <f t="shared" si="11"/>
        <v>0</v>
      </c>
    </row>
    <row r="35" spans="1:16">
      <c r="A35" s="24" t="s">
        <v>44</v>
      </c>
      <c r="B35" s="25">
        <f t="shared" si="18"/>
        <v>50</v>
      </c>
      <c r="C35" s="25">
        <f t="shared" si="18"/>
        <v>50</v>
      </c>
      <c r="D35" s="25">
        <f t="shared" si="18"/>
        <v>11</v>
      </c>
      <c r="E35" s="25">
        <f t="shared" si="4"/>
        <v>220</v>
      </c>
      <c r="F35" s="25">
        <f t="shared" si="5"/>
        <v>220</v>
      </c>
      <c r="G35" s="25">
        <v>0</v>
      </c>
      <c r="H35" s="25">
        <v>0</v>
      </c>
      <c r="I35" s="25">
        <v>0</v>
      </c>
      <c r="J35" s="25" t="str">
        <f t="shared" si="7"/>
        <v xml:space="preserve">0 </v>
      </c>
      <c r="K35" s="25" t="str">
        <f t="shared" si="8"/>
        <v>0</v>
      </c>
      <c r="L35" s="26">
        <v>50</v>
      </c>
      <c r="M35" s="26">
        <v>50</v>
      </c>
      <c r="N35" s="26">
        <v>11</v>
      </c>
      <c r="O35" s="26">
        <f t="shared" si="10"/>
        <v>220</v>
      </c>
      <c r="P35" s="26">
        <f t="shared" si="11"/>
        <v>220</v>
      </c>
    </row>
    <row r="36" spans="1:16" hidden="1">
      <c r="A36" s="24" t="s">
        <v>45</v>
      </c>
      <c r="B36" s="25">
        <f t="shared" si="18"/>
        <v>0</v>
      </c>
      <c r="C36" s="25">
        <f t="shared" si="18"/>
        <v>0</v>
      </c>
      <c r="D36" s="25">
        <f t="shared" si="18"/>
        <v>0</v>
      </c>
      <c r="E36" s="25" t="str">
        <f t="shared" si="4"/>
        <v>0</v>
      </c>
      <c r="F36" s="25" t="str">
        <f t="shared" si="5"/>
        <v>0</v>
      </c>
      <c r="G36" s="25">
        <v>0</v>
      </c>
      <c r="H36" s="25">
        <v>0</v>
      </c>
      <c r="I36" s="25">
        <v>0</v>
      </c>
      <c r="J36" s="25" t="str">
        <f t="shared" si="7"/>
        <v xml:space="preserve">0 </v>
      </c>
      <c r="K36" s="25" t="str">
        <f t="shared" si="8"/>
        <v>0</v>
      </c>
      <c r="L36" s="26">
        <v>0</v>
      </c>
      <c r="M36" s="26">
        <v>0</v>
      </c>
      <c r="N36" s="26">
        <v>0</v>
      </c>
      <c r="O36" s="26" t="str">
        <f t="shared" si="10"/>
        <v>0</v>
      </c>
      <c r="P36" s="26" t="str">
        <f t="shared" si="11"/>
        <v>0</v>
      </c>
    </row>
    <row r="37" spans="1:16" hidden="1">
      <c r="A37" s="24" t="s">
        <v>46</v>
      </c>
      <c r="B37" s="25">
        <f t="shared" si="18"/>
        <v>0</v>
      </c>
      <c r="C37" s="25">
        <f t="shared" si="18"/>
        <v>0</v>
      </c>
      <c r="D37" s="25">
        <f t="shared" si="18"/>
        <v>0</v>
      </c>
      <c r="E37" s="25" t="str">
        <f t="shared" si="4"/>
        <v>0</v>
      </c>
      <c r="F37" s="25" t="str">
        <f t="shared" si="5"/>
        <v>0</v>
      </c>
      <c r="G37" s="25">
        <v>0</v>
      </c>
      <c r="H37" s="25">
        <v>0</v>
      </c>
      <c r="I37" s="25">
        <v>0</v>
      </c>
      <c r="J37" s="25" t="str">
        <f t="shared" si="7"/>
        <v xml:space="preserve">0 </v>
      </c>
      <c r="K37" s="25" t="str">
        <f t="shared" si="8"/>
        <v>0</v>
      </c>
      <c r="L37" s="26">
        <v>0</v>
      </c>
      <c r="M37" s="26">
        <v>0</v>
      </c>
      <c r="N37" s="26">
        <v>0</v>
      </c>
      <c r="O37" s="26" t="str">
        <f t="shared" si="10"/>
        <v>0</v>
      </c>
      <c r="P37" s="26" t="str">
        <f t="shared" si="11"/>
        <v>0</v>
      </c>
    </row>
    <row r="38" spans="1:16" s="5" customFormat="1">
      <c r="A38" s="28" t="s">
        <v>47</v>
      </c>
      <c r="B38" s="18">
        <f t="shared" si="18"/>
        <v>3014</v>
      </c>
      <c r="C38" s="18">
        <f t="shared" si="18"/>
        <v>3007</v>
      </c>
      <c r="D38" s="18">
        <f t="shared" si="18"/>
        <v>789</v>
      </c>
      <c r="E38" s="18">
        <f t="shared" si="4"/>
        <v>262</v>
      </c>
      <c r="F38" s="18">
        <f t="shared" si="5"/>
        <v>262</v>
      </c>
      <c r="G38" s="18">
        <v>68</v>
      </c>
      <c r="H38" s="18">
        <v>68</v>
      </c>
      <c r="I38" s="18">
        <v>16</v>
      </c>
      <c r="J38" s="18">
        <f t="shared" si="7"/>
        <v>235</v>
      </c>
      <c r="K38" s="18">
        <f t="shared" si="8"/>
        <v>235</v>
      </c>
      <c r="L38" s="29">
        <v>2946</v>
      </c>
      <c r="M38" s="29">
        <v>2939</v>
      </c>
      <c r="N38" s="29">
        <v>773</v>
      </c>
      <c r="O38" s="29">
        <f t="shared" si="10"/>
        <v>262</v>
      </c>
      <c r="P38" s="29">
        <f t="shared" si="11"/>
        <v>263</v>
      </c>
    </row>
    <row r="39" spans="1:16">
      <c r="A39" s="24" t="s">
        <v>48</v>
      </c>
      <c r="B39" s="25">
        <f t="shared" si="18"/>
        <v>787</v>
      </c>
      <c r="C39" s="25">
        <f t="shared" si="18"/>
        <v>780</v>
      </c>
      <c r="D39" s="25">
        <f t="shared" si="18"/>
        <v>219</v>
      </c>
      <c r="E39" s="25">
        <f t="shared" si="4"/>
        <v>278</v>
      </c>
      <c r="F39" s="25">
        <f t="shared" si="5"/>
        <v>281</v>
      </c>
      <c r="G39" s="25">
        <v>5</v>
      </c>
      <c r="H39" s="25">
        <v>5</v>
      </c>
      <c r="I39" s="25">
        <v>1</v>
      </c>
      <c r="J39" s="25">
        <f t="shared" si="7"/>
        <v>200</v>
      </c>
      <c r="K39" s="25">
        <f t="shared" si="8"/>
        <v>200</v>
      </c>
      <c r="L39" s="26">
        <v>782</v>
      </c>
      <c r="M39" s="26">
        <v>775</v>
      </c>
      <c r="N39" s="26">
        <v>218</v>
      </c>
      <c r="O39" s="26">
        <f t="shared" si="10"/>
        <v>279</v>
      </c>
      <c r="P39" s="26">
        <f t="shared" si="11"/>
        <v>281</v>
      </c>
    </row>
    <row r="40" spans="1:16" hidden="1">
      <c r="A40" s="24" t="s">
        <v>49</v>
      </c>
      <c r="B40" s="25">
        <f t="shared" si="18"/>
        <v>0</v>
      </c>
      <c r="C40" s="25">
        <f t="shared" si="18"/>
        <v>0</v>
      </c>
      <c r="D40" s="25">
        <f t="shared" si="18"/>
        <v>0</v>
      </c>
      <c r="E40" s="25" t="str">
        <f t="shared" si="4"/>
        <v>0</v>
      </c>
      <c r="F40" s="25" t="str">
        <f t="shared" si="5"/>
        <v>0</v>
      </c>
      <c r="G40" s="25">
        <v>0</v>
      </c>
      <c r="H40" s="25">
        <v>0</v>
      </c>
      <c r="I40" s="25">
        <v>0</v>
      </c>
      <c r="J40" s="25" t="str">
        <f t="shared" si="7"/>
        <v xml:space="preserve">0 </v>
      </c>
      <c r="K40" s="25" t="str">
        <f t="shared" si="8"/>
        <v>0</v>
      </c>
      <c r="L40" s="26">
        <v>0</v>
      </c>
      <c r="M40" s="26">
        <v>0</v>
      </c>
      <c r="N40" s="26">
        <v>0</v>
      </c>
      <c r="O40" s="26" t="str">
        <f t="shared" si="10"/>
        <v>0</v>
      </c>
      <c r="P40" s="26" t="str">
        <f t="shared" si="11"/>
        <v>0</v>
      </c>
    </row>
    <row r="41" spans="1:16">
      <c r="A41" s="24" t="s">
        <v>50</v>
      </c>
      <c r="B41" s="25">
        <f t="shared" si="18"/>
        <v>158</v>
      </c>
      <c r="C41" s="25">
        <f t="shared" si="18"/>
        <v>158</v>
      </c>
      <c r="D41" s="25">
        <f t="shared" si="18"/>
        <v>43</v>
      </c>
      <c r="E41" s="25">
        <f t="shared" si="4"/>
        <v>272</v>
      </c>
      <c r="F41" s="25">
        <f t="shared" si="5"/>
        <v>272</v>
      </c>
      <c r="G41" s="25">
        <v>3</v>
      </c>
      <c r="H41" s="25">
        <v>3</v>
      </c>
      <c r="I41" s="25">
        <v>1</v>
      </c>
      <c r="J41" s="25">
        <f t="shared" si="7"/>
        <v>333</v>
      </c>
      <c r="K41" s="25">
        <f t="shared" si="8"/>
        <v>333</v>
      </c>
      <c r="L41" s="26">
        <v>155</v>
      </c>
      <c r="M41" s="26">
        <v>155</v>
      </c>
      <c r="N41" s="26">
        <v>42</v>
      </c>
      <c r="O41" s="26">
        <f t="shared" si="10"/>
        <v>271</v>
      </c>
      <c r="P41" s="26">
        <f t="shared" si="11"/>
        <v>271</v>
      </c>
    </row>
    <row r="42" spans="1:16" hidden="1">
      <c r="A42" s="24" t="s">
        <v>51</v>
      </c>
      <c r="B42" s="25">
        <f t="shared" si="18"/>
        <v>0</v>
      </c>
      <c r="C42" s="25">
        <f t="shared" si="18"/>
        <v>0</v>
      </c>
      <c r="D42" s="25">
        <f t="shared" si="18"/>
        <v>0</v>
      </c>
      <c r="E42" s="25" t="str">
        <f t="shared" si="4"/>
        <v>0</v>
      </c>
      <c r="F42" s="25" t="str">
        <f t="shared" si="5"/>
        <v>0</v>
      </c>
      <c r="G42" s="25">
        <v>0</v>
      </c>
      <c r="H42" s="25">
        <v>0</v>
      </c>
      <c r="I42" s="25">
        <v>0</v>
      </c>
      <c r="J42" s="25" t="str">
        <f t="shared" si="7"/>
        <v xml:space="preserve">0 </v>
      </c>
      <c r="K42" s="25" t="str">
        <f t="shared" si="8"/>
        <v>0</v>
      </c>
      <c r="L42" s="26">
        <v>0</v>
      </c>
      <c r="M42" s="26">
        <v>0</v>
      </c>
      <c r="N42" s="26">
        <v>0</v>
      </c>
      <c r="O42" s="26" t="str">
        <f t="shared" si="10"/>
        <v>0</v>
      </c>
      <c r="P42" s="26" t="str">
        <f t="shared" si="11"/>
        <v>0</v>
      </c>
    </row>
    <row r="43" spans="1:16">
      <c r="A43" s="24" t="s">
        <v>52</v>
      </c>
      <c r="B43" s="25">
        <f t="shared" si="18"/>
        <v>604</v>
      </c>
      <c r="C43" s="25">
        <f t="shared" si="18"/>
        <v>604</v>
      </c>
      <c r="D43" s="25">
        <f t="shared" si="18"/>
        <v>147</v>
      </c>
      <c r="E43" s="25">
        <f t="shared" si="4"/>
        <v>243</v>
      </c>
      <c r="F43" s="25">
        <f t="shared" si="5"/>
        <v>243</v>
      </c>
      <c r="G43" s="25">
        <v>0</v>
      </c>
      <c r="H43" s="25">
        <v>0</v>
      </c>
      <c r="I43" s="25">
        <v>0</v>
      </c>
      <c r="J43" s="25" t="str">
        <f t="shared" si="7"/>
        <v xml:space="preserve">0 </v>
      </c>
      <c r="K43" s="25" t="str">
        <f t="shared" si="8"/>
        <v>0</v>
      </c>
      <c r="L43" s="26">
        <v>604</v>
      </c>
      <c r="M43" s="26">
        <v>604</v>
      </c>
      <c r="N43" s="26">
        <v>147</v>
      </c>
      <c r="O43" s="26">
        <f t="shared" si="10"/>
        <v>243</v>
      </c>
      <c r="P43" s="26">
        <f t="shared" si="11"/>
        <v>243</v>
      </c>
    </row>
    <row r="44" spans="1:16">
      <c r="A44" s="24" t="s">
        <v>53</v>
      </c>
      <c r="B44" s="25">
        <f t="shared" si="18"/>
        <v>138</v>
      </c>
      <c r="C44" s="25">
        <f t="shared" si="18"/>
        <v>138</v>
      </c>
      <c r="D44" s="25">
        <f t="shared" si="18"/>
        <v>33</v>
      </c>
      <c r="E44" s="25">
        <f t="shared" si="4"/>
        <v>239</v>
      </c>
      <c r="F44" s="25">
        <f t="shared" si="5"/>
        <v>239</v>
      </c>
      <c r="G44" s="25">
        <v>0</v>
      </c>
      <c r="H44" s="25">
        <v>0</v>
      </c>
      <c r="I44" s="25">
        <v>0</v>
      </c>
      <c r="J44" s="25" t="str">
        <f t="shared" si="7"/>
        <v xml:space="preserve">0 </v>
      </c>
      <c r="K44" s="25" t="str">
        <f t="shared" si="8"/>
        <v>0</v>
      </c>
      <c r="L44" s="26">
        <v>138</v>
      </c>
      <c r="M44" s="26">
        <v>138</v>
      </c>
      <c r="N44" s="26">
        <v>33</v>
      </c>
      <c r="O44" s="26">
        <f t="shared" si="10"/>
        <v>239</v>
      </c>
      <c r="P44" s="26">
        <f t="shared" si="11"/>
        <v>239</v>
      </c>
    </row>
    <row r="45" spans="1:16">
      <c r="A45" s="24" t="s">
        <v>54</v>
      </c>
      <c r="B45" s="25">
        <f t="shared" si="18"/>
        <v>589</v>
      </c>
      <c r="C45" s="25">
        <f t="shared" si="18"/>
        <v>589</v>
      </c>
      <c r="D45" s="25">
        <f t="shared" si="18"/>
        <v>159</v>
      </c>
      <c r="E45" s="25">
        <f t="shared" si="4"/>
        <v>270</v>
      </c>
      <c r="F45" s="25">
        <f t="shared" si="5"/>
        <v>270</v>
      </c>
      <c r="G45" s="25">
        <v>0</v>
      </c>
      <c r="H45" s="25">
        <v>0</v>
      </c>
      <c r="I45" s="25">
        <v>0</v>
      </c>
      <c r="J45" s="25" t="str">
        <f t="shared" si="7"/>
        <v xml:space="preserve">0 </v>
      </c>
      <c r="K45" s="25" t="str">
        <f t="shared" si="8"/>
        <v>0</v>
      </c>
      <c r="L45" s="26">
        <v>589</v>
      </c>
      <c r="M45" s="26">
        <v>589</v>
      </c>
      <c r="N45" s="26">
        <v>159</v>
      </c>
      <c r="O45" s="26">
        <f t="shared" si="10"/>
        <v>270</v>
      </c>
      <c r="P45" s="26">
        <f t="shared" si="11"/>
        <v>270</v>
      </c>
    </row>
    <row r="46" spans="1:16">
      <c r="A46" s="24" t="s">
        <v>55</v>
      </c>
      <c r="B46" s="25">
        <f t="shared" si="18"/>
        <v>738</v>
      </c>
      <c r="C46" s="25">
        <f t="shared" si="18"/>
        <v>738</v>
      </c>
      <c r="D46" s="25">
        <f t="shared" si="18"/>
        <v>188</v>
      </c>
      <c r="E46" s="25">
        <f t="shared" si="4"/>
        <v>255</v>
      </c>
      <c r="F46" s="25">
        <f t="shared" si="5"/>
        <v>255</v>
      </c>
      <c r="G46" s="25">
        <v>60</v>
      </c>
      <c r="H46" s="25">
        <v>60</v>
      </c>
      <c r="I46" s="25">
        <v>14</v>
      </c>
      <c r="J46" s="25">
        <f t="shared" si="7"/>
        <v>233</v>
      </c>
      <c r="K46" s="25">
        <f t="shared" si="8"/>
        <v>233</v>
      </c>
      <c r="L46" s="26">
        <v>678</v>
      </c>
      <c r="M46" s="26">
        <v>678</v>
      </c>
      <c r="N46" s="26">
        <v>174</v>
      </c>
      <c r="O46" s="26">
        <f t="shared" si="10"/>
        <v>257</v>
      </c>
      <c r="P46" s="26">
        <f t="shared" si="11"/>
        <v>257</v>
      </c>
    </row>
    <row r="47" spans="1:16" hidden="1">
      <c r="A47" s="24" t="s">
        <v>56</v>
      </c>
      <c r="B47" s="25">
        <f t="shared" si="18"/>
        <v>0</v>
      </c>
      <c r="C47" s="25">
        <f t="shared" si="18"/>
        <v>0</v>
      </c>
      <c r="D47" s="25">
        <f t="shared" si="18"/>
        <v>0</v>
      </c>
      <c r="E47" s="25" t="str">
        <f t="shared" si="4"/>
        <v>0</v>
      </c>
      <c r="F47" s="25" t="str">
        <f t="shared" si="5"/>
        <v>0</v>
      </c>
      <c r="G47" s="25">
        <v>0</v>
      </c>
      <c r="H47" s="25">
        <v>0</v>
      </c>
      <c r="I47" s="25">
        <v>0</v>
      </c>
      <c r="J47" s="25" t="str">
        <f t="shared" si="7"/>
        <v xml:space="preserve">0 </v>
      </c>
      <c r="K47" s="25" t="str">
        <f t="shared" si="8"/>
        <v>0</v>
      </c>
      <c r="L47" s="26">
        <v>0</v>
      </c>
      <c r="M47" s="26">
        <v>0</v>
      </c>
      <c r="N47" s="26">
        <v>0</v>
      </c>
      <c r="O47" s="26" t="str">
        <f t="shared" si="10"/>
        <v>0</v>
      </c>
      <c r="P47" s="26" t="str">
        <f t="shared" si="11"/>
        <v>0</v>
      </c>
    </row>
    <row r="48" spans="1:16" hidden="1">
      <c r="A48" s="24" t="s">
        <v>57</v>
      </c>
      <c r="B48" s="25">
        <f t="shared" si="18"/>
        <v>0</v>
      </c>
      <c r="C48" s="25">
        <f t="shared" si="18"/>
        <v>0</v>
      </c>
      <c r="D48" s="25">
        <f t="shared" si="18"/>
        <v>0</v>
      </c>
      <c r="E48" s="25" t="str">
        <f t="shared" si="4"/>
        <v>0</v>
      </c>
      <c r="F48" s="25" t="str">
        <f t="shared" si="5"/>
        <v>0</v>
      </c>
      <c r="G48" s="25">
        <v>0</v>
      </c>
      <c r="H48" s="25">
        <v>0</v>
      </c>
      <c r="I48" s="25">
        <v>0</v>
      </c>
      <c r="J48" s="25" t="str">
        <f t="shared" si="7"/>
        <v xml:space="preserve">0 </v>
      </c>
      <c r="K48" s="25" t="str">
        <f t="shared" si="8"/>
        <v>0</v>
      </c>
      <c r="L48" s="26">
        <v>0</v>
      </c>
      <c r="M48" s="26">
        <v>0</v>
      </c>
      <c r="N48" s="26">
        <v>0</v>
      </c>
      <c r="O48" s="26" t="str">
        <f t="shared" si="10"/>
        <v>0</v>
      </c>
      <c r="P48" s="26" t="str">
        <f t="shared" si="11"/>
        <v>0</v>
      </c>
    </row>
    <row r="49" spans="1:16" hidden="1">
      <c r="A49" s="24" t="s">
        <v>58</v>
      </c>
      <c r="B49" s="25">
        <f t="shared" si="18"/>
        <v>0</v>
      </c>
      <c r="C49" s="25">
        <f t="shared" si="18"/>
        <v>0</v>
      </c>
      <c r="D49" s="25">
        <f t="shared" si="18"/>
        <v>0</v>
      </c>
      <c r="E49" s="25" t="str">
        <f t="shared" si="4"/>
        <v>0</v>
      </c>
      <c r="F49" s="25" t="str">
        <f t="shared" si="5"/>
        <v>0</v>
      </c>
      <c r="G49" s="25">
        <v>0</v>
      </c>
      <c r="H49" s="25">
        <v>0</v>
      </c>
      <c r="I49" s="25">
        <v>0</v>
      </c>
      <c r="J49" s="25" t="str">
        <f t="shared" si="7"/>
        <v xml:space="preserve">0 </v>
      </c>
      <c r="K49" s="25" t="str">
        <f t="shared" si="8"/>
        <v>0</v>
      </c>
      <c r="L49" s="26">
        <v>0</v>
      </c>
      <c r="M49" s="26">
        <v>0</v>
      </c>
      <c r="N49" s="26">
        <v>0</v>
      </c>
      <c r="O49" s="26" t="str">
        <f t="shared" si="10"/>
        <v>0</v>
      </c>
      <c r="P49" s="26" t="str">
        <f t="shared" si="11"/>
        <v>0</v>
      </c>
    </row>
    <row r="50" spans="1:16" hidden="1">
      <c r="A50" s="24" t="s">
        <v>59</v>
      </c>
      <c r="B50" s="25">
        <f t="shared" si="18"/>
        <v>0</v>
      </c>
      <c r="C50" s="25">
        <f t="shared" si="18"/>
        <v>0</v>
      </c>
      <c r="D50" s="25">
        <f t="shared" si="18"/>
        <v>0</v>
      </c>
      <c r="E50" s="25" t="str">
        <f t="shared" si="4"/>
        <v>0</v>
      </c>
      <c r="F50" s="25" t="str">
        <f t="shared" si="5"/>
        <v>0</v>
      </c>
      <c r="G50" s="25">
        <v>0</v>
      </c>
      <c r="H50" s="25">
        <v>0</v>
      </c>
      <c r="I50" s="25">
        <v>0</v>
      </c>
      <c r="J50" s="25" t="str">
        <f t="shared" si="7"/>
        <v xml:space="preserve">0 </v>
      </c>
      <c r="K50" s="25" t="str">
        <f t="shared" si="8"/>
        <v>0</v>
      </c>
      <c r="L50" s="26">
        <v>0</v>
      </c>
      <c r="M50" s="26">
        <v>0</v>
      </c>
      <c r="N50" s="26">
        <v>0</v>
      </c>
      <c r="O50" s="26" t="str">
        <f t="shared" si="10"/>
        <v>0</v>
      </c>
      <c r="P50" s="26" t="str">
        <f t="shared" si="11"/>
        <v>0</v>
      </c>
    </row>
    <row r="51" spans="1:16" hidden="1">
      <c r="A51" s="24" t="s">
        <v>60</v>
      </c>
      <c r="B51" s="25">
        <f t="shared" si="18"/>
        <v>0</v>
      </c>
      <c r="C51" s="25">
        <f t="shared" si="18"/>
        <v>0</v>
      </c>
      <c r="D51" s="25">
        <f t="shared" si="18"/>
        <v>0</v>
      </c>
      <c r="E51" s="25" t="str">
        <f t="shared" si="4"/>
        <v>0</v>
      </c>
      <c r="F51" s="25" t="str">
        <f t="shared" si="5"/>
        <v>0</v>
      </c>
      <c r="G51" s="25">
        <v>0</v>
      </c>
      <c r="H51" s="25">
        <v>0</v>
      </c>
      <c r="I51" s="25">
        <v>0</v>
      </c>
      <c r="J51" s="25" t="str">
        <f t="shared" si="7"/>
        <v xml:space="preserve">0 </v>
      </c>
      <c r="K51" s="25" t="str">
        <f t="shared" si="8"/>
        <v>0</v>
      </c>
      <c r="L51" s="26">
        <v>0</v>
      </c>
      <c r="M51" s="26">
        <v>0</v>
      </c>
      <c r="N51" s="26">
        <v>0</v>
      </c>
      <c r="O51" s="26" t="str">
        <f t="shared" si="10"/>
        <v>0</v>
      </c>
      <c r="P51" s="26" t="str">
        <f t="shared" si="11"/>
        <v>0</v>
      </c>
    </row>
    <row r="52" spans="1:16" s="5" customFormat="1">
      <c r="A52" s="28" t="s">
        <v>61</v>
      </c>
      <c r="B52" s="18">
        <f t="shared" si="18"/>
        <v>70</v>
      </c>
      <c r="C52" s="18">
        <f t="shared" si="18"/>
        <v>70</v>
      </c>
      <c r="D52" s="18">
        <f t="shared" si="18"/>
        <v>16</v>
      </c>
      <c r="E52" s="18">
        <f t="shared" si="4"/>
        <v>229</v>
      </c>
      <c r="F52" s="18">
        <f t="shared" si="5"/>
        <v>229</v>
      </c>
      <c r="G52" s="18">
        <v>0</v>
      </c>
      <c r="H52" s="18">
        <v>0</v>
      </c>
      <c r="I52" s="18">
        <v>0</v>
      </c>
      <c r="J52" s="18" t="str">
        <f t="shared" si="7"/>
        <v xml:space="preserve">0 </v>
      </c>
      <c r="K52" s="18" t="str">
        <f t="shared" si="8"/>
        <v>0</v>
      </c>
      <c r="L52" s="29">
        <v>70</v>
      </c>
      <c r="M52" s="29">
        <v>70</v>
      </c>
      <c r="N52" s="29">
        <v>16</v>
      </c>
      <c r="O52" s="29">
        <f t="shared" si="10"/>
        <v>229</v>
      </c>
      <c r="P52" s="29">
        <f t="shared" si="11"/>
        <v>229</v>
      </c>
    </row>
    <row r="53" spans="1:16" hidden="1">
      <c r="A53" s="24" t="s">
        <v>62</v>
      </c>
      <c r="B53" s="25">
        <f t="shared" si="18"/>
        <v>0</v>
      </c>
      <c r="C53" s="25">
        <f t="shared" si="18"/>
        <v>0</v>
      </c>
      <c r="D53" s="25">
        <f t="shared" si="18"/>
        <v>0</v>
      </c>
      <c r="E53" s="25" t="str">
        <f t="shared" si="4"/>
        <v>0</v>
      </c>
      <c r="F53" s="25" t="str">
        <f t="shared" si="5"/>
        <v>0</v>
      </c>
      <c r="G53" s="25">
        <v>0</v>
      </c>
      <c r="H53" s="25">
        <v>0</v>
      </c>
      <c r="I53" s="25">
        <v>0</v>
      </c>
      <c r="J53" s="25" t="str">
        <f t="shared" si="7"/>
        <v xml:space="preserve">0 </v>
      </c>
      <c r="K53" s="25" t="str">
        <f t="shared" si="8"/>
        <v>0</v>
      </c>
      <c r="L53" s="26">
        <v>0</v>
      </c>
      <c r="M53" s="26">
        <v>0</v>
      </c>
      <c r="N53" s="26">
        <v>0</v>
      </c>
      <c r="O53" s="26" t="str">
        <f t="shared" si="10"/>
        <v>0</v>
      </c>
      <c r="P53" s="26" t="str">
        <f t="shared" si="11"/>
        <v>0</v>
      </c>
    </row>
    <row r="54" spans="1:16" hidden="1">
      <c r="A54" s="24" t="s">
        <v>63</v>
      </c>
      <c r="B54" s="25">
        <f t="shared" si="18"/>
        <v>0</v>
      </c>
      <c r="C54" s="25">
        <f t="shared" si="18"/>
        <v>0</v>
      </c>
      <c r="D54" s="25">
        <f t="shared" si="18"/>
        <v>0</v>
      </c>
      <c r="E54" s="25" t="str">
        <f t="shared" si="4"/>
        <v>0</v>
      </c>
      <c r="F54" s="25" t="str">
        <f t="shared" si="5"/>
        <v>0</v>
      </c>
      <c r="G54" s="25">
        <v>0</v>
      </c>
      <c r="H54" s="25">
        <v>0</v>
      </c>
      <c r="I54" s="25">
        <v>0</v>
      </c>
      <c r="J54" s="25" t="str">
        <f t="shared" si="7"/>
        <v xml:space="preserve">0 </v>
      </c>
      <c r="K54" s="25" t="str">
        <f t="shared" si="8"/>
        <v>0</v>
      </c>
      <c r="L54" s="26">
        <v>0</v>
      </c>
      <c r="M54" s="26">
        <v>0</v>
      </c>
      <c r="N54" s="26">
        <v>0</v>
      </c>
      <c r="O54" s="26" t="str">
        <f t="shared" si="10"/>
        <v>0</v>
      </c>
      <c r="P54" s="26" t="str">
        <f t="shared" si="11"/>
        <v>0</v>
      </c>
    </row>
    <row r="55" spans="1:16" hidden="1">
      <c r="A55" s="24" t="s">
        <v>64</v>
      </c>
      <c r="B55" s="25">
        <f t="shared" si="18"/>
        <v>0</v>
      </c>
      <c r="C55" s="25">
        <f t="shared" si="18"/>
        <v>0</v>
      </c>
      <c r="D55" s="25">
        <f t="shared" si="18"/>
        <v>0</v>
      </c>
      <c r="E55" s="25" t="str">
        <f t="shared" si="4"/>
        <v>0</v>
      </c>
      <c r="F55" s="25" t="str">
        <f t="shared" si="5"/>
        <v>0</v>
      </c>
      <c r="G55" s="25">
        <v>0</v>
      </c>
      <c r="H55" s="25">
        <v>0</v>
      </c>
      <c r="I55" s="25">
        <v>0</v>
      </c>
      <c r="J55" s="25" t="str">
        <f t="shared" si="7"/>
        <v xml:space="preserve">0 </v>
      </c>
      <c r="K55" s="25" t="str">
        <f t="shared" si="8"/>
        <v>0</v>
      </c>
      <c r="L55" s="26">
        <v>0</v>
      </c>
      <c r="M55" s="26">
        <v>0</v>
      </c>
      <c r="N55" s="26">
        <v>0</v>
      </c>
      <c r="O55" s="26" t="str">
        <f t="shared" si="10"/>
        <v>0</v>
      </c>
      <c r="P55" s="26" t="str">
        <f t="shared" si="11"/>
        <v>0</v>
      </c>
    </row>
    <row r="56" spans="1:16" hidden="1">
      <c r="A56" s="24" t="s">
        <v>65</v>
      </c>
      <c r="B56" s="25">
        <f t="shared" si="18"/>
        <v>0</v>
      </c>
      <c r="C56" s="25">
        <f t="shared" si="18"/>
        <v>0</v>
      </c>
      <c r="D56" s="25">
        <f t="shared" si="18"/>
        <v>0</v>
      </c>
      <c r="E56" s="25" t="str">
        <f t="shared" si="4"/>
        <v>0</v>
      </c>
      <c r="F56" s="25" t="str">
        <f t="shared" si="5"/>
        <v>0</v>
      </c>
      <c r="G56" s="25">
        <v>0</v>
      </c>
      <c r="H56" s="25">
        <v>0</v>
      </c>
      <c r="I56" s="25">
        <v>0</v>
      </c>
      <c r="J56" s="25" t="str">
        <f t="shared" si="7"/>
        <v xml:space="preserve">0 </v>
      </c>
      <c r="K56" s="25" t="str">
        <f t="shared" si="8"/>
        <v>0</v>
      </c>
      <c r="L56" s="26">
        <v>0</v>
      </c>
      <c r="M56" s="26">
        <v>0</v>
      </c>
      <c r="N56" s="26">
        <v>0</v>
      </c>
      <c r="O56" s="26" t="str">
        <f t="shared" si="10"/>
        <v>0</v>
      </c>
      <c r="P56" s="26" t="str">
        <f t="shared" si="11"/>
        <v>0</v>
      </c>
    </row>
    <row r="57" spans="1:16">
      <c r="A57" s="24" t="s">
        <v>66</v>
      </c>
      <c r="B57" s="25">
        <f t="shared" si="18"/>
        <v>70</v>
      </c>
      <c r="C57" s="25">
        <f t="shared" si="18"/>
        <v>70</v>
      </c>
      <c r="D57" s="25">
        <f t="shared" si="18"/>
        <v>16</v>
      </c>
      <c r="E57" s="25">
        <f t="shared" si="4"/>
        <v>229</v>
      </c>
      <c r="F57" s="25">
        <f t="shared" si="5"/>
        <v>229</v>
      </c>
      <c r="G57" s="25">
        <v>0</v>
      </c>
      <c r="H57" s="25">
        <v>0</v>
      </c>
      <c r="I57" s="25">
        <v>0</v>
      </c>
      <c r="J57" s="25" t="str">
        <f t="shared" si="7"/>
        <v xml:space="preserve">0 </v>
      </c>
      <c r="K57" s="25" t="str">
        <f t="shared" si="8"/>
        <v>0</v>
      </c>
      <c r="L57" s="26">
        <v>70</v>
      </c>
      <c r="M57" s="26">
        <v>70</v>
      </c>
      <c r="N57" s="26">
        <v>16</v>
      </c>
      <c r="O57" s="26">
        <f t="shared" si="10"/>
        <v>229</v>
      </c>
      <c r="P57" s="26">
        <f t="shared" si="11"/>
        <v>229</v>
      </c>
    </row>
    <row r="58" spans="1:16" hidden="1">
      <c r="A58" s="24" t="s">
        <v>67</v>
      </c>
      <c r="B58" s="25">
        <f t="shared" si="18"/>
        <v>0</v>
      </c>
      <c r="C58" s="25">
        <f t="shared" si="18"/>
        <v>0</v>
      </c>
      <c r="D58" s="25">
        <f t="shared" si="18"/>
        <v>0</v>
      </c>
      <c r="E58" s="25" t="str">
        <f t="shared" si="4"/>
        <v>0</v>
      </c>
      <c r="F58" s="25" t="str">
        <f t="shared" si="5"/>
        <v>0</v>
      </c>
      <c r="G58" s="25">
        <v>0</v>
      </c>
      <c r="H58" s="25">
        <v>0</v>
      </c>
      <c r="I58" s="25">
        <v>0</v>
      </c>
      <c r="J58" s="25" t="str">
        <f t="shared" si="7"/>
        <v xml:space="preserve">0 </v>
      </c>
      <c r="K58" s="25" t="str">
        <f t="shared" si="8"/>
        <v>0</v>
      </c>
      <c r="L58" s="26">
        <v>0</v>
      </c>
      <c r="M58" s="26">
        <v>0</v>
      </c>
      <c r="N58" s="26">
        <v>0</v>
      </c>
      <c r="O58" s="26" t="str">
        <f t="shared" si="10"/>
        <v>0</v>
      </c>
      <c r="P58" s="26" t="str">
        <f t="shared" si="11"/>
        <v>0</v>
      </c>
    </row>
    <row r="59" spans="1:16" hidden="1">
      <c r="A59" s="24" t="s">
        <v>68</v>
      </c>
      <c r="B59" s="25">
        <f t="shared" si="18"/>
        <v>0</v>
      </c>
      <c r="C59" s="25">
        <f t="shared" si="18"/>
        <v>0</v>
      </c>
      <c r="D59" s="25">
        <f t="shared" si="18"/>
        <v>0</v>
      </c>
      <c r="E59" s="25" t="str">
        <f t="shared" si="4"/>
        <v>0</v>
      </c>
      <c r="F59" s="25" t="str">
        <f t="shared" si="5"/>
        <v>0</v>
      </c>
      <c r="G59" s="25">
        <v>0</v>
      </c>
      <c r="H59" s="25">
        <v>0</v>
      </c>
      <c r="I59" s="25">
        <v>0</v>
      </c>
      <c r="J59" s="25" t="str">
        <f t="shared" si="7"/>
        <v xml:space="preserve">0 </v>
      </c>
      <c r="K59" s="25" t="str">
        <f t="shared" si="8"/>
        <v>0</v>
      </c>
      <c r="L59" s="26">
        <v>0</v>
      </c>
      <c r="M59" s="26">
        <v>0</v>
      </c>
      <c r="N59" s="26">
        <v>0</v>
      </c>
      <c r="O59" s="26" t="str">
        <f t="shared" si="10"/>
        <v>0</v>
      </c>
      <c r="P59" s="26" t="str">
        <f t="shared" si="11"/>
        <v>0</v>
      </c>
    </row>
    <row r="60" spans="1:16" hidden="1">
      <c r="A60" s="24" t="s">
        <v>69</v>
      </c>
      <c r="B60" s="25">
        <f t="shared" si="18"/>
        <v>0</v>
      </c>
      <c r="C60" s="25">
        <f t="shared" si="18"/>
        <v>0</v>
      </c>
      <c r="D60" s="25">
        <f t="shared" si="18"/>
        <v>0</v>
      </c>
      <c r="E60" s="25" t="str">
        <f t="shared" si="4"/>
        <v>0</v>
      </c>
      <c r="F60" s="25" t="str">
        <f t="shared" si="5"/>
        <v>0</v>
      </c>
      <c r="G60" s="25">
        <v>0</v>
      </c>
      <c r="H60" s="25">
        <v>0</v>
      </c>
      <c r="I60" s="25">
        <v>0</v>
      </c>
      <c r="J60" s="25" t="str">
        <f t="shared" si="7"/>
        <v xml:space="preserve">0 </v>
      </c>
      <c r="K60" s="25" t="str">
        <f t="shared" si="8"/>
        <v>0</v>
      </c>
      <c r="L60" s="26">
        <v>0</v>
      </c>
      <c r="M60" s="26">
        <v>0</v>
      </c>
      <c r="N60" s="26">
        <v>0</v>
      </c>
      <c r="O60" s="26" t="str">
        <f t="shared" si="10"/>
        <v>0</v>
      </c>
      <c r="P60" s="26" t="str">
        <f t="shared" si="11"/>
        <v>0</v>
      </c>
    </row>
    <row r="61" spans="1:16" s="5" customFormat="1">
      <c r="A61" s="28" t="s">
        <v>70</v>
      </c>
      <c r="B61" s="18">
        <f t="shared" si="18"/>
        <v>4850</v>
      </c>
      <c r="C61" s="18">
        <f t="shared" si="18"/>
        <v>4850</v>
      </c>
      <c r="D61" s="18">
        <f t="shared" si="18"/>
        <v>1282</v>
      </c>
      <c r="E61" s="18">
        <f t="shared" si="4"/>
        <v>264</v>
      </c>
      <c r="F61" s="18">
        <f t="shared" si="5"/>
        <v>264</v>
      </c>
      <c r="G61" s="18">
        <v>444</v>
      </c>
      <c r="H61" s="18">
        <v>444</v>
      </c>
      <c r="I61" s="18">
        <v>97</v>
      </c>
      <c r="J61" s="18">
        <f t="shared" si="7"/>
        <v>218</v>
      </c>
      <c r="K61" s="18">
        <f t="shared" si="8"/>
        <v>218</v>
      </c>
      <c r="L61" s="29">
        <v>4406</v>
      </c>
      <c r="M61" s="29">
        <v>4406</v>
      </c>
      <c r="N61" s="29">
        <v>1185</v>
      </c>
      <c r="O61" s="29">
        <f t="shared" si="10"/>
        <v>269</v>
      </c>
      <c r="P61" s="29">
        <f t="shared" si="11"/>
        <v>269</v>
      </c>
    </row>
    <row r="62" spans="1:16" hidden="1">
      <c r="A62" s="24" t="s">
        <v>71</v>
      </c>
      <c r="B62" s="25">
        <f t="shared" si="18"/>
        <v>0</v>
      </c>
      <c r="C62" s="25">
        <f t="shared" si="18"/>
        <v>0</v>
      </c>
      <c r="D62" s="25">
        <f t="shared" si="18"/>
        <v>0</v>
      </c>
      <c r="E62" s="25" t="str">
        <f t="shared" si="4"/>
        <v>0</v>
      </c>
      <c r="F62" s="25" t="str">
        <f t="shared" si="5"/>
        <v>0</v>
      </c>
      <c r="G62" s="25">
        <v>0</v>
      </c>
      <c r="H62" s="25">
        <v>0</v>
      </c>
      <c r="I62" s="25">
        <v>0</v>
      </c>
      <c r="J62" s="25" t="str">
        <f t="shared" si="7"/>
        <v xml:space="preserve">0 </v>
      </c>
      <c r="K62" s="25" t="str">
        <f t="shared" si="8"/>
        <v>0</v>
      </c>
      <c r="L62" s="26">
        <v>0</v>
      </c>
      <c r="M62" s="26">
        <v>0</v>
      </c>
      <c r="N62" s="26">
        <v>0</v>
      </c>
      <c r="O62" s="26" t="str">
        <f t="shared" si="10"/>
        <v>0</v>
      </c>
      <c r="P62" s="26" t="str">
        <f t="shared" si="11"/>
        <v>0</v>
      </c>
    </row>
    <row r="63" spans="1:16" hidden="1">
      <c r="A63" s="24" t="s">
        <v>72</v>
      </c>
      <c r="B63" s="25">
        <f t="shared" si="18"/>
        <v>0</v>
      </c>
      <c r="C63" s="25">
        <f t="shared" si="18"/>
        <v>0</v>
      </c>
      <c r="D63" s="25">
        <f t="shared" si="18"/>
        <v>0</v>
      </c>
      <c r="E63" s="25" t="str">
        <f t="shared" si="4"/>
        <v>0</v>
      </c>
      <c r="F63" s="25" t="str">
        <f t="shared" si="5"/>
        <v>0</v>
      </c>
      <c r="G63" s="25">
        <v>0</v>
      </c>
      <c r="H63" s="25">
        <v>0</v>
      </c>
      <c r="I63" s="25">
        <v>0</v>
      </c>
      <c r="J63" s="25" t="str">
        <f t="shared" si="7"/>
        <v xml:space="preserve">0 </v>
      </c>
      <c r="K63" s="25" t="str">
        <f t="shared" si="8"/>
        <v>0</v>
      </c>
      <c r="L63" s="26">
        <v>0</v>
      </c>
      <c r="M63" s="26">
        <v>0</v>
      </c>
      <c r="N63" s="26">
        <v>0</v>
      </c>
      <c r="O63" s="26" t="str">
        <f t="shared" si="10"/>
        <v>0</v>
      </c>
      <c r="P63" s="26" t="str">
        <f t="shared" si="11"/>
        <v>0</v>
      </c>
    </row>
    <row r="64" spans="1:16">
      <c r="A64" s="24" t="s">
        <v>73</v>
      </c>
      <c r="B64" s="25">
        <f t="shared" si="18"/>
        <v>188</v>
      </c>
      <c r="C64" s="25">
        <f t="shared" si="18"/>
        <v>188</v>
      </c>
      <c r="D64" s="25">
        <f t="shared" si="18"/>
        <v>49</v>
      </c>
      <c r="E64" s="25">
        <f t="shared" si="4"/>
        <v>261</v>
      </c>
      <c r="F64" s="25">
        <f t="shared" si="5"/>
        <v>261</v>
      </c>
      <c r="G64" s="25">
        <v>0</v>
      </c>
      <c r="H64" s="25">
        <v>0</v>
      </c>
      <c r="I64" s="25">
        <v>0</v>
      </c>
      <c r="J64" s="25" t="str">
        <f t="shared" si="7"/>
        <v xml:space="preserve">0 </v>
      </c>
      <c r="K64" s="25" t="str">
        <f t="shared" si="8"/>
        <v>0</v>
      </c>
      <c r="L64" s="26">
        <v>188</v>
      </c>
      <c r="M64" s="26">
        <v>188</v>
      </c>
      <c r="N64" s="26">
        <v>49</v>
      </c>
      <c r="O64" s="26">
        <f t="shared" si="10"/>
        <v>261</v>
      </c>
      <c r="P64" s="26">
        <f t="shared" si="11"/>
        <v>261</v>
      </c>
    </row>
    <row r="65" spans="1:16" hidden="1">
      <c r="A65" s="24" t="s">
        <v>74</v>
      </c>
      <c r="B65" s="25">
        <f t="shared" si="18"/>
        <v>0</v>
      </c>
      <c r="C65" s="25">
        <f t="shared" si="18"/>
        <v>0</v>
      </c>
      <c r="D65" s="25">
        <f t="shared" si="18"/>
        <v>0</v>
      </c>
      <c r="E65" s="25" t="str">
        <f t="shared" si="4"/>
        <v>0</v>
      </c>
      <c r="F65" s="25" t="str">
        <f t="shared" si="5"/>
        <v>0</v>
      </c>
      <c r="G65" s="25">
        <v>0</v>
      </c>
      <c r="H65" s="25">
        <v>0</v>
      </c>
      <c r="I65" s="25">
        <v>0</v>
      </c>
      <c r="J65" s="25" t="str">
        <f t="shared" si="7"/>
        <v xml:space="preserve">0 </v>
      </c>
      <c r="K65" s="25" t="str">
        <f t="shared" si="8"/>
        <v>0</v>
      </c>
      <c r="L65" s="26">
        <v>0</v>
      </c>
      <c r="M65" s="26">
        <v>0</v>
      </c>
      <c r="N65" s="26">
        <v>0</v>
      </c>
      <c r="O65" s="26" t="str">
        <f t="shared" si="10"/>
        <v>0</v>
      </c>
      <c r="P65" s="26" t="str">
        <f t="shared" si="11"/>
        <v>0</v>
      </c>
    </row>
    <row r="66" spans="1:16">
      <c r="A66" s="24" t="s">
        <v>75</v>
      </c>
      <c r="B66" s="25">
        <f t="shared" si="18"/>
        <v>75</v>
      </c>
      <c r="C66" s="25">
        <f t="shared" si="18"/>
        <v>75</v>
      </c>
      <c r="D66" s="25">
        <f t="shared" si="18"/>
        <v>17</v>
      </c>
      <c r="E66" s="25">
        <f t="shared" si="4"/>
        <v>227</v>
      </c>
      <c r="F66" s="25">
        <f t="shared" si="5"/>
        <v>227</v>
      </c>
      <c r="G66" s="25">
        <v>0</v>
      </c>
      <c r="H66" s="25">
        <v>0</v>
      </c>
      <c r="I66" s="25">
        <v>0</v>
      </c>
      <c r="J66" s="25" t="str">
        <f t="shared" si="7"/>
        <v xml:space="preserve">0 </v>
      </c>
      <c r="K66" s="25" t="str">
        <f t="shared" si="8"/>
        <v>0</v>
      </c>
      <c r="L66" s="26">
        <v>75</v>
      </c>
      <c r="M66" s="26">
        <v>75</v>
      </c>
      <c r="N66" s="26">
        <v>17</v>
      </c>
      <c r="O66" s="26">
        <f t="shared" si="10"/>
        <v>227</v>
      </c>
      <c r="P66" s="26">
        <f t="shared" si="11"/>
        <v>227</v>
      </c>
    </row>
    <row r="67" spans="1:16">
      <c r="A67" s="24" t="s">
        <v>76</v>
      </c>
      <c r="B67" s="25">
        <f t="shared" si="18"/>
        <v>376</v>
      </c>
      <c r="C67" s="25">
        <f t="shared" si="18"/>
        <v>376</v>
      </c>
      <c r="D67" s="25">
        <f t="shared" si="18"/>
        <v>103</v>
      </c>
      <c r="E67" s="25">
        <f t="shared" si="4"/>
        <v>274</v>
      </c>
      <c r="F67" s="25">
        <f t="shared" si="5"/>
        <v>274</v>
      </c>
      <c r="G67" s="25">
        <v>34</v>
      </c>
      <c r="H67" s="25">
        <v>34</v>
      </c>
      <c r="I67" s="25">
        <v>10</v>
      </c>
      <c r="J67" s="25">
        <f t="shared" si="7"/>
        <v>294</v>
      </c>
      <c r="K67" s="25">
        <f t="shared" si="8"/>
        <v>294</v>
      </c>
      <c r="L67" s="26">
        <v>342</v>
      </c>
      <c r="M67" s="26">
        <v>342</v>
      </c>
      <c r="N67" s="26">
        <v>93</v>
      </c>
      <c r="O67" s="26">
        <f t="shared" si="10"/>
        <v>272</v>
      </c>
      <c r="P67" s="26">
        <f t="shared" si="11"/>
        <v>272</v>
      </c>
    </row>
    <row r="68" spans="1:16">
      <c r="A68" s="24" t="s">
        <v>77</v>
      </c>
      <c r="B68" s="25">
        <f t="shared" si="18"/>
        <v>65</v>
      </c>
      <c r="C68" s="25">
        <f t="shared" si="18"/>
        <v>65</v>
      </c>
      <c r="D68" s="25">
        <f t="shared" si="18"/>
        <v>18</v>
      </c>
      <c r="E68" s="25">
        <f t="shared" si="4"/>
        <v>277</v>
      </c>
      <c r="F68" s="25">
        <f t="shared" si="5"/>
        <v>277</v>
      </c>
      <c r="G68" s="25">
        <v>0</v>
      </c>
      <c r="H68" s="25">
        <v>0</v>
      </c>
      <c r="I68" s="25">
        <v>0</v>
      </c>
      <c r="J68" s="25" t="str">
        <f t="shared" si="7"/>
        <v xml:space="preserve">0 </v>
      </c>
      <c r="K68" s="25" t="str">
        <f t="shared" si="8"/>
        <v>0</v>
      </c>
      <c r="L68" s="26">
        <v>65</v>
      </c>
      <c r="M68" s="26">
        <v>65</v>
      </c>
      <c r="N68" s="26">
        <v>18</v>
      </c>
      <c r="O68" s="26">
        <f t="shared" si="10"/>
        <v>277</v>
      </c>
      <c r="P68" s="26">
        <f t="shared" si="11"/>
        <v>277</v>
      </c>
    </row>
    <row r="69" spans="1:16">
      <c r="A69" s="24" t="s">
        <v>78</v>
      </c>
      <c r="B69" s="25">
        <f t="shared" si="18"/>
        <v>2289</v>
      </c>
      <c r="C69" s="25">
        <f t="shared" si="18"/>
        <v>2289</v>
      </c>
      <c r="D69" s="25">
        <f t="shared" si="18"/>
        <v>616</v>
      </c>
      <c r="E69" s="25">
        <f t="shared" si="4"/>
        <v>269</v>
      </c>
      <c r="F69" s="25">
        <f t="shared" si="5"/>
        <v>269</v>
      </c>
      <c r="G69" s="25">
        <v>284</v>
      </c>
      <c r="H69" s="25">
        <v>284</v>
      </c>
      <c r="I69" s="25">
        <v>61</v>
      </c>
      <c r="J69" s="25">
        <f t="shared" si="7"/>
        <v>215</v>
      </c>
      <c r="K69" s="25">
        <f t="shared" si="8"/>
        <v>215</v>
      </c>
      <c r="L69" s="26">
        <v>2005</v>
      </c>
      <c r="M69" s="26">
        <v>2005</v>
      </c>
      <c r="N69" s="26">
        <v>555</v>
      </c>
      <c r="O69" s="26">
        <f t="shared" si="10"/>
        <v>277</v>
      </c>
      <c r="P69" s="26">
        <f t="shared" si="11"/>
        <v>277</v>
      </c>
    </row>
    <row r="70" spans="1:16">
      <c r="A70" s="24" t="s">
        <v>79</v>
      </c>
      <c r="B70" s="25">
        <f t="shared" si="18"/>
        <v>559</v>
      </c>
      <c r="C70" s="25">
        <f t="shared" si="18"/>
        <v>559</v>
      </c>
      <c r="D70" s="25">
        <f t="shared" si="18"/>
        <v>145</v>
      </c>
      <c r="E70" s="25">
        <f t="shared" ref="E70:E133" si="19">IFERROR(ROUND((D70/B70)*1000,0),"0")</f>
        <v>259</v>
      </c>
      <c r="F70" s="25">
        <f t="shared" ref="F70:F133" si="20">IFERROR(ROUND((D70/C70)*1000,0),"0")</f>
        <v>259</v>
      </c>
      <c r="G70" s="25">
        <v>79</v>
      </c>
      <c r="H70" s="25">
        <v>79</v>
      </c>
      <c r="I70" s="25">
        <v>17</v>
      </c>
      <c r="J70" s="25">
        <f t="shared" ref="J70:J133" si="21">IFERROR(ROUND((I70/G70)*1000,0),"0 ")</f>
        <v>215</v>
      </c>
      <c r="K70" s="25">
        <f t="shared" ref="K70:K133" si="22">IFERROR(ROUND((I70/H70)*1000,0),"0")</f>
        <v>215</v>
      </c>
      <c r="L70" s="26">
        <v>480</v>
      </c>
      <c r="M70" s="26">
        <v>480</v>
      </c>
      <c r="N70" s="26">
        <v>128</v>
      </c>
      <c r="O70" s="26">
        <f t="shared" ref="O70:O133" si="23">IFERROR(ROUND((N70/L70)*1000,0),"0")</f>
        <v>267</v>
      </c>
      <c r="P70" s="26">
        <f t="shared" ref="P70:P133" si="24">IFERROR(ROUND((N70/M70)*1000,0),"0")</f>
        <v>267</v>
      </c>
    </row>
    <row r="71" spans="1:16">
      <c r="A71" s="24" t="s">
        <v>80</v>
      </c>
      <c r="B71" s="25">
        <f t="shared" si="18"/>
        <v>200</v>
      </c>
      <c r="C71" s="25">
        <f t="shared" si="18"/>
        <v>200</v>
      </c>
      <c r="D71" s="25">
        <f t="shared" si="18"/>
        <v>48</v>
      </c>
      <c r="E71" s="25">
        <f t="shared" si="19"/>
        <v>240</v>
      </c>
      <c r="F71" s="25">
        <f t="shared" si="20"/>
        <v>240</v>
      </c>
      <c r="G71" s="25">
        <v>0</v>
      </c>
      <c r="H71" s="25">
        <v>0</v>
      </c>
      <c r="I71" s="25">
        <v>0</v>
      </c>
      <c r="J71" s="25" t="str">
        <f t="shared" si="21"/>
        <v xml:space="preserve">0 </v>
      </c>
      <c r="K71" s="25" t="str">
        <f t="shared" si="22"/>
        <v>0</v>
      </c>
      <c r="L71" s="26">
        <v>200</v>
      </c>
      <c r="M71" s="26">
        <v>200</v>
      </c>
      <c r="N71" s="26">
        <v>48</v>
      </c>
      <c r="O71" s="26">
        <f t="shared" si="23"/>
        <v>240</v>
      </c>
      <c r="P71" s="26">
        <f t="shared" si="24"/>
        <v>240</v>
      </c>
    </row>
    <row r="72" spans="1:16" hidden="1">
      <c r="A72" s="24" t="s">
        <v>81</v>
      </c>
      <c r="B72" s="25">
        <f t="shared" si="18"/>
        <v>0</v>
      </c>
      <c r="C72" s="25">
        <f t="shared" si="18"/>
        <v>0</v>
      </c>
      <c r="D72" s="25">
        <f t="shared" si="18"/>
        <v>0</v>
      </c>
      <c r="E72" s="25" t="str">
        <f t="shared" si="19"/>
        <v>0</v>
      </c>
      <c r="F72" s="25" t="str">
        <f t="shared" si="20"/>
        <v>0</v>
      </c>
      <c r="G72" s="25">
        <v>0</v>
      </c>
      <c r="H72" s="25">
        <v>0</v>
      </c>
      <c r="I72" s="25">
        <v>0</v>
      </c>
      <c r="J72" s="25" t="str">
        <f t="shared" si="21"/>
        <v xml:space="preserve">0 </v>
      </c>
      <c r="K72" s="25" t="str">
        <f t="shared" si="22"/>
        <v>0</v>
      </c>
      <c r="L72" s="26">
        <v>0</v>
      </c>
      <c r="M72" s="26">
        <v>0</v>
      </c>
      <c r="N72" s="26">
        <v>0</v>
      </c>
      <c r="O72" s="26" t="str">
        <f t="shared" si="23"/>
        <v>0</v>
      </c>
      <c r="P72" s="26" t="str">
        <f t="shared" si="24"/>
        <v>0</v>
      </c>
    </row>
    <row r="73" spans="1:16" hidden="1">
      <c r="A73" s="24" t="s">
        <v>82</v>
      </c>
      <c r="B73" s="25">
        <f t="shared" si="18"/>
        <v>0</v>
      </c>
      <c r="C73" s="25">
        <f t="shared" si="18"/>
        <v>0</v>
      </c>
      <c r="D73" s="25">
        <f t="shared" si="18"/>
        <v>0</v>
      </c>
      <c r="E73" s="25" t="str">
        <f t="shared" si="19"/>
        <v>0</v>
      </c>
      <c r="F73" s="25" t="str">
        <f t="shared" si="20"/>
        <v>0</v>
      </c>
      <c r="G73" s="25">
        <v>0</v>
      </c>
      <c r="H73" s="25">
        <v>0</v>
      </c>
      <c r="I73" s="25">
        <v>0</v>
      </c>
      <c r="J73" s="25" t="str">
        <f t="shared" si="21"/>
        <v xml:space="preserve">0 </v>
      </c>
      <c r="K73" s="25" t="str">
        <f t="shared" si="22"/>
        <v>0</v>
      </c>
      <c r="L73" s="26">
        <v>0</v>
      </c>
      <c r="M73" s="26">
        <v>0</v>
      </c>
      <c r="N73" s="26">
        <v>0</v>
      </c>
      <c r="O73" s="26" t="str">
        <f t="shared" si="23"/>
        <v>0</v>
      </c>
      <c r="P73" s="26" t="str">
        <f t="shared" si="24"/>
        <v>0</v>
      </c>
    </row>
    <row r="74" spans="1:16" hidden="1">
      <c r="A74" s="24" t="s">
        <v>83</v>
      </c>
      <c r="B74" s="25">
        <f t="shared" ref="B74:D137" si="25">G74+L74</f>
        <v>0</v>
      </c>
      <c r="C74" s="25">
        <f t="shared" si="25"/>
        <v>0</v>
      </c>
      <c r="D74" s="25">
        <f t="shared" si="25"/>
        <v>0</v>
      </c>
      <c r="E74" s="25" t="str">
        <f t="shared" si="19"/>
        <v>0</v>
      </c>
      <c r="F74" s="25" t="str">
        <f t="shared" si="20"/>
        <v>0</v>
      </c>
      <c r="G74" s="25">
        <v>0</v>
      </c>
      <c r="H74" s="25">
        <v>0</v>
      </c>
      <c r="I74" s="25">
        <v>0</v>
      </c>
      <c r="J74" s="25" t="str">
        <f t="shared" si="21"/>
        <v xml:space="preserve">0 </v>
      </c>
      <c r="K74" s="25" t="str">
        <f t="shared" si="22"/>
        <v>0</v>
      </c>
      <c r="L74" s="26">
        <v>0</v>
      </c>
      <c r="M74" s="26">
        <v>0</v>
      </c>
      <c r="N74" s="26">
        <v>0</v>
      </c>
      <c r="O74" s="26" t="str">
        <f t="shared" si="23"/>
        <v>0</v>
      </c>
      <c r="P74" s="26" t="str">
        <f t="shared" si="24"/>
        <v>0</v>
      </c>
    </row>
    <row r="75" spans="1:16">
      <c r="A75" s="24" t="s">
        <v>84</v>
      </c>
      <c r="B75" s="25">
        <f t="shared" si="25"/>
        <v>426</v>
      </c>
      <c r="C75" s="25">
        <f t="shared" si="25"/>
        <v>426</v>
      </c>
      <c r="D75" s="25">
        <f t="shared" si="25"/>
        <v>114</v>
      </c>
      <c r="E75" s="25">
        <f t="shared" si="19"/>
        <v>268</v>
      </c>
      <c r="F75" s="25">
        <f t="shared" si="20"/>
        <v>268</v>
      </c>
      <c r="G75" s="25">
        <v>0</v>
      </c>
      <c r="H75" s="25">
        <v>0</v>
      </c>
      <c r="I75" s="25">
        <v>0</v>
      </c>
      <c r="J75" s="25" t="str">
        <f t="shared" si="21"/>
        <v xml:space="preserve">0 </v>
      </c>
      <c r="K75" s="25" t="str">
        <f t="shared" si="22"/>
        <v>0</v>
      </c>
      <c r="L75" s="26">
        <v>426</v>
      </c>
      <c r="M75" s="26">
        <v>426</v>
      </c>
      <c r="N75" s="26">
        <v>114</v>
      </c>
      <c r="O75" s="26">
        <f t="shared" si="23"/>
        <v>268</v>
      </c>
      <c r="P75" s="26">
        <f t="shared" si="24"/>
        <v>268</v>
      </c>
    </row>
    <row r="76" spans="1:16" hidden="1">
      <c r="A76" s="24" t="s">
        <v>85</v>
      </c>
      <c r="B76" s="25">
        <f t="shared" si="25"/>
        <v>0</v>
      </c>
      <c r="C76" s="25">
        <f t="shared" si="25"/>
        <v>0</v>
      </c>
      <c r="D76" s="25">
        <f t="shared" si="25"/>
        <v>0</v>
      </c>
      <c r="E76" s="25" t="str">
        <f t="shared" si="19"/>
        <v>0</v>
      </c>
      <c r="F76" s="25" t="str">
        <f t="shared" si="20"/>
        <v>0</v>
      </c>
      <c r="G76" s="25">
        <v>0</v>
      </c>
      <c r="H76" s="25">
        <v>0</v>
      </c>
      <c r="I76" s="25">
        <v>0</v>
      </c>
      <c r="J76" s="25" t="str">
        <f t="shared" si="21"/>
        <v xml:space="preserve">0 </v>
      </c>
      <c r="K76" s="25" t="str">
        <f t="shared" si="22"/>
        <v>0</v>
      </c>
      <c r="L76" s="26">
        <v>0</v>
      </c>
      <c r="M76" s="26">
        <v>0</v>
      </c>
      <c r="N76" s="26">
        <v>0</v>
      </c>
      <c r="O76" s="26" t="str">
        <f t="shared" si="23"/>
        <v>0</v>
      </c>
      <c r="P76" s="26" t="str">
        <f t="shared" si="24"/>
        <v>0</v>
      </c>
    </row>
    <row r="77" spans="1:16">
      <c r="A77" s="24" t="s">
        <v>86</v>
      </c>
      <c r="B77" s="25">
        <f t="shared" si="25"/>
        <v>225</v>
      </c>
      <c r="C77" s="25">
        <f t="shared" si="25"/>
        <v>225</v>
      </c>
      <c r="D77" s="25">
        <f t="shared" si="25"/>
        <v>62</v>
      </c>
      <c r="E77" s="25">
        <f t="shared" si="19"/>
        <v>276</v>
      </c>
      <c r="F77" s="25">
        <f t="shared" si="20"/>
        <v>276</v>
      </c>
      <c r="G77" s="25">
        <v>0</v>
      </c>
      <c r="H77" s="25">
        <v>0</v>
      </c>
      <c r="I77" s="25">
        <v>0</v>
      </c>
      <c r="J77" s="25" t="str">
        <f t="shared" si="21"/>
        <v xml:space="preserve">0 </v>
      </c>
      <c r="K77" s="25" t="str">
        <f t="shared" si="22"/>
        <v>0</v>
      </c>
      <c r="L77" s="26">
        <v>225</v>
      </c>
      <c r="M77" s="26">
        <v>225</v>
      </c>
      <c r="N77" s="26">
        <v>62</v>
      </c>
      <c r="O77" s="26">
        <f t="shared" si="23"/>
        <v>276</v>
      </c>
      <c r="P77" s="26">
        <f t="shared" si="24"/>
        <v>276</v>
      </c>
    </row>
    <row r="78" spans="1:16">
      <c r="A78" s="24" t="s">
        <v>87</v>
      </c>
      <c r="B78" s="25">
        <f t="shared" si="25"/>
        <v>400</v>
      </c>
      <c r="C78" s="25">
        <f t="shared" si="25"/>
        <v>400</v>
      </c>
      <c r="D78" s="25">
        <f t="shared" si="25"/>
        <v>101</v>
      </c>
      <c r="E78" s="25">
        <f t="shared" si="19"/>
        <v>253</v>
      </c>
      <c r="F78" s="25">
        <f t="shared" si="20"/>
        <v>253</v>
      </c>
      <c r="G78" s="25">
        <v>0</v>
      </c>
      <c r="H78" s="25">
        <v>0</v>
      </c>
      <c r="I78" s="25">
        <v>0</v>
      </c>
      <c r="J78" s="25" t="str">
        <f t="shared" si="21"/>
        <v xml:space="preserve">0 </v>
      </c>
      <c r="K78" s="25" t="str">
        <f t="shared" si="22"/>
        <v>0</v>
      </c>
      <c r="L78" s="26">
        <v>400</v>
      </c>
      <c r="M78" s="26">
        <v>400</v>
      </c>
      <c r="N78" s="26">
        <v>101</v>
      </c>
      <c r="O78" s="26">
        <f t="shared" si="23"/>
        <v>253</v>
      </c>
      <c r="P78" s="26">
        <f t="shared" si="24"/>
        <v>253</v>
      </c>
    </row>
    <row r="79" spans="1:16" ht="23.25" hidden="1" customHeight="1">
      <c r="A79" s="24" t="s">
        <v>88</v>
      </c>
      <c r="B79" s="25">
        <f t="shared" si="25"/>
        <v>0</v>
      </c>
      <c r="C79" s="25">
        <f t="shared" si="25"/>
        <v>0</v>
      </c>
      <c r="D79" s="25">
        <f t="shared" si="25"/>
        <v>0</v>
      </c>
      <c r="E79" s="25" t="str">
        <f t="shared" si="19"/>
        <v>0</v>
      </c>
      <c r="F79" s="25" t="str">
        <f t="shared" si="20"/>
        <v>0</v>
      </c>
      <c r="G79" s="25">
        <v>0</v>
      </c>
      <c r="H79" s="25">
        <v>0</v>
      </c>
      <c r="I79" s="25">
        <v>0</v>
      </c>
      <c r="J79" s="25" t="str">
        <f t="shared" si="21"/>
        <v xml:space="preserve">0 </v>
      </c>
      <c r="K79" s="25" t="str">
        <f t="shared" si="22"/>
        <v>0</v>
      </c>
      <c r="L79" s="26">
        <v>0</v>
      </c>
      <c r="M79" s="26">
        <v>0</v>
      </c>
      <c r="N79" s="26">
        <v>0</v>
      </c>
      <c r="O79" s="26" t="str">
        <f t="shared" si="23"/>
        <v>0</v>
      </c>
      <c r="P79" s="26" t="str">
        <f t="shared" si="24"/>
        <v>0</v>
      </c>
    </row>
    <row r="80" spans="1:16">
      <c r="A80" s="24" t="s">
        <v>89</v>
      </c>
      <c r="B80" s="25">
        <f t="shared" si="25"/>
        <v>47</v>
      </c>
      <c r="C80" s="25">
        <f t="shared" si="25"/>
        <v>47</v>
      </c>
      <c r="D80" s="25">
        <f t="shared" si="25"/>
        <v>9</v>
      </c>
      <c r="E80" s="25">
        <f t="shared" si="19"/>
        <v>191</v>
      </c>
      <c r="F80" s="25">
        <f t="shared" si="20"/>
        <v>191</v>
      </c>
      <c r="G80" s="25">
        <v>47</v>
      </c>
      <c r="H80" s="25">
        <v>47</v>
      </c>
      <c r="I80" s="25">
        <v>9</v>
      </c>
      <c r="J80" s="25">
        <f t="shared" si="21"/>
        <v>191</v>
      </c>
      <c r="K80" s="25">
        <f t="shared" si="22"/>
        <v>191</v>
      </c>
      <c r="L80" s="26">
        <v>0</v>
      </c>
      <c r="M80" s="26">
        <v>0</v>
      </c>
      <c r="N80" s="26">
        <v>0</v>
      </c>
      <c r="O80" s="26" t="str">
        <f t="shared" si="23"/>
        <v>0</v>
      </c>
      <c r="P80" s="26" t="str">
        <f t="shared" si="24"/>
        <v>0</v>
      </c>
    </row>
    <row r="81" spans="1:16" ht="23.25" hidden="1" customHeight="1">
      <c r="A81" s="24" t="s">
        <v>90</v>
      </c>
      <c r="B81" s="25">
        <f t="shared" si="25"/>
        <v>0</v>
      </c>
      <c r="C81" s="25">
        <f t="shared" si="25"/>
        <v>0</v>
      </c>
      <c r="D81" s="25">
        <f t="shared" si="25"/>
        <v>0</v>
      </c>
      <c r="E81" s="25" t="str">
        <f t="shared" si="19"/>
        <v>0</v>
      </c>
      <c r="F81" s="25" t="str">
        <f t="shared" si="20"/>
        <v>0</v>
      </c>
      <c r="G81" s="25">
        <v>0</v>
      </c>
      <c r="H81" s="25">
        <v>0</v>
      </c>
      <c r="I81" s="25">
        <v>0</v>
      </c>
      <c r="J81" s="25" t="str">
        <f t="shared" si="21"/>
        <v xml:space="preserve">0 </v>
      </c>
      <c r="K81" s="25" t="str">
        <f t="shared" si="22"/>
        <v>0</v>
      </c>
      <c r="L81" s="26">
        <v>0</v>
      </c>
      <c r="M81" s="26">
        <v>0</v>
      </c>
      <c r="N81" s="26">
        <v>0</v>
      </c>
      <c r="O81" s="26" t="str">
        <f t="shared" si="23"/>
        <v>0</v>
      </c>
      <c r="P81" s="26" t="str">
        <f t="shared" si="24"/>
        <v>0</v>
      </c>
    </row>
    <row r="82" spans="1:16" ht="23.25" hidden="1" customHeight="1">
      <c r="A82" s="24" t="s">
        <v>91</v>
      </c>
      <c r="B82" s="25">
        <f t="shared" si="25"/>
        <v>0</v>
      </c>
      <c r="C82" s="25">
        <f t="shared" si="25"/>
        <v>0</v>
      </c>
      <c r="D82" s="25">
        <f t="shared" si="25"/>
        <v>0</v>
      </c>
      <c r="E82" s="25" t="str">
        <f t="shared" si="19"/>
        <v>0</v>
      </c>
      <c r="F82" s="25" t="str">
        <f t="shared" si="20"/>
        <v>0</v>
      </c>
      <c r="G82" s="25">
        <v>0</v>
      </c>
      <c r="H82" s="25">
        <v>0</v>
      </c>
      <c r="I82" s="25">
        <v>0</v>
      </c>
      <c r="J82" s="25" t="str">
        <f t="shared" si="21"/>
        <v xml:space="preserve">0 </v>
      </c>
      <c r="K82" s="25" t="str">
        <f t="shared" si="22"/>
        <v>0</v>
      </c>
      <c r="L82" s="26">
        <v>0</v>
      </c>
      <c r="M82" s="26">
        <v>0</v>
      </c>
      <c r="N82" s="26">
        <v>0</v>
      </c>
      <c r="O82" s="26" t="str">
        <f t="shared" si="23"/>
        <v>0</v>
      </c>
      <c r="P82" s="26" t="str">
        <f t="shared" si="24"/>
        <v>0</v>
      </c>
    </row>
    <row r="83" spans="1:16" ht="23.25" hidden="1" customHeight="1">
      <c r="A83" s="24" t="s">
        <v>92</v>
      </c>
      <c r="B83" s="25">
        <f t="shared" si="25"/>
        <v>0</v>
      </c>
      <c r="C83" s="25">
        <f t="shared" si="25"/>
        <v>0</v>
      </c>
      <c r="D83" s="25">
        <f t="shared" si="25"/>
        <v>0</v>
      </c>
      <c r="E83" s="25" t="str">
        <f t="shared" si="19"/>
        <v>0</v>
      </c>
      <c r="F83" s="25" t="str">
        <f t="shared" si="20"/>
        <v>0</v>
      </c>
      <c r="G83" s="25">
        <v>0</v>
      </c>
      <c r="H83" s="25">
        <v>0</v>
      </c>
      <c r="I83" s="25">
        <v>0</v>
      </c>
      <c r="J83" s="25" t="str">
        <f t="shared" si="21"/>
        <v xml:space="preserve">0 </v>
      </c>
      <c r="K83" s="25" t="str">
        <f t="shared" si="22"/>
        <v>0</v>
      </c>
      <c r="L83" s="26">
        <v>0</v>
      </c>
      <c r="M83" s="26">
        <v>0</v>
      </c>
      <c r="N83" s="26">
        <v>0</v>
      </c>
      <c r="O83" s="26" t="str">
        <f t="shared" si="23"/>
        <v>0</v>
      </c>
      <c r="P83" s="26" t="str">
        <f t="shared" si="24"/>
        <v>0</v>
      </c>
    </row>
    <row r="84" spans="1:16" hidden="1">
      <c r="A84" s="24" t="s">
        <v>93</v>
      </c>
      <c r="B84" s="25">
        <f t="shared" si="25"/>
        <v>0</v>
      </c>
      <c r="C84" s="25">
        <f t="shared" si="25"/>
        <v>0</v>
      </c>
      <c r="D84" s="25">
        <f t="shared" si="25"/>
        <v>0</v>
      </c>
      <c r="E84" s="25" t="str">
        <f t="shared" si="19"/>
        <v>0</v>
      </c>
      <c r="F84" s="25" t="str">
        <f t="shared" si="20"/>
        <v>0</v>
      </c>
      <c r="G84" s="25">
        <v>0</v>
      </c>
      <c r="H84" s="25">
        <v>0</v>
      </c>
      <c r="I84" s="25">
        <v>0</v>
      </c>
      <c r="J84" s="25" t="str">
        <f t="shared" si="21"/>
        <v xml:space="preserve">0 </v>
      </c>
      <c r="K84" s="25" t="str">
        <f t="shared" si="22"/>
        <v>0</v>
      </c>
      <c r="L84" s="26">
        <v>0</v>
      </c>
      <c r="M84" s="26">
        <v>0</v>
      </c>
      <c r="N84" s="26">
        <v>0</v>
      </c>
      <c r="O84" s="26" t="str">
        <f t="shared" si="23"/>
        <v>0</v>
      </c>
      <c r="P84" s="26" t="str">
        <f t="shared" si="24"/>
        <v>0</v>
      </c>
    </row>
    <row r="85" spans="1:16" hidden="1">
      <c r="A85" s="24" t="s">
        <v>94</v>
      </c>
      <c r="B85" s="25">
        <f t="shared" si="25"/>
        <v>0</v>
      </c>
      <c r="C85" s="25">
        <f t="shared" si="25"/>
        <v>0</v>
      </c>
      <c r="D85" s="25">
        <f t="shared" si="25"/>
        <v>0</v>
      </c>
      <c r="E85" s="25" t="str">
        <f t="shared" si="19"/>
        <v>0</v>
      </c>
      <c r="F85" s="25" t="str">
        <f t="shared" si="20"/>
        <v>0</v>
      </c>
      <c r="G85" s="25">
        <v>0</v>
      </c>
      <c r="H85" s="25">
        <v>0</v>
      </c>
      <c r="I85" s="25">
        <v>0</v>
      </c>
      <c r="J85" s="25" t="str">
        <f t="shared" si="21"/>
        <v xml:space="preserve">0 </v>
      </c>
      <c r="K85" s="25" t="str">
        <f t="shared" si="22"/>
        <v>0</v>
      </c>
      <c r="L85" s="26">
        <v>0</v>
      </c>
      <c r="M85" s="26">
        <v>0</v>
      </c>
      <c r="N85" s="26">
        <v>0</v>
      </c>
      <c r="O85" s="26" t="str">
        <f t="shared" si="23"/>
        <v>0</v>
      </c>
      <c r="P85" s="26" t="str">
        <f t="shared" si="24"/>
        <v>0</v>
      </c>
    </row>
    <row r="86" spans="1:16" hidden="1">
      <c r="A86" s="24" t="s">
        <v>95</v>
      </c>
      <c r="B86" s="25">
        <f t="shared" si="25"/>
        <v>0</v>
      </c>
      <c r="C86" s="25">
        <f t="shared" si="25"/>
        <v>0</v>
      </c>
      <c r="D86" s="25">
        <f t="shared" si="25"/>
        <v>0</v>
      </c>
      <c r="E86" s="25" t="str">
        <f t="shared" si="19"/>
        <v>0</v>
      </c>
      <c r="F86" s="25" t="str">
        <f t="shared" si="20"/>
        <v>0</v>
      </c>
      <c r="G86" s="25">
        <v>0</v>
      </c>
      <c r="H86" s="25">
        <v>0</v>
      </c>
      <c r="I86" s="25">
        <v>0</v>
      </c>
      <c r="J86" s="25" t="str">
        <f t="shared" si="21"/>
        <v xml:space="preserve">0 </v>
      </c>
      <c r="K86" s="25" t="str">
        <f t="shared" si="22"/>
        <v>0</v>
      </c>
      <c r="L86" s="26">
        <v>0</v>
      </c>
      <c r="M86" s="26">
        <v>0</v>
      </c>
      <c r="N86" s="26">
        <v>0</v>
      </c>
      <c r="O86" s="26" t="str">
        <f t="shared" si="23"/>
        <v>0</v>
      </c>
      <c r="P86" s="26" t="str">
        <f t="shared" si="24"/>
        <v>0</v>
      </c>
    </row>
    <row r="87" spans="1:16" s="5" customFormat="1">
      <c r="A87" s="28" t="s">
        <v>96</v>
      </c>
      <c r="B87" s="18">
        <f t="shared" si="25"/>
        <v>52410</v>
      </c>
      <c r="C87" s="18">
        <f t="shared" si="25"/>
        <v>52300</v>
      </c>
      <c r="D87" s="18">
        <f t="shared" si="25"/>
        <v>16585</v>
      </c>
      <c r="E87" s="18">
        <f t="shared" si="19"/>
        <v>316</v>
      </c>
      <c r="F87" s="18">
        <f t="shared" si="20"/>
        <v>317</v>
      </c>
      <c r="G87" s="18">
        <v>45395</v>
      </c>
      <c r="H87" s="18">
        <v>45285</v>
      </c>
      <c r="I87" s="18">
        <v>14691</v>
      </c>
      <c r="J87" s="18">
        <f t="shared" si="21"/>
        <v>324</v>
      </c>
      <c r="K87" s="18">
        <f t="shared" si="22"/>
        <v>324</v>
      </c>
      <c r="L87" s="29">
        <v>7015</v>
      </c>
      <c r="M87" s="29">
        <v>7015</v>
      </c>
      <c r="N87" s="29">
        <v>1894</v>
      </c>
      <c r="O87" s="29">
        <f t="shared" si="23"/>
        <v>270</v>
      </c>
      <c r="P87" s="29">
        <f t="shared" si="24"/>
        <v>270</v>
      </c>
    </row>
    <row r="88" spans="1:16">
      <c r="A88" s="24" t="s">
        <v>97</v>
      </c>
      <c r="B88" s="25">
        <f t="shared" si="25"/>
        <v>2660</v>
      </c>
      <c r="C88" s="25">
        <f t="shared" si="25"/>
        <v>2550</v>
      </c>
      <c r="D88" s="25">
        <f t="shared" si="25"/>
        <v>739</v>
      </c>
      <c r="E88" s="25">
        <f t="shared" si="19"/>
        <v>278</v>
      </c>
      <c r="F88" s="25">
        <f t="shared" si="20"/>
        <v>290</v>
      </c>
      <c r="G88" s="25">
        <v>907</v>
      </c>
      <c r="H88" s="25">
        <v>797</v>
      </c>
      <c r="I88" s="25">
        <v>245</v>
      </c>
      <c r="J88" s="25">
        <f t="shared" si="21"/>
        <v>270</v>
      </c>
      <c r="K88" s="25">
        <f t="shared" si="22"/>
        <v>307</v>
      </c>
      <c r="L88" s="26">
        <v>1753</v>
      </c>
      <c r="M88" s="26">
        <v>1753</v>
      </c>
      <c r="N88" s="26">
        <v>494</v>
      </c>
      <c r="O88" s="26">
        <f t="shared" si="23"/>
        <v>282</v>
      </c>
      <c r="P88" s="26">
        <f t="shared" si="24"/>
        <v>282</v>
      </c>
    </row>
    <row r="89" spans="1:16">
      <c r="A89" s="24" t="s">
        <v>98</v>
      </c>
      <c r="B89" s="25">
        <f t="shared" si="25"/>
        <v>2592</v>
      </c>
      <c r="C89" s="25">
        <f t="shared" si="25"/>
        <v>2592</v>
      </c>
      <c r="D89" s="25">
        <f t="shared" si="25"/>
        <v>782</v>
      </c>
      <c r="E89" s="25">
        <f t="shared" si="19"/>
        <v>302</v>
      </c>
      <c r="F89" s="25">
        <f t="shared" si="20"/>
        <v>302</v>
      </c>
      <c r="G89" s="25">
        <v>1308</v>
      </c>
      <c r="H89" s="25">
        <v>1308</v>
      </c>
      <c r="I89" s="25">
        <v>425</v>
      </c>
      <c r="J89" s="25">
        <f t="shared" si="21"/>
        <v>325</v>
      </c>
      <c r="K89" s="25">
        <f t="shared" si="22"/>
        <v>325</v>
      </c>
      <c r="L89" s="26">
        <v>1284</v>
      </c>
      <c r="M89" s="26">
        <v>1284</v>
      </c>
      <c r="N89" s="26">
        <v>357</v>
      </c>
      <c r="O89" s="26">
        <f t="shared" si="23"/>
        <v>278</v>
      </c>
      <c r="P89" s="26">
        <f t="shared" si="24"/>
        <v>278</v>
      </c>
    </row>
    <row r="90" spans="1:16">
      <c r="A90" s="24" t="s">
        <v>99</v>
      </c>
      <c r="B90" s="25">
        <f t="shared" si="25"/>
        <v>23756</v>
      </c>
      <c r="C90" s="25">
        <f t="shared" si="25"/>
        <v>23756</v>
      </c>
      <c r="D90" s="25">
        <f t="shared" si="25"/>
        <v>7811</v>
      </c>
      <c r="E90" s="25">
        <f t="shared" si="19"/>
        <v>329</v>
      </c>
      <c r="F90" s="25">
        <f t="shared" si="20"/>
        <v>329</v>
      </c>
      <c r="G90" s="25">
        <v>23670</v>
      </c>
      <c r="H90" s="25">
        <v>23670</v>
      </c>
      <c r="I90" s="25">
        <v>7787</v>
      </c>
      <c r="J90" s="25">
        <f t="shared" si="21"/>
        <v>329</v>
      </c>
      <c r="K90" s="25">
        <f t="shared" si="22"/>
        <v>329</v>
      </c>
      <c r="L90" s="26">
        <v>86</v>
      </c>
      <c r="M90" s="26">
        <v>86</v>
      </c>
      <c r="N90" s="26">
        <v>24</v>
      </c>
      <c r="O90" s="26">
        <f t="shared" si="23"/>
        <v>279</v>
      </c>
      <c r="P90" s="26">
        <f t="shared" si="24"/>
        <v>279</v>
      </c>
    </row>
    <row r="91" spans="1:16">
      <c r="A91" s="24" t="s">
        <v>100</v>
      </c>
      <c r="B91" s="25">
        <f t="shared" si="25"/>
        <v>14411</v>
      </c>
      <c r="C91" s="25">
        <f t="shared" si="25"/>
        <v>14411</v>
      </c>
      <c r="D91" s="25">
        <f t="shared" si="25"/>
        <v>4506</v>
      </c>
      <c r="E91" s="25">
        <f t="shared" si="19"/>
        <v>313</v>
      </c>
      <c r="F91" s="25">
        <f t="shared" si="20"/>
        <v>313</v>
      </c>
      <c r="G91" s="25">
        <v>13086</v>
      </c>
      <c r="H91" s="25">
        <v>13086</v>
      </c>
      <c r="I91" s="25">
        <v>4135</v>
      </c>
      <c r="J91" s="25">
        <f t="shared" si="21"/>
        <v>316</v>
      </c>
      <c r="K91" s="25">
        <f t="shared" si="22"/>
        <v>316</v>
      </c>
      <c r="L91" s="26">
        <v>1325</v>
      </c>
      <c r="M91" s="26">
        <v>1325</v>
      </c>
      <c r="N91" s="26">
        <v>371</v>
      </c>
      <c r="O91" s="26">
        <f t="shared" si="23"/>
        <v>280</v>
      </c>
      <c r="P91" s="26">
        <f t="shared" si="24"/>
        <v>280</v>
      </c>
    </row>
    <row r="92" spans="1:16">
      <c r="A92" s="24" t="s">
        <v>101</v>
      </c>
      <c r="B92" s="25">
        <f t="shared" si="25"/>
        <v>4553</v>
      </c>
      <c r="C92" s="25">
        <f t="shared" si="25"/>
        <v>4553</v>
      </c>
      <c r="D92" s="25">
        <f t="shared" si="25"/>
        <v>1352</v>
      </c>
      <c r="E92" s="25">
        <f t="shared" si="19"/>
        <v>297</v>
      </c>
      <c r="F92" s="25">
        <f t="shared" si="20"/>
        <v>297</v>
      </c>
      <c r="G92" s="25">
        <v>2893</v>
      </c>
      <c r="H92" s="25">
        <v>2893</v>
      </c>
      <c r="I92" s="25">
        <v>932</v>
      </c>
      <c r="J92" s="25">
        <f t="shared" si="21"/>
        <v>322</v>
      </c>
      <c r="K92" s="25">
        <f t="shared" si="22"/>
        <v>322</v>
      </c>
      <c r="L92" s="26">
        <v>1660</v>
      </c>
      <c r="M92" s="26">
        <v>1660</v>
      </c>
      <c r="N92" s="26">
        <v>420</v>
      </c>
      <c r="O92" s="26">
        <f t="shared" si="23"/>
        <v>253</v>
      </c>
      <c r="P92" s="26">
        <f t="shared" si="24"/>
        <v>253</v>
      </c>
    </row>
    <row r="93" spans="1:16">
      <c r="A93" s="24" t="s">
        <v>102</v>
      </c>
      <c r="B93" s="25">
        <f t="shared" si="25"/>
        <v>3224</v>
      </c>
      <c r="C93" s="25">
        <f t="shared" si="25"/>
        <v>3224</v>
      </c>
      <c r="D93" s="25">
        <f t="shared" si="25"/>
        <v>1002</v>
      </c>
      <c r="E93" s="25">
        <f t="shared" si="19"/>
        <v>311</v>
      </c>
      <c r="F93" s="25">
        <f t="shared" si="20"/>
        <v>311</v>
      </c>
      <c r="G93" s="25">
        <v>2443</v>
      </c>
      <c r="H93" s="25">
        <v>2443</v>
      </c>
      <c r="I93" s="25">
        <v>806</v>
      </c>
      <c r="J93" s="25">
        <f t="shared" si="21"/>
        <v>330</v>
      </c>
      <c r="K93" s="25">
        <f t="shared" si="22"/>
        <v>330</v>
      </c>
      <c r="L93" s="26">
        <v>781</v>
      </c>
      <c r="M93" s="26">
        <v>781</v>
      </c>
      <c r="N93" s="26">
        <v>196</v>
      </c>
      <c r="O93" s="26">
        <f t="shared" si="23"/>
        <v>251</v>
      </c>
      <c r="P93" s="26">
        <f t="shared" si="24"/>
        <v>251</v>
      </c>
    </row>
    <row r="94" spans="1:16">
      <c r="A94" s="24" t="s">
        <v>103</v>
      </c>
      <c r="B94" s="25">
        <f t="shared" si="25"/>
        <v>1214</v>
      </c>
      <c r="C94" s="25">
        <f t="shared" si="25"/>
        <v>1214</v>
      </c>
      <c r="D94" s="25">
        <f t="shared" si="25"/>
        <v>393</v>
      </c>
      <c r="E94" s="25">
        <f t="shared" si="19"/>
        <v>324</v>
      </c>
      <c r="F94" s="25">
        <f t="shared" si="20"/>
        <v>324</v>
      </c>
      <c r="G94" s="25">
        <v>1088</v>
      </c>
      <c r="H94" s="25">
        <v>1088</v>
      </c>
      <c r="I94" s="25">
        <v>361</v>
      </c>
      <c r="J94" s="25">
        <f t="shared" si="21"/>
        <v>332</v>
      </c>
      <c r="K94" s="25">
        <f t="shared" si="22"/>
        <v>332</v>
      </c>
      <c r="L94" s="26">
        <v>126</v>
      </c>
      <c r="M94" s="26">
        <v>126</v>
      </c>
      <c r="N94" s="26">
        <v>32</v>
      </c>
      <c r="O94" s="26">
        <f t="shared" si="23"/>
        <v>254</v>
      </c>
      <c r="P94" s="26">
        <f t="shared" si="24"/>
        <v>254</v>
      </c>
    </row>
    <row r="95" spans="1:16" s="5" customFormat="1">
      <c r="A95" s="28" t="s">
        <v>104</v>
      </c>
      <c r="B95" s="18">
        <f t="shared" si="25"/>
        <v>6532</v>
      </c>
      <c r="C95" s="18">
        <f t="shared" si="25"/>
        <v>6469</v>
      </c>
      <c r="D95" s="18">
        <f t="shared" si="25"/>
        <v>1515</v>
      </c>
      <c r="E95" s="18">
        <f t="shared" si="19"/>
        <v>232</v>
      </c>
      <c r="F95" s="18">
        <f t="shared" si="20"/>
        <v>234</v>
      </c>
      <c r="G95" s="18">
        <v>494</v>
      </c>
      <c r="H95" s="18">
        <v>479</v>
      </c>
      <c r="I95" s="18">
        <v>108</v>
      </c>
      <c r="J95" s="18">
        <f t="shared" si="21"/>
        <v>219</v>
      </c>
      <c r="K95" s="18">
        <f t="shared" si="22"/>
        <v>225</v>
      </c>
      <c r="L95" s="29">
        <v>6038</v>
      </c>
      <c r="M95" s="29">
        <v>5990</v>
      </c>
      <c r="N95" s="29">
        <v>1407</v>
      </c>
      <c r="O95" s="29">
        <f t="shared" si="23"/>
        <v>233</v>
      </c>
      <c r="P95" s="29">
        <f t="shared" si="24"/>
        <v>235</v>
      </c>
    </row>
    <row r="96" spans="1:16">
      <c r="A96" s="24" t="s">
        <v>105</v>
      </c>
      <c r="B96" s="25">
        <f t="shared" si="25"/>
        <v>171</v>
      </c>
      <c r="C96" s="25">
        <f t="shared" si="25"/>
        <v>171</v>
      </c>
      <c r="D96" s="25">
        <f t="shared" si="25"/>
        <v>36</v>
      </c>
      <c r="E96" s="25">
        <f t="shared" si="19"/>
        <v>211</v>
      </c>
      <c r="F96" s="25">
        <f t="shared" si="20"/>
        <v>211</v>
      </c>
      <c r="G96" s="25">
        <v>0</v>
      </c>
      <c r="H96" s="25">
        <v>0</v>
      </c>
      <c r="I96" s="25">
        <v>0</v>
      </c>
      <c r="J96" s="25" t="str">
        <f t="shared" si="21"/>
        <v xml:space="preserve">0 </v>
      </c>
      <c r="K96" s="25" t="str">
        <f t="shared" si="22"/>
        <v>0</v>
      </c>
      <c r="L96" s="26">
        <v>171</v>
      </c>
      <c r="M96" s="26">
        <v>171</v>
      </c>
      <c r="N96" s="26">
        <v>36</v>
      </c>
      <c r="O96" s="26">
        <f t="shared" si="23"/>
        <v>211</v>
      </c>
      <c r="P96" s="26">
        <f t="shared" si="24"/>
        <v>211</v>
      </c>
    </row>
    <row r="97" spans="1:16">
      <c r="A97" s="24" t="s">
        <v>106</v>
      </c>
      <c r="B97" s="25">
        <f t="shared" si="25"/>
        <v>360</v>
      </c>
      <c r="C97" s="25">
        <f t="shared" si="25"/>
        <v>355</v>
      </c>
      <c r="D97" s="25">
        <f t="shared" si="25"/>
        <v>79</v>
      </c>
      <c r="E97" s="25">
        <f t="shared" si="19"/>
        <v>219</v>
      </c>
      <c r="F97" s="25">
        <f t="shared" si="20"/>
        <v>223</v>
      </c>
      <c r="G97" s="25">
        <v>180</v>
      </c>
      <c r="H97" s="25">
        <v>175</v>
      </c>
      <c r="I97" s="25">
        <v>41</v>
      </c>
      <c r="J97" s="25">
        <f t="shared" si="21"/>
        <v>228</v>
      </c>
      <c r="K97" s="25">
        <f t="shared" si="22"/>
        <v>234</v>
      </c>
      <c r="L97" s="26">
        <v>180</v>
      </c>
      <c r="M97" s="26">
        <v>180</v>
      </c>
      <c r="N97" s="26">
        <v>38</v>
      </c>
      <c r="O97" s="26">
        <f t="shared" si="23"/>
        <v>211</v>
      </c>
      <c r="P97" s="26">
        <f t="shared" si="24"/>
        <v>211</v>
      </c>
    </row>
    <row r="98" spans="1:16">
      <c r="A98" s="24" t="s">
        <v>107</v>
      </c>
      <c r="B98" s="25">
        <f t="shared" si="25"/>
        <v>1705</v>
      </c>
      <c r="C98" s="25">
        <f t="shared" si="25"/>
        <v>1650</v>
      </c>
      <c r="D98" s="25">
        <f t="shared" si="25"/>
        <v>379</v>
      </c>
      <c r="E98" s="25">
        <f t="shared" si="19"/>
        <v>222</v>
      </c>
      <c r="F98" s="25">
        <f t="shared" si="20"/>
        <v>230</v>
      </c>
      <c r="G98" s="25">
        <v>204</v>
      </c>
      <c r="H98" s="25">
        <v>197</v>
      </c>
      <c r="I98" s="25">
        <v>43</v>
      </c>
      <c r="J98" s="25">
        <f t="shared" si="21"/>
        <v>211</v>
      </c>
      <c r="K98" s="25">
        <f t="shared" si="22"/>
        <v>218</v>
      </c>
      <c r="L98" s="26">
        <v>1501</v>
      </c>
      <c r="M98" s="26">
        <v>1453</v>
      </c>
      <c r="N98" s="26">
        <v>336</v>
      </c>
      <c r="O98" s="26">
        <f t="shared" si="23"/>
        <v>224</v>
      </c>
      <c r="P98" s="26">
        <f t="shared" si="24"/>
        <v>231</v>
      </c>
    </row>
    <row r="99" spans="1:16" hidden="1">
      <c r="A99" s="24" t="s">
        <v>108</v>
      </c>
      <c r="B99" s="25">
        <f t="shared" si="25"/>
        <v>0</v>
      </c>
      <c r="C99" s="25">
        <f t="shared" si="25"/>
        <v>0</v>
      </c>
      <c r="D99" s="25">
        <f t="shared" si="25"/>
        <v>0</v>
      </c>
      <c r="E99" s="25" t="str">
        <f t="shared" si="19"/>
        <v>0</v>
      </c>
      <c r="F99" s="25" t="str">
        <f t="shared" si="20"/>
        <v>0</v>
      </c>
      <c r="G99" s="25">
        <v>0</v>
      </c>
      <c r="H99" s="25">
        <v>0</v>
      </c>
      <c r="I99" s="25">
        <v>0</v>
      </c>
      <c r="J99" s="25" t="str">
        <f t="shared" si="21"/>
        <v xml:space="preserve">0 </v>
      </c>
      <c r="K99" s="25" t="str">
        <f t="shared" si="22"/>
        <v>0</v>
      </c>
      <c r="L99" s="26">
        <v>0</v>
      </c>
      <c r="M99" s="26">
        <v>0</v>
      </c>
      <c r="N99" s="26">
        <v>0</v>
      </c>
      <c r="O99" s="26" t="str">
        <f t="shared" si="23"/>
        <v>0</v>
      </c>
      <c r="P99" s="26" t="str">
        <f t="shared" si="24"/>
        <v>0</v>
      </c>
    </row>
    <row r="100" spans="1:16">
      <c r="A100" s="24" t="s">
        <v>109</v>
      </c>
      <c r="B100" s="25">
        <f t="shared" si="25"/>
        <v>737</v>
      </c>
      <c r="C100" s="25">
        <f t="shared" si="25"/>
        <v>734</v>
      </c>
      <c r="D100" s="25">
        <f t="shared" si="25"/>
        <v>172</v>
      </c>
      <c r="E100" s="25">
        <f t="shared" si="19"/>
        <v>233</v>
      </c>
      <c r="F100" s="25">
        <f t="shared" si="20"/>
        <v>234</v>
      </c>
      <c r="G100" s="25">
        <v>50</v>
      </c>
      <c r="H100" s="25">
        <v>47</v>
      </c>
      <c r="I100" s="25">
        <v>11</v>
      </c>
      <c r="J100" s="25">
        <f t="shared" si="21"/>
        <v>220</v>
      </c>
      <c r="K100" s="25">
        <f t="shared" si="22"/>
        <v>234</v>
      </c>
      <c r="L100" s="26">
        <v>687</v>
      </c>
      <c r="M100" s="26">
        <v>687</v>
      </c>
      <c r="N100" s="26">
        <v>161</v>
      </c>
      <c r="O100" s="26">
        <f t="shared" si="23"/>
        <v>234</v>
      </c>
      <c r="P100" s="26">
        <f t="shared" si="24"/>
        <v>234</v>
      </c>
    </row>
    <row r="101" spans="1:16">
      <c r="A101" s="24" t="s">
        <v>110</v>
      </c>
      <c r="B101" s="25">
        <f t="shared" si="25"/>
        <v>3415</v>
      </c>
      <c r="C101" s="25">
        <f t="shared" si="25"/>
        <v>3415</v>
      </c>
      <c r="D101" s="25">
        <f t="shared" si="25"/>
        <v>818</v>
      </c>
      <c r="E101" s="25">
        <f t="shared" si="19"/>
        <v>240</v>
      </c>
      <c r="F101" s="25">
        <f t="shared" si="20"/>
        <v>240</v>
      </c>
      <c r="G101" s="25">
        <v>60</v>
      </c>
      <c r="H101" s="25">
        <v>60</v>
      </c>
      <c r="I101" s="25">
        <v>13</v>
      </c>
      <c r="J101" s="25">
        <f t="shared" si="21"/>
        <v>217</v>
      </c>
      <c r="K101" s="25">
        <f t="shared" si="22"/>
        <v>217</v>
      </c>
      <c r="L101" s="26">
        <v>3355</v>
      </c>
      <c r="M101" s="26">
        <v>3355</v>
      </c>
      <c r="N101" s="26">
        <v>805</v>
      </c>
      <c r="O101" s="26">
        <f t="shared" si="23"/>
        <v>240</v>
      </c>
      <c r="P101" s="26">
        <f t="shared" si="24"/>
        <v>240</v>
      </c>
    </row>
    <row r="102" spans="1:16">
      <c r="A102" s="24" t="s">
        <v>111</v>
      </c>
      <c r="B102" s="25">
        <f t="shared" si="25"/>
        <v>65</v>
      </c>
      <c r="C102" s="25">
        <f t="shared" si="25"/>
        <v>65</v>
      </c>
      <c r="D102" s="25">
        <f t="shared" si="25"/>
        <v>14</v>
      </c>
      <c r="E102" s="25">
        <f t="shared" si="19"/>
        <v>215</v>
      </c>
      <c r="F102" s="25">
        <f t="shared" si="20"/>
        <v>215</v>
      </c>
      <c r="G102" s="25">
        <v>0</v>
      </c>
      <c r="H102" s="25">
        <v>0</v>
      </c>
      <c r="I102" s="25">
        <v>0</v>
      </c>
      <c r="J102" s="25" t="str">
        <f t="shared" si="21"/>
        <v xml:space="preserve">0 </v>
      </c>
      <c r="K102" s="25" t="str">
        <f t="shared" si="22"/>
        <v>0</v>
      </c>
      <c r="L102" s="26">
        <v>65</v>
      </c>
      <c r="M102" s="26">
        <v>65</v>
      </c>
      <c r="N102" s="26">
        <v>14</v>
      </c>
      <c r="O102" s="26">
        <f t="shared" si="23"/>
        <v>215</v>
      </c>
      <c r="P102" s="26">
        <f t="shared" si="24"/>
        <v>215</v>
      </c>
    </row>
    <row r="103" spans="1:16">
      <c r="A103" s="24" t="s">
        <v>112</v>
      </c>
      <c r="B103" s="25">
        <f t="shared" si="25"/>
        <v>33</v>
      </c>
      <c r="C103" s="25">
        <f t="shared" si="25"/>
        <v>33</v>
      </c>
      <c r="D103" s="25">
        <f t="shared" si="25"/>
        <v>7</v>
      </c>
      <c r="E103" s="25">
        <f t="shared" si="19"/>
        <v>212</v>
      </c>
      <c r="F103" s="25">
        <f t="shared" si="20"/>
        <v>212</v>
      </c>
      <c r="G103" s="25">
        <v>0</v>
      </c>
      <c r="H103" s="25">
        <v>0</v>
      </c>
      <c r="I103" s="25">
        <v>0</v>
      </c>
      <c r="J103" s="25" t="str">
        <f t="shared" si="21"/>
        <v xml:space="preserve">0 </v>
      </c>
      <c r="K103" s="25" t="str">
        <f t="shared" si="22"/>
        <v>0</v>
      </c>
      <c r="L103" s="26">
        <v>33</v>
      </c>
      <c r="M103" s="26">
        <v>33</v>
      </c>
      <c r="N103" s="26">
        <v>7</v>
      </c>
      <c r="O103" s="26">
        <f t="shared" si="23"/>
        <v>212</v>
      </c>
      <c r="P103" s="26">
        <f t="shared" si="24"/>
        <v>212</v>
      </c>
    </row>
    <row r="104" spans="1:16">
      <c r="A104" s="24" t="s">
        <v>113</v>
      </c>
      <c r="B104" s="25">
        <f t="shared" si="25"/>
        <v>46</v>
      </c>
      <c r="C104" s="25">
        <f t="shared" si="25"/>
        <v>46</v>
      </c>
      <c r="D104" s="25">
        <f t="shared" si="25"/>
        <v>10</v>
      </c>
      <c r="E104" s="25">
        <f t="shared" si="19"/>
        <v>217</v>
      </c>
      <c r="F104" s="25">
        <f t="shared" si="20"/>
        <v>217</v>
      </c>
      <c r="G104" s="25">
        <v>0</v>
      </c>
      <c r="H104" s="25">
        <v>0</v>
      </c>
      <c r="I104" s="25">
        <v>0</v>
      </c>
      <c r="J104" s="25" t="str">
        <f t="shared" si="21"/>
        <v xml:space="preserve">0 </v>
      </c>
      <c r="K104" s="25" t="str">
        <f t="shared" si="22"/>
        <v>0</v>
      </c>
      <c r="L104" s="26">
        <v>46</v>
      </c>
      <c r="M104" s="26">
        <v>46</v>
      </c>
      <c r="N104" s="26">
        <v>10</v>
      </c>
      <c r="O104" s="26">
        <f t="shared" si="23"/>
        <v>217</v>
      </c>
      <c r="P104" s="26">
        <f t="shared" si="24"/>
        <v>217</v>
      </c>
    </row>
    <row r="105" spans="1:16" s="5" customFormat="1">
      <c r="A105" s="28" t="s">
        <v>114</v>
      </c>
      <c r="B105" s="18">
        <f>G105+L105</f>
        <v>1032</v>
      </c>
      <c r="C105" s="18">
        <f t="shared" si="25"/>
        <v>1032</v>
      </c>
      <c r="D105" s="18">
        <f t="shared" si="25"/>
        <v>191</v>
      </c>
      <c r="E105" s="18">
        <f t="shared" si="19"/>
        <v>185</v>
      </c>
      <c r="F105" s="18">
        <f t="shared" si="20"/>
        <v>185</v>
      </c>
      <c r="G105" s="18">
        <v>54</v>
      </c>
      <c r="H105" s="18">
        <v>54</v>
      </c>
      <c r="I105" s="18">
        <v>12</v>
      </c>
      <c r="J105" s="18">
        <f t="shared" si="21"/>
        <v>222</v>
      </c>
      <c r="K105" s="18">
        <f t="shared" si="22"/>
        <v>222</v>
      </c>
      <c r="L105" s="29">
        <v>978</v>
      </c>
      <c r="M105" s="29">
        <v>978</v>
      </c>
      <c r="N105" s="29">
        <v>179</v>
      </c>
      <c r="O105" s="29">
        <f t="shared" si="23"/>
        <v>183</v>
      </c>
      <c r="P105" s="29">
        <f t="shared" si="24"/>
        <v>183</v>
      </c>
    </row>
    <row r="106" spans="1:16">
      <c r="A106" s="24" t="s">
        <v>115</v>
      </c>
      <c r="B106" s="25">
        <f t="shared" si="25"/>
        <v>426</v>
      </c>
      <c r="C106" s="25">
        <f t="shared" si="25"/>
        <v>426</v>
      </c>
      <c r="D106" s="25">
        <f t="shared" si="25"/>
        <v>89</v>
      </c>
      <c r="E106" s="25">
        <f t="shared" si="19"/>
        <v>209</v>
      </c>
      <c r="F106" s="25">
        <f t="shared" si="20"/>
        <v>209</v>
      </c>
      <c r="G106" s="25">
        <v>54</v>
      </c>
      <c r="H106" s="25">
        <v>54</v>
      </c>
      <c r="I106" s="25">
        <v>12</v>
      </c>
      <c r="J106" s="25">
        <f t="shared" si="21"/>
        <v>222</v>
      </c>
      <c r="K106" s="25">
        <f t="shared" si="22"/>
        <v>222</v>
      </c>
      <c r="L106" s="26">
        <v>372</v>
      </c>
      <c r="M106" s="26">
        <v>372</v>
      </c>
      <c r="N106" s="26">
        <v>77</v>
      </c>
      <c r="O106" s="26">
        <f t="shared" si="23"/>
        <v>207</v>
      </c>
      <c r="P106" s="26">
        <f t="shared" si="24"/>
        <v>207</v>
      </c>
    </row>
    <row r="107" spans="1:16" hidden="1">
      <c r="A107" s="24" t="s">
        <v>116</v>
      </c>
      <c r="B107" s="25">
        <f t="shared" si="25"/>
        <v>0</v>
      </c>
      <c r="C107" s="25">
        <f t="shared" si="25"/>
        <v>0</v>
      </c>
      <c r="D107" s="25">
        <f t="shared" si="25"/>
        <v>0</v>
      </c>
      <c r="E107" s="25" t="str">
        <f t="shared" si="19"/>
        <v>0</v>
      </c>
      <c r="F107" s="25" t="str">
        <f t="shared" si="20"/>
        <v>0</v>
      </c>
      <c r="G107" s="25">
        <v>0</v>
      </c>
      <c r="H107" s="25">
        <v>0</v>
      </c>
      <c r="I107" s="25">
        <v>0</v>
      </c>
      <c r="J107" s="25" t="str">
        <f t="shared" si="21"/>
        <v xml:space="preserve">0 </v>
      </c>
      <c r="K107" s="25" t="str">
        <f t="shared" si="22"/>
        <v>0</v>
      </c>
      <c r="L107" s="26">
        <v>0</v>
      </c>
      <c r="M107" s="26">
        <v>0</v>
      </c>
      <c r="N107" s="26">
        <v>0</v>
      </c>
      <c r="O107" s="26" t="str">
        <f t="shared" si="23"/>
        <v>0</v>
      </c>
      <c r="P107" s="26" t="str">
        <f t="shared" si="24"/>
        <v>0</v>
      </c>
    </row>
    <row r="108" spans="1:16" hidden="1">
      <c r="A108" s="24" t="s">
        <v>117</v>
      </c>
      <c r="B108" s="25">
        <f t="shared" si="25"/>
        <v>0</v>
      </c>
      <c r="C108" s="25">
        <f t="shared" si="25"/>
        <v>0</v>
      </c>
      <c r="D108" s="25">
        <f t="shared" si="25"/>
        <v>0</v>
      </c>
      <c r="E108" s="25" t="str">
        <f t="shared" si="19"/>
        <v>0</v>
      </c>
      <c r="F108" s="25" t="str">
        <f t="shared" si="20"/>
        <v>0</v>
      </c>
      <c r="G108" s="25">
        <v>0</v>
      </c>
      <c r="H108" s="25">
        <v>0</v>
      </c>
      <c r="I108" s="25">
        <v>0</v>
      </c>
      <c r="J108" s="25" t="str">
        <f t="shared" si="21"/>
        <v xml:space="preserve">0 </v>
      </c>
      <c r="K108" s="25" t="str">
        <f t="shared" si="22"/>
        <v>0</v>
      </c>
      <c r="L108" s="26">
        <v>0</v>
      </c>
      <c r="M108" s="26">
        <v>0</v>
      </c>
      <c r="N108" s="26">
        <v>0</v>
      </c>
      <c r="O108" s="26" t="str">
        <f t="shared" si="23"/>
        <v>0</v>
      </c>
      <c r="P108" s="26" t="str">
        <f t="shared" si="24"/>
        <v>0</v>
      </c>
    </row>
    <row r="109" spans="1:16" hidden="1">
      <c r="A109" s="24" t="s">
        <v>118</v>
      </c>
      <c r="B109" s="25">
        <f t="shared" si="25"/>
        <v>0</v>
      </c>
      <c r="C109" s="25">
        <f t="shared" si="25"/>
        <v>0</v>
      </c>
      <c r="D109" s="25">
        <f t="shared" si="25"/>
        <v>0</v>
      </c>
      <c r="E109" s="25" t="str">
        <f t="shared" si="19"/>
        <v>0</v>
      </c>
      <c r="F109" s="25" t="str">
        <f t="shared" si="20"/>
        <v>0</v>
      </c>
      <c r="G109" s="25">
        <v>0</v>
      </c>
      <c r="H109" s="25">
        <v>0</v>
      </c>
      <c r="I109" s="25">
        <v>0</v>
      </c>
      <c r="J109" s="25" t="str">
        <f t="shared" si="21"/>
        <v xml:space="preserve">0 </v>
      </c>
      <c r="K109" s="25" t="str">
        <f t="shared" si="22"/>
        <v>0</v>
      </c>
      <c r="L109" s="26">
        <v>0</v>
      </c>
      <c r="M109" s="26">
        <v>0</v>
      </c>
      <c r="N109" s="26">
        <v>0</v>
      </c>
      <c r="O109" s="26" t="str">
        <f t="shared" si="23"/>
        <v>0</v>
      </c>
      <c r="P109" s="26" t="str">
        <f t="shared" si="24"/>
        <v>0</v>
      </c>
    </row>
    <row r="110" spans="1:16" hidden="1">
      <c r="A110" s="24" t="s">
        <v>119</v>
      </c>
      <c r="B110" s="25">
        <f t="shared" si="25"/>
        <v>0</v>
      </c>
      <c r="C110" s="25">
        <f t="shared" si="25"/>
        <v>0</v>
      </c>
      <c r="D110" s="25">
        <f t="shared" si="25"/>
        <v>0</v>
      </c>
      <c r="E110" s="25" t="str">
        <f t="shared" si="19"/>
        <v>0</v>
      </c>
      <c r="F110" s="25" t="str">
        <f t="shared" si="20"/>
        <v>0</v>
      </c>
      <c r="G110" s="25">
        <v>0</v>
      </c>
      <c r="H110" s="25">
        <v>0</v>
      </c>
      <c r="I110" s="25">
        <v>0</v>
      </c>
      <c r="J110" s="25" t="str">
        <f t="shared" si="21"/>
        <v xml:space="preserve">0 </v>
      </c>
      <c r="K110" s="25" t="str">
        <f t="shared" si="22"/>
        <v>0</v>
      </c>
      <c r="L110" s="26">
        <v>0</v>
      </c>
      <c r="M110" s="26">
        <v>0</v>
      </c>
      <c r="N110" s="26">
        <v>0</v>
      </c>
      <c r="O110" s="26" t="str">
        <f t="shared" si="23"/>
        <v>0</v>
      </c>
      <c r="P110" s="26" t="str">
        <f t="shared" si="24"/>
        <v>0</v>
      </c>
    </row>
    <row r="111" spans="1:16">
      <c r="A111" s="24" t="s">
        <v>120</v>
      </c>
      <c r="B111" s="25">
        <f t="shared" si="25"/>
        <v>243</v>
      </c>
      <c r="C111" s="25">
        <f t="shared" si="25"/>
        <v>243</v>
      </c>
      <c r="D111" s="25">
        <f t="shared" si="25"/>
        <v>37</v>
      </c>
      <c r="E111" s="25">
        <f t="shared" si="19"/>
        <v>152</v>
      </c>
      <c r="F111" s="25">
        <f t="shared" si="20"/>
        <v>152</v>
      </c>
      <c r="G111" s="25">
        <v>0</v>
      </c>
      <c r="H111" s="25">
        <v>0</v>
      </c>
      <c r="I111" s="25">
        <v>0</v>
      </c>
      <c r="J111" s="25" t="str">
        <f t="shared" si="21"/>
        <v xml:space="preserve">0 </v>
      </c>
      <c r="K111" s="25" t="str">
        <f t="shared" si="22"/>
        <v>0</v>
      </c>
      <c r="L111" s="26">
        <v>243</v>
      </c>
      <c r="M111" s="26">
        <v>243</v>
      </c>
      <c r="N111" s="26">
        <v>37</v>
      </c>
      <c r="O111" s="26">
        <f t="shared" si="23"/>
        <v>152</v>
      </c>
      <c r="P111" s="26">
        <f t="shared" si="24"/>
        <v>152</v>
      </c>
    </row>
    <row r="112" spans="1:16">
      <c r="A112" s="24" t="s">
        <v>121</v>
      </c>
      <c r="B112" s="25">
        <f t="shared" si="25"/>
        <v>312</v>
      </c>
      <c r="C112" s="25">
        <f t="shared" si="25"/>
        <v>312</v>
      </c>
      <c r="D112" s="25">
        <f t="shared" si="25"/>
        <v>57</v>
      </c>
      <c r="E112" s="25">
        <f t="shared" si="19"/>
        <v>183</v>
      </c>
      <c r="F112" s="25">
        <f t="shared" si="20"/>
        <v>183</v>
      </c>
      <c r="G112" s="25">
        <v>0</v>
      </c>
      <c r="H112" s="25">
        <v>0</v>
      </c>
      <c r="I112" s="25">
        <v>0</v>
      </c>
      <c r="J112" s="25" t="str">
        <f t="shared" si="21"/>
        <v xml:space="preserve">0 </v>
      </c>
      <c r="K112" s="25" t="str">
        <f t="shared" si="22"/>
        <v>0</v>
      </c>
      <c r="L112" s="26">
        <v>312</v>
      </c>
      <c r="M112" s="26">
        <v>312</v>
      </c>
      <c r="N112" s="26">
        <v>57</v>
      </c>
      <c r="O112" s="26">
        <f t="shared" si="23"/>
        <v>183</v>
      </c>
      <c r="P112" s="26">
        <f t="shared" si="24"/>
        <v>183</v>
      </c>
    </row>
    <row r="113" spans="1:16" hidden="1">
      <c r="A113" s="24" t="s">
        <v>122</v>
      </c>
      <c r="B113" s="25">
        <f t="shared" si="25"/>
        <v>0</v>
      </c>
      <c r="C113" s="25">
        <f t="shared" si="25"/>
        <v>0</v>
      </c>
      <c r="D113" s="25">
        <f t="shared" si="25"/>
        <v>0</v>
      </c>
      <c r="E113" s="25" t="str">
        <f t="shared" si="19"/>
        <v>0</v>
      </c>
      <c r="F113" s="25" t="str">
        <f t="shared" si="20"/>
        <v>0</v>
      </c>
      <c r="G113" s="25">
        <v>0</v>
      </c>
      <c r="H113" s="25">
        <v>0</v>
      </c>
      <c r="I113" s="25">
        <v>0</v>
      </c>
      <c r="J113" s="25" t="str">
        <f t="shared" si="21"/>
        <v xml:space="preserve">0 </v>
      </c>
      <c r="K113" s="25" t="str">
        <f t="shared" si="22"/>
        <v>0</v>
      </c>
      <c r="L113" s="26">
        <v>0</v>
      </c>
      <c r="M113" s="26">
        <v>0</v>
      </c>
      <c r="N113" s="26">
        <v>0</v>
      </c>
      <c r="O113" s="26" t="str">
        <f t="shared" si="23"/>
        <v>0</v>
      </c>
      <c r="P113" s="26" t="str">
        <f t="shared" si="24"/>
        <v>0</v>
      </c>
    </row>
    <row r="114" spans="1:16">
      <c r="A114" s="24" t="s">
        <v>123</v>
      </c>
      <c r="B114" s="25">
        <f t="shared" si="25"/>
        <v>18</v>
      </c>
      <c r="C114" s="25">
        <f t="shared" si="25"/>
        <v>18</v>
      </c>
      <c r="D114" s="25">
        <f t="shared" si="25"/>
        <v>3</v>
      </c>
      <c r="E114" s="25">
        <f t="shared" si="19"/>
        <v>167</v>
      </c>
      <c r="F114" s="25">
        <f t="shared" si="20"/>
        <v>167</v>
      </c>
      <c r="G114" s="25">
        <v>0</v>
      </c>
      <c r="H114" s="25">
        <v>0</v>
      </c>
      <c r="I114" s="25">
        <v>0</v>
      </c>
      <c r="J114" s="25" t="str">
        <f t="shared" si="21"/>
        <v xml:space="preserve">0 </v>
      </c>
      <c r="K114" s="25" t="str">
        <f t="shared" si="22"/>
        <v>0</v>
      </c>
      <c r="L114" s="26">
        <v>18</v>
      </c>
      <c r="M114" s="26">
        <v>18</v>
      </c>
      <c r="N114" s="26">
        <v>3</v>
      </c>
      <c r="O114" s="26">
        <f t="shared" si="23"/>
        <v>167</v>
      </c>
      <c r="P114" s="26">
        <f t="shared" si="24"/>
        <v>167</v>
      </c>
    </row>
    <row r="115" spans="1:16" hidden="1">
      <c r="A115" s="24" t="s">
        <v>124</v>
      </c>
      <c r="B115" s="25">
        <f t="shared" si="25"/>
        <v>0</v>
      </c>
      <c r="C115" s="25">
        <f t="shared" si="25"/>
        <v>0</v>
      </c>
      <c r="D115" s="25">
        <f t="shared" si="25"/>
        <v>0</v>
      </c>
      <c r="E115" s="25" t="str">
        <f t="shared" si="19"/>
        <v>0</v>
      </c>
      <c r="F115" s="25" t="str">
        <f t="shared" si="20"/>
        <v>0</v>
      </c>
      <c r="G115" s="25">
        <v>0</v>
      </c>
      <c r="H115" s="25">
        <v>0</v>
      </c>
      <c r="I115" s="25">
        <v>0</v>
      </c>
      <c r="J115" s="25" t="str">
        <f t="shared" si="21"/>
        <v xml:space="preserve">0 </v>
      </c>
      <c r="K115" s="25" t="str">
        <f t="shared" si="22"/>
        <v>0</v>
      </c>
      <c r="L115" s="26">
        <v>0</v>
      </c>
      <c r="M115" s="26">
        <v>0</v>
      </c>
      <c r="N115" s="26">
        <v>0</v>
      </c>
      <c r="O115" s="26" t="str">
        <f t="shared" si="23"/>
        <v>0</v>
      </c>
      <c r="P115" s="26" t="str">
        <f t="shared" si="24"/>
        <v>0</v>
      </c>
    </row>
    <row r="116" spans="1:16">
      <c r="A116" s="24" t="s">
        <v>125</v>
      </c>
      <c r="B116" s="25">
        <f t="shared" si="25"/>
        <v>33</v>
      </c>
      <c r="C116" s="25">
        <f t="shared" si="25"/>
        <v>33</v>
      </c>
      <c r="D116" s="25">
        <f t="shared" si="25"/>
        <v>5</v>
      </c>
      <c r="E116" s="25">
        <f t="shared" si="19"/>
        <v>152</v>
      </c>
      <c r="F116" s="25">
        <f t="shared" si="20"/>
        <v>152</v>
      </c>
      <c r="G116" s="25">
        <v>0</v>
      </c>
      <c r="H116" s="25">
        <v>0</v>
      </c>
      <c r="I116" s="25">
        <v>0</v>
      </c>
      <c r="J116" s="25" t="str">
        <f t="shared" si="21"/>
        <v xml:space="preserve">0 </v>
      </c>
      <c r="K116" s="25" t="str">
        <f t="shared" si="22"/>
        <v>0</v>
      </c>
      <c r="L116" s="26">
        <v>33</v>
      </c>
      <c r="M116" s="26">
        <v>33</v>
      </c>
      <c r="N116" s="26">
        <v>5</v>
      </c>
      <c r="O116" s="26">
        <f t="shared" si="23"/>
        <v>152</v>
      </c>
      <c r="P116" s="26">
        <f t="shared" si="24"/>
        <v>152</v>
      </c>
    </row>
    <row r="117" spans="1:16" s="5" customFormat="1">
      <c r="A117" s="28" t="s">
        <v>126</v>
      </c>
      <c r="B117" s="18">
        <f t="shared" si="25"/>
        <v>5443</v>
      </c>
      <c r="C117" s="18">
        <f t="shared" si="25"/>
        <v>5373</v>
      </c>
      <c r="D117" s="18">
        <f t="shared" si="25"/>
        <v>1226</v>
      </c>
      <c r="E117" s="18">
        <f t="shared" si="19"/>
        <v>225</v>
      </c>
      <c r="F117" s="18">
        <f t="shared" si="20"/>
        <v>228</v>
      </c>
      <c r="G117" s="18">
        <v>2028</v>
      </c>
      <c r="H117" s="18">
        <v>1958</v>
      </c>
      <c r="I117" s="18">
        <v>468</v>
      </c>
      <c r="J117" s="18">
        <f t="shared" si="21"/>
        <v>231</v>
      </c>
      <c r="K117" s="18">
        <f t="shared" si="22"/>
        <v>239</v>
      </c>
      <c r="L117" s="29">
        <v>3415</v>
      </c>
      <c r="M117" s="29">
        <v>3415</v>
      </c>
      <c r="N117" s="29">
        <v>758</v>
      </c>
      <c r="O117" s="29">
        <f t="shared" si="23"/>
        <v>222</v>
      </c>
      <c r="P117" s="29">
        <f t="shared" si="24"/>
        <v>222</v>
      </c>
    </row>
    <row r="118" spans="1:16">
      <c r="A118" s="24" t="s">
        <v>127</v>
      </c>
      <c r="B118" s="25">
        <f t="shared" si="25"/>
        <v>79</v>
      </c>
      <c r="C118" s="25">
        <f t="shared" si="25"/>
        <v>79</v>
      </c>
      <c r="D118" s="25">
        <f t="shared" si="25"/>
        <v>17</v>
      </c>
      <c r="E118" s="25">
        <f t="shared" si="19"/>
        <v>215</v>
      </c>
      <c r="F118" s="25">
        <f t="shared" si="20"/>
        <v>215</v>
      </c>
      <c r="G118" s="25">
        <v>0</v>
      </c>
      <c r="H118" s="25">
        <v>0</v>
      </c>
      <c r="I118" s="25">
        <v>0</v>
      </c>
      <c r="J118" s="25" t="str">
        <f t="shared" si="21"/>
        <v xml:space="preserve">0 </v>
      </c>
      <c r="K118" s="25" t="str">
        <f t="shared" si="22"/>
        <v>0</v>
      </c>
      <c r="L118" s="26">
        <v>79</v>
      </c>
      <c r="M118" s="26">
        <v>79</v>
      </c>
      <c r="N118" s="26">
        <v>17</v>
      </c>
      <c r="O118" s="26">
        <f t="shared" si="23"/>
        <v>215</v>
      </c>
      <c r="P118" s="26">
        <f t="shared" si="24"/>
        <v>215</v>
      </c>
    </row>
    <row r="119" spans="1:16">
      <c r="A119" s="24" t="s">
        <v>128</v>
      </c>
      <c r="B119" s="25">
        <f t="shared" si="25"/>
        <v>92</v>
      </c>
      <c r="C119" s="25">
        <f t="shared" si="25"/>
        <v>92</v>
      </c>
      <c r="D119" s="25">
        <f t="shared" si="25"/>
        <v>19</v>
      </c>
      <c r="E119" s="25">
        <f t="shared" si="19"/>
        <v>207</v>
      </c>
      <c r="F119" s="25">
        <f t="shared" si="20"/>
        <v>207</v>
      </c>
      <c r="G119" s="25">
        <v>0</v>
      </c>
      <c r="H119" s="25">
        <v>0</v>
      </c>
      <c r="I119" s="25">
        <v>0</v>
      </c>
      <c r="J119" s="25" t="str">
        <f t="shared" si="21"/>
        <v xml:space="preserve">0 </v>
      </c>
      <c r="K119" s="25" t="str">
        <f t="shared" si="22"/>
        <v>0</v>
      </c>
      <c r="L119" s="26">
        <v>92</v>
      </c>
      <c r="M119" s="26">
        <v>92</v>
      </c>
      <c r="N119" s="26">
        <v>19</v>
      </c>
      <c r="O119" s="26">
        <f t="shared" si="23"/>
        <v>207</v>
      </c>
      <c r="P119" s="26">
        <f t="shared" si="24"/>
        <v>207</v>
      </c>
    </row>
    <row r="120" spans="1:16">
      <c r="A120" s="24" t="s">
        <v>129</v>
      </c>
      <c r="B120" s="25">
        <f t="shared" si="25"/>
        <v>99</v>
      </c>
      <c r="C120" s="25">
        <f t="shared" si="25"/>
        <v>99</v>
      </c>
      <c r="D120" s="25">
        <f t="shared" si="25"/>
        <v>21</v>
      </c>
      <c r="E120" s="25">
        <f t="shared" si="19"/>
        <v>212</v>
      </c>
      <c r="F120" s="25">
        <f t="shared" si="20"/>
        <v>212</v>
      </c>
      <c r="G120" s="25">
        <v>49</v>
      </c>
      <c r="H120" s="25">
        <v>49</v>
      </c>
      <c r="I120" s="25">
        <v>10</v>
      </c>
      <c r="J120" s="25">
        <f t="shared" si="21"/>
        <v>204</v>
      </c>
      <c r="K120" s="25">
        <f t="shared" si="22"/>
        <v>204</v>
      </c>
      <c r="L120" s="26">
        <v>50</v>
      </c>
      <c r="M120" s="26">
        <v>50</v>
      </c>
      <c r="N120" s="26">
        <v>11</v>
      </c>
      <c r="O120" s="26">
        <f t="shared" si="23"/>
        <v>220</v>
      </c>
      <c r="P120" s="26">
        <f t="shared" si="24"/>
        <v>220</v>
      </c>
    </row>
    <row r="121" spans="1:16">
      <c r="A121" s="24" t="s">
        <v>130</v>
      </c>
      <c r="B121" s="25">
        <f t="shared" si="25"/>
        <v>1458</v>
      </c>
      <c r="C121" s="25">
        <f t="shared" si="25"/>
        <v>1388</v>
      </c>
      <c r="D121" s="25">
        <f t="shared" si="25"/>
        <v>301</v>
      </c>
      <c r="E121" s="25">
        <f t="shared" si="19"/>
        <v>206</v>
      </c>
      <c r="F121" s="25">
        <f t="shared" si="20"/>
        <v>217</v>
      </c>
      <c r="G121" s="25">
        <v>196</v>
      </c>
      <c r="H121" s="25">
        <v>126</v>
      </c>
      <c r="I121" s="25">
        <v>26</v>
      </c>
      <c r="J121" s="25">
        <f t="shared" si="21"/>
        <v>133</v>
      </c>
      <c r="K121" s="25">
        <f t="shared" si="22"/>
        <v>206</v>
      </c>
      <c r="L121" s="26">
        <v>1262</v>
      </c>
      <c r="M121" s="26">
        <v>1262</v>
      </c>
      <c r="N121" s="26">
        <v>275</v>
      </c>
      <c r="O121" s="26">
        <f t="shared" si="23"/>
        <v>218</v>
      </c>
      <c r="P121" s="26">
        <f t="shared" si="24"/>
        <v>218</v>
      </c>
    </row>
    <row r="122" spans="1:16">
      <c r="A122" s="24" t="s">
        <v>131</v>
      </c>
      <c r="B122" s="25">
        <f t="shared" si="25"/>
        <v>137</v>
      </c>
      <c r="C122" s="25">
        <f t="shared" si="25"/>
        <v>137</v>
      </c>
      <c r="D122" s="25">
        <f t="shared" si="25"/>
        <v>30</v>
      </c>
      <c r="E122" s="25">
        <f t="shared" si="19"/>
        <v>219</v>
      </c>
      <c r="F122" s="25">
        <f t="shared" si="20"/>
        <v>219</v>
      </c>
      <c r="G122" s="25">
        <v>0</v>
      </c>
      <c r="H122" s="25">
        <v>0</v>
      </c>
      <c r="I122" s="25">
        <v>0</v>
      </c>
      <c r="J122" s="25" t="str">
        <f t="shared" si="21"/>
        <v xml:space="preserve">0 </v>
      </c>
      <c r="K122" s="25" t="str">
        <f t="shared" si="22"/>
        <v>0</v>
      </c>
      <c r="L122" s="26">
        <v>137</v>
      </c>
      <c r="M122" s="26">
        <v>137</v>
      </c>
      <c r="N122" s="26">
        <v>30</v>
      </c>
      <c r="O122" s="26">
        <f t="shared" si="23"/>
        <v>219</v>
      </c>
      <c r="P122" s="26">
        <f t="shared" si="24"/>
        <v>219</v>
      </c>
    </row>
    <row r="123" spans="1:16">
      <c r="A123" s="24" t="s">
        <v>132</v>
      </c>
      <c r="B123" s="25">
        <f t="shared" si="25"/>
        <v>861</v>
      </c>
      <c r="C123" s="25">
        <f t="shared" si="25"/>
        <v>861</v>
      </c>
      <c r="D123" s="25">
        <f t="shared" si="25"/>
        <v>189</v>
      </c>
      <c r="E123" s="25">
        <f t="shared" si="19"/>
        <v>220</v>
      </c>
      <c r="F123" s="25">
        <f t="shared" si="20"/>
        <v>220</v>
      </c>
      <c r="G123" s="25">
        <v>131</v>
      </c>
      <c r="H123" s="25">
        <v>131</v>
      </c>
      <c r="I123" s="25">
        <v>28</v>
      </c>
      <c r="J123" s="25">
        <f t="shared" si="21"/>
        <v>214</v>
      </c>
      <c r="K123" s="25">
        <f t="shared" si="22"/>
        <v>214</v>
      </c>
      <c r="L123" s="26">
        <v>730</v>
      </c>
      <c r="M123" s="26">
        <v>730</v>
      </c>
      <c r="N123" s="26">
        <v>161</v>
      </c>
      <c r="O123" s="26">
        <f t="shared" si="23"/>
        <v>221</v>
      </c>
      <c r="P123" s="26">
        <f t="shared" si="24"/>
        <v>221</v>
      </c>
    </row>
    <row r="124" spans="1:16">
      <c r="A124" s="24" t="s">
        <v>133</v>
      </c>
      <c r="B124" s="25">
        <f t="shared" si="25"/>
        <v>212</v>
      </c>
      <c r="C124" s="25">
        <f t="shared" si="25"/>
        <v>212</v>
      </c>
      <c r="D124" s="25">
        <f t="shared" si="25"/>
        <v>51</v>
      </c>
      <c r="E124" s="25">
        <f t="shared" si="19"/>
        <v>241</v>
      </c>
      <c r="F124" s="25">
        <f t="shared" si="20"/>
        <v>241</v>
      </c>
      <c r="G124" s="25">
        <v>152</v>
      </c>
      <c r="H124" s="25">
        <v>152</v>
      </c>
      <c r="I124" s="25">
        <v>38</v>
      </c>
      <c r="J124" s="25">
        <f t="shared" si="21"/>
        <v>250</v>
      </c>
      <c r="K124" s="25">
        <f t="shared" si="22"/>
        <v>250</v>
      </c>
      <c r="L124" s="26">
        <v>60</v>
      </c>
      <c r="M124" s="26">
        <v>60</v>
      </c>
      <c r="N124" s="26">
        <v>13</v>
      </c>
      <c r="O124" s="26">
        <f t="shared" si="23"/>
        <v>217</v>
      </c>
      <c r="P124" s="26">
        <f t="shared" si="24"/>
        <v>217</v>
      </c>
    </row>
    <row r="125" spans="1:16">
      <c r="A125" s="24" t="s">
        <v>134</v>
      </c>
      <c r="B125" s="25">
        <f t="shared" si="25"/>
        <v>2176</v>
      </c>
      <c r="C125" s="25">
        <f t="shared" si="25"/>
        <v>2176</v>
      </c>
      <c r="D125" s="25">
        <f t="shared" si="25"/>
        <v>522</v>
      </c>
      <c r="E125" s="25">
        <f t="shared" si="19"/>
        <v>240</v>
      </c>
      <c r="F125" s="25">
        <f t="shared" si="20"/>
        <v>240</v>
      </c>
      <c r="G125" s="25">
        <v>1171</v>
      </c>
      <c r="H125" s="25">
        <v>1171</v>
      </c>
      <c r="I125" s="25">
        <v>290</v>
      </c>
      <c r="J125" s="25">
        <f t="shared" si="21"/>
        <v>248</v>
      </c>
      <c r="K125" s="25">
        <f t="shared" si="22"/>
        <v>248</v>
      </c>
      <c r="L125" s="26">
        <v>1005</v>
      </c>
      <c r="M125" s="26">
        <v>1005</v>
      </c>
      <c r="N125" s="26">
        <v>232</v>
      </c>
      <c r="O125" s="26">
        <f t="shared" si="23"/>
        <v>231</v>
      </c>
      <c r="P125" s="26">
        <f t="shared" si="24"/>
        <v>231</v>
      </c>
    </row>
    <row r="126" spans="1:16">
      <c r="A126" s="24" t="s">
        <v>135</v>
      </c>
      <c r="B126" s="25">
        <f t="shared" si="25"/>
        <v>329</v>
      </c>
      <c r="C126" s="25">
        <f t="shared" si="25"/>
        <v>329</v>
      </c>
      <c r="D126" s="25">
        <f t="shared" si="25"/>
        <v>76</v>
      </c>
      <c r="E126" s="25">
        <f t="shared" si="19"/>
        <v>231</v>
      </c>
      <c r="F126" s="25">
        <f t="shared" si="20"/>
        <v>231</v>
      </c>
      <c r="G126" s="25">
        <v>329</v>
      </c>
      <c r="H126" s="25">
        <v>329</v>
      </c>
      <c r="I126" s="25">
        <v>76</v>
      </c>
      <c r="J126" s="25">
        <f t="shared" si="21"/>
        <v>231</v>
      </c>
      <c r="K126" s="25">
        <f t="shared" si="22"/>
        <v>231</v>
      </c>
      <c r="L126" s="26">
        <v>0</v>
      </c>
      <c r="M126" s="26">
        <v>0</v>
      </c>
      <c r="N126" s="26">
        <v>0</v>
      </c>
      <c r="O126" s="26" t="str">
        <f t="shared" si="23"/>
        <v>0</v>
      </c>
      <c r="P126" s="26" t="str">
        <f t="shared" si="24"/>
        <v>0</v>
      </c>
    </row>
    <row r="127" spans="1:16" s="5" customFormat="1">
      <c r="A127" s="28" t="s">
        <v>136</v>
      </c>
      <c r="B127" s="18">
        <f t="shared" si="25"/>
        <v>5393</v>
      </c>
      <c r="C127" s="18">
        <f t="shared" si="25"/>
        <v>5393</v>
      </c>
      <c r="D127" s="18">
        <f t="shared" si="25"/>
        <v>1225</v>
      </c>
      <c r="E127" s="18">
        <f t="shared" si="19"/>
        <v>227</v>
      </c>
      <c r="F127" s="18">
        <f t="shared" si="20"/>
        <v>227</v>
      </c>
      <c r="G127" s="18">
        <v>717</v>
      </c>
      <c r="H127" s="18">
        <v>717</v>
      </c>
      <c r="I127" s="18">
        <v>155</v>
      </c>
      <c r="J127" s="18">
        <f t="shared" si="21"/>
        <v>216</v>
      </c>
      <c r="K127" s="18">
        <f t="shared" si="22"/>
        <v>216</v>
      </c>
      <c r="L127" s="29">
        <v>4676</v>
      </c>
      <c r="M127" s="29">
        <v>4676</v>
      </c>
      <c r="N127" s="29">
        <v>1070</v>
      </c>
      <c r="O127" s="29">
        <f t="shared" si="23"/>
        <v>229</v>
      </c>
      <c r="P127" s="29">
        <f t="shared" si="24"/>
        <v>229</v>
      </c>
    </row>
    <row r="128" spans="1:16">
      <c r="A128" s="24" t="s">
        <v>137</v>
      </c>
      <c r="B128" s="25">
        <f t="shared" si="25"/>
        <v>1305</v>
      </c>
      <c r="C128" s="25">
        <f t="shared" si="25"/>
        <v>1305</v>
      </c>
      <c r="D128" s="25">
        <f t="shared" si="25"/>
        <v>312</v>
      </c>
      <c r="E128" s="25">
        <f t="shared" si="19"/>
        <v>239</v>
      </c>
      <c r="F128" s="25">
        <f t="shared" si="20"/>
        <v>239</v>
      </c>
      <c r="G128" s="25">
        <v>0</v>
      </c>
      <c r="H128" s="25">
        <v>0</v>
      </c>
      <c r="I128" s="25">
        <v>0</v>
      </c>
      <c r="J128" s="25" t="str">
        <f t="shared" si="21"/>
        <v xml:space="preserve">0 </v>
      </c>
      <c r="K128" s="25" t="str">
        <f t="shared" si="22"/>
        <v>0</v>
      </c>
      <c r="L128" s="26">
        <v>1305</v>
      </c>
      <c r="M128" s="26">
        <v>1305</v>
      </c>
      <c r="N128" s="26">
        <v>312</v>
      </c>
      <c r="O128" s="26">
        <f t="shared" si="23"/>
        <v>239</v>
      </c>
      <c r="P128" s="26">
        <f t="shared" si="24"/>
        <v>239</v>
      </c>
    </row>
    <row r="129" spans="1:16">
      <c r="A129" s="24" t="s">
        <v>138</v>
      </c>
      <c r="B129" s="25">
        <f t="shared" si="25"/>
        <v>388</v>
      </c>
      <c r="C129" s="25">
        <f t="shared" si="25"/>
        <v>388</v>
      </c>
      <c r="D129" s="25">
        <f t="shared" si="25"/>
        <v>81</v>
      </c>
      <c r="E129" s="25">
        <f t="shared" si="19"/>
        <v>209</v>
      </c>
      <c r="F129" s="25">
        <f t="shared" si="20"/>
        <v>209</v>
      </c>
      <c r="G129" s="25">
        <v>277</v>
      </c>
      <c r="H129" s="25">
        <v>277</v>
      </c>
      <c r="I129" s="25">
        <v>56</v>
      </c>
      <c r="J129" s="25">
        <f t="shared" si="21"/>
        <v>202</v>
      </c>
      <c r="K129" s="25">
        <f t="shared" si="22"/>
        <v>202</v>
      </c>
      <c r="L129" s="26">
        <v>111</v>
      </c>
      <c r="M129" s="26">
        <v>111</v>
      </c>
      <c r="N129" s="26">
        <v>25</v>
      </c>
      <c r="O129" s="26">
        <f t="shared" si="23"/>
        <v>225</v>
      </c>
      <c r="P129" s="26">
        <f t="shared" si="24"/>
        <v>225</v>
      </c>
    </row>
    <row r="130" spans="1:16">
      <c r="A130" s="24" t="s">
        <v>139</v>
      </c>
      <c r="B130" s="25">
        <f t="shared" si="25"/>
        <v>464</v>
      </c>
      <c r="C130" s="25">
        <f t="shared" si="25"/>
        <v>464</v>
      </c>
      <c r="D130" s="25">
        <f t="shared" si="25"/>
        <v>97</v>
      </c>
      <c r="E130" s="25">
        <f t="shared" si="19"/>
        <v>209</v>
      </c>
      <c r="F130" s="25">
        <f t="shared" si="20"/>
        <v>209</v>
      </c>
      <c r="G130" s="25">
        <v>0</v>
      </c>
      <c r="H130" s="25">
        <v>0</v>
      </c>
      <c r="I130" s="25">
        <v>0</v>
      </c>
      <c r="J130" s="25" t="str">
        <f t="shared" si="21"/>
        <v xml:space="preserve">0 </v>
      </c>
      <c r="K130" s="25" t="str">
        <f t="shared" si="22"/>
        <v>0</v>
      </c>
      <c r="L130" s="26">
        <v>464</v>
      </c>
      <c r="M130" s="26">
        <v>464</v>
      </c>
      <c r="N130" s="26">
        <v>97</v>
      </c>
      <c r="O130" s="26">
        <f t="shared" si="23"/>
        <v>209</v>
      </c>
      <c r="P130" s="26">
        <f t="shared" si="24"/>
        <v>209</v>
      </c>
    </row>
    <row r="131" spans="1:16">
      <c r="A131" s="24" t="s">
        <v>140</v>
      </c>
      <c r="B131" s="25">
        <f t="shared" si="25"/>
        <v>192</v>
      </c>
      <c r="C131" s="25">
        <f t="shared" si="25"/>
        <v>192</v>
      </c>
      <c r="D131" s="25">
        <f t="shared" si="25"/>
        <v>48</v>
      </c>
      <c r="E131" s="25">
        <f t="shared" si="19"/>
        <v>250</v>
      </c>
      <c r="F131" s="25">
        <f t="shared" si="20"/>
        <v>250</v>
      </c>
      <c r="G131" s="25">
        <v>0</v>
      </c>
      <c r="H131" s="25">
        <v>0</v>
      </c>
      <c r="I131" s="25">
        <v>0</v>
      </c>
      <c r="J131" s="25" t="str">
        <f t="shared" si="21"/>
        <v xml:space="preserve">0 </v>
      </c>
      <c r="K131" s="25" t="str">
        <f t="shared" si="22"/>
        <v>0</v>
      </c>
      <c r="L131" s="26">
        <v>192</v>
      </c>
      <c r="M131" s="26">
        <v>192</v>
      </c>
      <c r="N131" s="26">
        <v>48</v>
      </c>
      <c r="O131" s="26">
        <f t="shared" si="23"/>
        <v>250</v>
      </c>
      <c r="P131" s="26">
        <f t="shared" si="24"/>
        <v>250</v>
      </c>
    </row>
    <row r="132" spans="1:16">
      <c r="A132" s="24" t="s">
        <v>141</v>
      </c>
      <c r="B132" s="25">
        <f t="shared" si="25"/>
        <v>182</v>
      </c>
      <c r="C132" s="25">
        <f t="shared" si="25"/>
        <v>182</v>
      </c>
      <c r="D132" s="25">
        <f t="shared" si="25"/>
        <v>38</v>
      </c>
      <c r="E132" s="25">
        <f t="shared" si="19"/>
        <v>209</v>
      </c>
      <c r="F132" s="25">
        <f t="shared" si="20"/>
        <v>209</v>
      </c>
      <c r="G132" s="25">
        <v>0</v>
      </c>
      <c r="H132" s="25">
        <v>0</v>
      </c>
      <c r="I132" s="25">
        <v>0</v>
      </c>
      <c r="J132" s="25" t="str">
        <f t="shared" si="21"/>
        <v xml:space="preserve">0 </v>
      </c>
      <c r="K132" s="25" t="str">
        <f t="shared" si="22"/>
        <v>0</v>
      </c>
      <c r="L132" s="26">
        <v>182</v>
      </c>
      <c r="M132" s="26">
        <v>182</v>
      </c>
      <c r="N132" s="26">
        <v>38</v>
      </c>
      <c r="O132" s="26">
        <f t="shared" si="23"/>
        <v>209</v>
      </c>
      <c r="P132" s="26">
        <f t="shared" si="24"/>
        <v>209</v>
      </c>
    </row>
    <row r="133" spans="1:16" hidden="1">
      <c r="A133" s="24" t="s">
        <v>142</v>
      </c>
      <c r="B133" s="25">
        <f t="shared" si="25"/>
        <v>0</v>
      </c>
      <c r="C133" s="25">
        <f t="shared" si="25"/>
        <v>0</v>
      </c>
      <c r="D133" s="25">
        <f t="shared" si="25"/>
        <v>0</v>
      </c>
      <c r="E133" s="25" t="str">
        <f t="shared" si="19"/>
        <v>0</v>
      </c>
      <c r="F133" s="25" t="str">
        <f t="shared" si="20"/>
        <v>0</v>
      </c>
      <c r="G133" s="25">
        <v>0</v>
      </c>
      <c r="H133" s="25">
        <v>0</v>
      </c>
      <c r="I133" s="25">
        <v>0</v>
      </c>
      <c r="J133" s="25" t="str">
        <f t="shared" si="21"/>
        <v xml:space="preserve">0 </v>
      </c>
      <c r="K133" s="25" t="str">
        <f t="shared" si="22"/>
        <v>0</v>
      </c>
      <c r="L133" s="26">
        <v>0</v>
      </c>
      <c r="M133" s="26">
        <v>0</v>
      </c>
      <c r="N133" s="26">
        <v>0</v>
      </c>
      <c r="O133" s="26" t="str">
        <f t="shared" si="23"/>
        <v>0</v>
      </c>
      <c r="P133" s="26" t="str">
        <f t="shared" si="24"/>
        <v>0</v>
      </c>
    </row>
    <row r="134" spans="1:16">
      <c r="A134" s="24" t="s">
        <v>143</v>
      </c>
      <c r="B134" s="25">
        <f t="shared" si="25"/>
        <v>2796</v>
      </c>
      <c r="C134" s="25">
        <f t="shared" si="25"/>
        <v>2796</v>
      </c>
      <c r="D134" s="25">
        <f t="shared" si="25"/>
        <v>631</v>
      </c>
      <c r="E134" s="25">
        <f t="shared" ref="E134:E197" si="26">IFERROR(ROUND((D134/B134)*1000,0),"0")</f>
        <v>226</v>
      </c>
      <c r="F134" s="25">
        <f t="shared" ref="F134:F197" si="27">IFERROR(ROUND((D134/C134)*1000,0),"0")</f>
        <v>226</v>
      </c>
      <c r="G134" s="25">
        <v>440</v>
      </c>
      <c r="H134" s="25">
        <v>440</v>
      </c>
      <c r="I134" s="25">
        <v>99</v>
      </c>
      <c r="J134" s="25">
        <f t="shared" ref="J134:J197" si="28">IFERROR(ROUND((I134/G134)*1000,0),"0 ")</f>
        <v>225</v>
      </c>
      <c r="K134" s="25">
        <f t="shared" ref="K134:K197" si="29">IFERROR(ROUND((I134/H134)*1000,0),"0")</f>
        <v>225</v>
      </c>
      <c r="L134" s="26">
        <v>2356</v>
      </c>
      <c r="M134" s="26">
        <v>2356</v>
      </c>
      <c r="N134" s="26">
        <v>532</v>
      </c>
      <c r="O134" s="26">
        <f t="shared" ref="O134:O197" si="30">IFERROR(ROUND((N134/L134)*1000,0),"0")</f>
        <v>226</v>
      </c>
      <c r="P134" s="26">
        <f t="shared" ref="P134:P197" si="31">IFERROR(ROUND((N134/M134)*1000,0),"0")</f>
        <v>226</v>
      </c>
    </row>
    <row r="135" spans="1:16">
      <c r="A135" s="24" t="s">
        <v>144</v>
      </c>
      <c r="B135" s="25">
        <f t="shared" si="25"/>
        <v>66</v>
      </c>
      <c r="C135" s="25">
        <f t="shared" si="25"/>
        <v>66</v>
      </c>
      <c r="D135" s="25">
        <f t="shared" si="25"/>
        <v>18</v>
      </c>
      <c r="E135" s="25">
        <f t="shared" si="26"/>
        <v>273</v>
      </c>
      <c r="F135" s="25">
        <f t="shared" si="27"/>
        <v>273</v>
      </c>
      <c r="G135" s="25">
        <v>0</v>
      </c>
      <c r="H135" s="25">
        <v>0</v>
      </c>
      <c r="I135" s="25">
        <v>0</v>
      </c>
      <c r="J135" s="25" t="str">
        <f t="shared" si="28"/>
        <v xml:space="preserve">0 </v>
      </c>
      <c r="K135" s="25" t="str">
        <f t="shared" si="29"/>
        <v>0</v>
      </c>
      <c r="L135" s="26">
        <v>66</v>
      </c>
      <c r="M135" s="26">
        <v>66</v>
      </c>
      <c r="N135" s="26">
        <v>18</v>
      </c>
      <c r="O135" s="26">
        <f t="shared" si="30"/>
        <v>273</v>
      </c>
      <c r="P135" s="26">
        <f t="shared" si="31"/>
        <v>273</v>
      </c>
    </row>
    <row r="136" spans="1:16" s="5" customFormat="1">
      <c r="A136" s="28" t="s">
        <v>145</v>
      </c>
      <c r="B136" s="18">
        <f t="shared" si="25"/>
        <v>6576</v>
      </c>
      <c r="C136" s="18">
        <f t="shared" si="25"/>
        <v>6576</v>
      </c>
      <c r="D136" s="18">
        <f t="shared" si="25"/>
        <v>1818</v>
      </c>
      <c r="E136" s="18">
        <f t="shared" si="26"/>
        <v>276</v>
      </c>
      <c r="F136" s="18">
        <f t="shared" si="27"/>
        <v>276</v>
      </c>
      <c r="G136" s="18">
        <v>278</v>
      </c>
      <c r="H136" s="18">
        <v>278</v>
      </c>
      <c r="I136" s="18">
        <v>69</v>
      </c>
      <c r="J136" s="18">
        <f t="shared" si="28"/>
        <v>248</v>
      </c>
      <c r="K136" s="18">
        <f t="shared" si="29"/>
        <v>248</v>
      </c>
      <c r="L136" s="29">
        <v>6298</v>
      </c>
      <c r="M136" s="29">
        <v>6298</v>
      </c>
      <c r="N136" s="29">
        <v>1749</v>
      </c>
      <c r="O136" s="29">
        <f t="shared" si="30"/>
        <v>278</v>
      </c>
      <c r="P136" s="29">
        <f t="shared" si="31"/>
        <v>278</v>
      </c>
    </row>
    <row r="137" spans="1:16">
      <c r="A137" s="24" t="s">
        <v>146</v>
      </c>
      <c r="B137" s="25">
        <f t="shared" si="25"/>
        <v>3158</v>
      </c>
      <c r="C137" s="25">
        <f t="shared" si="25"/>
        <v>3158</v>
      </c>
      <c r="D137" s="25">
        <f t="shared" si="25"/>
        <v>850</v>
      </c>
      <c r="E137" s="25">
        <f t="shared" si="26"/>
        <v>269</v>
      </c>
      <c r="F137" s="25">
        <f t="shared" si="27"/>
        <v>269</v>
      </c>
      <c r="G137" s="25">
        <v>148</v>
      </c>
      <c r="H137" s="25">
        <v>148</v>
      </c>
      <c r="I137" s="25">
        <v>34</v>
      </c>
      <c r="J137" s="25">
        <f t="shared" si="28"/>
        <v>230</v>
      </c>
      <c r="K137" s="25">
        <f t="shared" si="29"/>
        <v>230</v>
      </c>
      <c r="L137" s="26">
        <v>3010</v>
      </c>
      <c r="M137" s="26">
        <v>3010</v>
      </c>
      <c r="N137" s="26">
        <v>816</v>
      </c>
      <c r="O137" s="26">
        <f t="shared" si="30"/>
        <v>271</v>
      </c>
      <c r="P137" s="26">
        <f t="shared" si="31"/>
        <v>271</v>
      </c>
    </row>
    <row r="138" spans="1:16">
      <c r="A138" s="24" t="s">
        <v>147</v>
      </c>
      <c r="B138" s="25">
        <f t="shared" ref="B138:D199" si="32">G138+L138</f>
        <v>37</v>
      </c>
      <c r="C138" s="25">
        <f t="shared" si="32"/>
        <v>37</v>
      </c>
      <c r="D138" s="25">
        <f t="shared" si="32"/>
        <v>10</v>
      </c>
      <c r="E138" s="25">
        <f t="shared" si="26"/>
        <v>270</v>
      </c>
      <c r="F138" s="25">
        <f t="shared" si="27"/>
        <v>270</v>
      </c>
      <c r="G138" s="25">
        <v>0</v>
      </c>
      <c r="H138" s="25">
        <v>0</v>
      </c>
      <c r="I138" s="25">
        <v>0</v>
      </c>
      <c r="J138" s="25" t="str">
        <f t="shared" si="28"/>
        <v xml:space="preserve">0 </v>
      </c>
      <c r="K138" s="25" t="str">
        <f t="shared" si="29"/>
        <v>0</v>
      </c>
      <c r="L138" s="26">
        <v>37</v>
      </c>
      <c r="M138" s="26">
        <v>37</v>
      </c>
      <c r="N138" s="26">
        <v>10</v>
      </c>
      <c r="O138" s="26">
        <f t="shared" si="30"/>
        <v>270</v>
      </c>
      <c r="P138" s="26">
        <f t="shared" si="31"/>
        <v>270</v>
      </c>
    </row>
    <row r="139" spans="1:16" hidden="1">
      <c r="A139" s="24" t="s">
        <v>148</v>
      </c>
      <c r="B139" s="25">
        <f t="shared" si="32"/>
        <v>0</v>
      </c>
      <c r="C139" s="25">
        <f t="shared" si="32"/>
        <v>0</v>
      </c>
      <c r="D139" s="25">
        <f t="shared" si="32"/>
        <v>0</v>
      </c>
      <c r="E139" s="25" t="str">
        <f t="shared" si="26"/>
        <v>0</v>
      </c>
      <c r="F139" s="25" t="str">
        <f t="shared" si="27"/>
        <v>0</v>
      </c>
      <c r="G139" s="25">
        <v>0</v>
      </c>
      <c r="H139" s="25">
        <v>0</v>
      </c>
      <c r="I139" s="25">
        <v>0</v>
      </c>
      <c r="J139" s="25" t="str">
        <f t="shared" si="28"/>
        <v xml:space="preserve">0 </v>
      </c>
      <c r="K139" s="25" t="str">
        <f t="shared" si="29"/>
        <v>0</v>
      </c>
      <c r="L139" s="26">
        <v>0</v>
      </c>
      <c r="M139" s="26">
        <v>0</v>
      </c>
      <c r="N139" s="26">
        <v>0</v>
      </c>
      <c r="O139" s="26" t="str">
        <f t="shared" si="30"/>
        <v>0</v>
      </c>
      <c r="P139" s="26" t="str">
        <f t="shared" si="31"/>
        <v>0</v>
      </c>
    </row>
    <row r="140" spans="1:16">
      <c r="A140" s="24" t="s">
        <v>149</v>
      </c>
      <c r="B140" s="25">
        <f t="shared" si="32"/>
        <v>64</v>
      </c>
      <c r="C140" s="25">
        <f t="shared" si="32"/>
        <v>64</v>
      </c>
      <c r="D140" s="25">
        <f t="shared" si="32"/>
        <v>16</v>
      </c>
      <c r="E140" s="25">
        <f t="shared" si="26"/>
        <v>250</v>
      </c>
      <c r="F140" s="25">
        <f t="shared" si="27"/>
        <v>250</v>
      </c>
      <c r="G140" s="25">
        <v>0</v>
      </c>
      <c r="H140" s="25">
        <v>0</v>
      </c>
      <c r="I140" s="25">
        <v>0</v>
      </c>
      <c r="J140" s="25" t="str">
        <f t="shared" si="28"/>
        <v xml:space="preserve">0 </v>
      </c>
      <c r="K140" s="25" t="str">
        <f t="shared" si="29"/>
        <v>0</v>
      </c>
      <c r="L140" s="26">
        <v>64</v>
      </c>
      <c r="M140" s="26">
        <v>64</v>
      </c>
      <c r="N140" s="26">
        <v>16</v>
      </c>
      <c r="O140" s="26">
        <f t="shared" si="30"/>
        <v>250</v>
      </c>
      <c r="P140" s="26">
        <f t="shared" si="31"/>
        <v>250</v>
      </c>
    </row>
    <row r="141" spans="1:16" hidden="1">
      <c r="A141" s="24" t="s">
        <v>150</v>
      </c>
      <c r="B141" s="25">
        <f t="shared" si="32"/>
        <v>0</v>
      </c>
      <c r="C141" s="25">
        <f t="shared" si="32"/>
        <v>0</v>
      </c>
      <c r="D141" s="25">
        <f t="shared" si="32"/>
        <v>0</v>
      </c>
      <c r="E141" s="25" t="str">
        <f t="shared" si="26"/>
        <v>0</v>
      </c>
      <c r="F141" s="25" t="str">
        <f t="shared" si="27"/>
        <v>0</v>
      </c>
      <c r="G141" s="25">
        <v>0</v>
      </c>
      <c r="H141" s="25">
        <v>0</v>
      </c>
      <c r="I141" s="25">
        <v>0</v>
      </c>
      <c r="J141" s="25" t="str">
        <f t="shared" si="28"/>
        <v xml:space="preserve">0 </v>
      </c>
      <c r="K141" s="25" t="str">
        <f t="shared" si="29"/>
        <v>0</v>
      </c>
      <c r="L141" s="26">
        <v>0</v>
      </c>
      <c r="M141" s="26">
        <v>0</v>
      </c>
      <c r="N141" s="26">
        <v>0</v>
      </c>
      <c r="O141" s="26" t="str">
        <f t="shared" si="30"/>
        <v>0</v>
      </c>
      <c r="P141" s="26" t="str">
        <f t="shared" si="31"/>
        <v>0</v>
      </c>
    </row>
    <row r="142" spans="1:16" hidden="1">
      <c r="A142" s="24" t="s">
        <v>151</v>
      </c>
      <c r="B142" s="25">
        <f t="shared" si="32"/>
        <v>0</v>
      </c>
      <c r="C142" s="25">
        <f t="shared" si="32"/>
        <v>0</v>
      </c>
      <c r="D142" s="25">
        <f t="shared" si="32"/>
        <v>0</v>
      </c>
      <c r="E142" s="25" t="str">
        <f t="shared" si="26"/>
        <v>0</v>
      </c>
      <c r="F142" s="25" t="str">
        <f t="shared" si="27"/>
        <v>0</v>
      </c>
      <c r="G142" s="25">
        <v>0</v>
      </c>
      <c r="H142" s="25">
        <v>0</v>
      </c>
      <c r="I142" s="25">
        <v>0</v>
      </c>
      <c r="J142" s="25" t="str">
        <f t="shared" si="28"/>
        <v xml:space="preserve">0 </v>
      </c>
      <c r="K142" s="25" t="str">
        <f t="shared" si="29"/>
        <v>0</v>
      </c>
      <c r="L142" s="26">
        <v>0</v>
      </c>
      <c r="M142" s="26">
        <v>0</v>
      </c>
      <c r="N142" s="26">
        <v>0</v>
      </c>
      <c r="O142" s="26" t="str">
        <f t="shared" si="30"/>
        <v>0</v>
      </c>
      <c r="P142" s="26" t="str">
        <f t="shared" si="31"/>
        <v>0</v>
      </c>
    </row>
    <row r="143" spans="1:16">
      <c r="A143" s="24" t="s">
        <v>152</v>
      </c>
      <c r="B143" s="25">
        <f t="shared" si="32"/>
        <v>273</v>
      </c>
      <c r="C143" s="25">
        <f t="shared" si="32"/>
        <v>273</v>
      </c>
      <c r="D143" s="25">
        <f t="shared" si="32"/>
        <v>67</v>
      </c>
      <c r="E143" s="25">
        <f t="shared" si="26"/>
        <v>245</v>
      </c>
      <c r="F143" s="25">
        <f t="shared" si="27"/>
        <v>245</v>
      </c>
      <c r="G143" s="25">
        <v>22</v>
      </c>
      <c r="H143" s="25">
        <v>22</v>
      </c>
      <c r="I143" s="25">
        <v>5</v>
      </c>
      <c r="J143" s="25">
        <f t="shared" si="28"/>
        <v>227</v>
      </c>
      <c r="K143" s="25">
        <f t="shared" si="29"/>
        <v>227</v>
      </c>
      <c r="L143" s="26">
        <v>251</v>
      </c>
      <c r="M143" s="26">
        <v>251</v>
      </c>
      <c r="N143" s="26">
        <v>62</v>
      </c>
      <c r="O143" s="26">
        <f t="shared" si="30"/>
        <v>247</v>
      </c>
      <c r="P143" s="26">
        <f t="shared" si="31"/>
        <v>247</v>
      </c>
    </row>
    <row r="144" spans="1:16">
      <c r="A144" s="24" t="s">
        <v>153</v>
      </c>
      <c r="B144" s="25">
        <f t="shared" si="32"/>
        <v>556</v>
      </c>
      <c r="C144" s="25">
        <f t="shared" si="32"/>
        <v>556</v>
      </c>
      <c r="D144" s="25">
        <f t="shared" si="32"/>
        <v>151</v>
      </c>
      <c r="E144" s="25">
        <f t="shared" si="26"/>
        <v>272</v>
      </c>
      <c r="F144" s="25">
        <f t="shared" si="27"/>
        <v>272</v>
      </c>
      <c r="G144" s="25">
        <v>0</v>
      </c>
      <c r="H144" s="25">
        <v>0</v>
      </c>
      <c r="I144" s="25">
        <v>0</v>
      </c>
      <c r="J144" s="25" t="str">
        <f t="shared" si="28"/>
        <v xml:space="preserve">0 </v>
      </c>
      <c r="K144" s="25" t="str">
        <f t="shared" si="29"/>
        <v>0</v>
      </c>
      <c r="L144" s="26">
        <v>556</v>
      </c>
      <c r="M144" s="26">
        <v>556</v>
      </c>
      <c r="N144" s="26">
        <v>151</v>
      </c>
      <c r="O144" s="26">
        <f t="shared" si="30"/>
        <v>272</v>
      </c>
      <c r="P144" s="26">
        <f t="shared" si="31"/>
        <v>272</v>
      </c>
    </row>
    <row r="145" spans="1:16">
      <c r="A145" s="24" t="s">
        <v>154</v>
      </c>
      <c r="B145" s="25">
        <f t="shared" si="32"/>
        <v>1031</v>
      </c>
      <c r="C145" s="25">
        <f t="shared" si="32"/>
        <v>1031</v>
      </c>
      <c r="D145" s="25">
        <f t="shared" si="32"/>
        <v>302</v>
      </c>
      <c r="E145" s="25">
        <f t="shared" si="26"/>
        <v>293</v>
      </c>
      <c r="F145" s="25">
        <f t="shared" si="27"/>
        <v>293</v>
      </c>
      <c r="G145" s="25">
        <v>0</v>
      </c>
      <c r="H145" s="25">
        <v>0</v>
      </c>
      <c r="I145" s="25">
        <v>0</v>
      </c>
      <c r="J145" s="25" t="str">
        <f t="shared" si="28"/>
        <v xml:space="preserve">0 </v>
      </c>
      <c r="K145" s="25" t="str">
        <f t="shared" si="29"/>
        <v>0</v>
      </c>
      <c r="L145" s="26">
        <v>1031</v>
      </c>
      <c r="M145" s="26">
        <v>1031</v>
      </c>
      <c r="N145" s="26">
        <v>302</v>
      </c>
      <c r="O145" s="26">
        <f t="shared" si="30"/>
        <v>293</v>
      </c>
      <c r="P145" s="26">
        <f t="shared" si="31"/>
        <v>293</v>
      </c>
    </row>
    <row r="146" spans="1:16">
      <c r="A146" s="24" t="s">
        <v>155</v>
      </c>
      <c r="B146" s="25">
        <f t="shared" si="32"/>
        <v>138</v>
      </c>
      <c r="C146" s="25">
        <f t="shared" si="32"/>
        <v>138</v>
      </c>
      <c r="D146" s="25">
        <f t="shared" si="32"/>
        <v>36</v>
      </c>
      <c r="E146" s="25">
        <f t="shared" si="26"/>
        <v>261</v>
      </c>
      <c r="F146" s="25">
        <f t="shared" si="27"/>
        <v>261</v>
      </c>
      <c r="G146" s="25">
        <v>0</v>
      </c>
      <c r="H146" s="25">
        <v>0</v>
      </c>
      <c r="I146" s="25">
        <v>0</v>
      </c>
      <c r="J146" s="25" t="str">
        <f t="shared" si="28"/>
        <v xml:space="preserve">0 </v>
      </c>
      <c r="K146" s="25" t="str">
        <f t="shared" si="29"/>
        <v>0</v>
      </c>
      <c r="L146" s="26">
        <v>138</v>
      </c>
      <c r="M146" s="26">
        <v>138</v>
      </c>
      <c r="N146" s="26">
        <v>36</v>
      </c>
      <c r="O146" s="26">
        <f t="shared" si="30"/>
        <v>261</v>
      </c>
      <c r="P146" s="26">
        <f t="shared" si="31"/>
        <v>261</v>
      </c>
    </row>
    <row r="147" spans="1:16">
      <c r="A147" s="24" t="s">
        <v>156</v>
      </c>
      <c r="B147" s="25">
        <f t="shared" si="32"/>
        <v>15</v>
      </c>
      <c r="C147" s="25">
        <f t="shared" si="32"/>
        <v>15</v>
      </c>
      <c r="D147" s="25">
        <f t="shared" si="32"/>
        <v>4</v>
      </c>
      <c r="E147" s="25">
        <f t="shared" si="26"/>
        <v>267</v>
      </c>
      <c r="F147" s="25">
        <f t="shared" si="27"/>
        <v>267</v>
      </c>
      <c r="G147" s="25">
        <v>0</v>
      </c>
      <c r="H147" s="25">
        <v>0</v>
      </c>
      <c r="I147" s="25">
        <v>0</v>
      </c>
      <c r="J147" s="25" t="str">
        <f t="shared" si="28"/>
        <v xml:space="preserve">0 </v>
      </c>
      <c r="K147" s="25" t="str">
        <f t="shared" si="29"/>
        <v>0</v>
      </c>
      <c r="L147" s="26">
        <v>15</v>
      </c>
      <c r="M147" s="26">
        <v>15</v>
      </c>
      <c r="N147" s="26">
        <v>4</v>
      </c>
      <c r="O147" s="26">
        <f t="shared" si="30"/>
        <v>267</v>
      </c>
      <c r="P147" s="26">
        <f t="shared" si="31"/>
        <v>267</v>
      </c>
    </row>
    <row r="148" spans="1:16" hidden="1">
      <c r="A148" s="24" t="s">
        <v>157</v>
      </c>
      <c r="B148" s="25">
        <f t="shared" si="32"/>
        <v>0</v>
      </c>
      <c r="C148" s="25">
        <f t="shared" si="32"/>
        <v>0</v>
      </c>
      <c r="D148" s="25">
        <f t="shared" si="32"/>
        <v>0</v>
      </c>
      <c r="E148" s="25" t="str">
        <f t="shared" si="26"/>
        <v>0</v>
      </c>
      <c r="F148" s="25" t="str">
        <f t="shared" si="27"/>
        <v>0</v>
      </c>
      <c r="G148" s="25">
        <v>0</v>
      </c>
      <c r="H148" s="25">
        <v>0</v>
      </c>
      <c r="I148" s="25">
        <v>0</v>
      </c>
      <c r="J148" s="25" t="str">
        <f t="shared" si="28"/>
        <v xml:space="preserve">0 </v>
      </c>
      <c r="K148" s="25" t="str">
        <f t="shared" si="29"/>
        <v>0</v>
      </c>
      <c r="L148" s="26">
        <v>0</v>
      </c>
      <c r="M148" s="26">
        <v>0</v>
      </c>
      <c r="N148" s="26">
        <v>0</v>
      </c>
      <c r="O148" s="26" t="str">
        <f t="shared" si="30"/>
        <v>0</v>
      </c>
      <c r="P148" s="26" t="str">
        <f t="shared" si="31"/>
        <v>0</v>
      </c>
    </row>
    <row r="149" spans="1:16" hidden="1">
      <c r="A149" s="24" t="s">
        <v>158</v>
      </c>
      <c r="B149" s="25">
        <f t="shared" si="32"/>
        <v>0</v>
      </c>
      <c r="C149" s="25">
        <f t="shared" si="32"/>
        <v>0</v>
      </c>
      <c r="D149" s="25">
        <f t="shared" si="32"/>
        <v>0</v>
      </c>
      <c r="E149" s="25" t="str">
        <f t="shared" si="26"/>
        <v>0</v>
      </c>
      <c r="F149" s="25" t="str">
        <f t="shared" si="27"/>
        <v>0</v>
      </c>
      <c r="G149" s="25">
        <v>0</v>
      </c>
      <c r="H149" s="25">
        <v>0</v>
      </c>
      <c r="I149" s="25">
        <v>0</v>
      </c>
      <c r="J149" s="25" t="str">
        <f t="shared" si="28"/>
        <v xml:space="preserve">0 </v>
      </c>
      <c r="K149" s="25" t="str">
        <f t="shared" si="29"/>
        <v>0</v>
      </c>
      <c r="L149" s="26">
        <v>0</v>
      </c>
      <c r="M149" s="26">
        <v>0</v>
      </c>
      <c r="N149" s="26">
        <v>0</v>
      </c>
      <c r="O149" s="26" t="str">
        <f t="shared" si="30"/>
        <v>0</v>
      </c>
      <c r="P149" s="26" t="str">
        <f t="shared" si="31"/>
        <v>0</v>
      </c>
    </row>
    <row r="150" spans="1:16" hidden="1">
      <c r="A150" s="24" t="s">
        <v>159</v>
      </c>
      <c r="B150" s="25">
        <f t="shared" si="32"/>
        <v>0</v>
      </c>
      <c r="C150" s="25">
        <f t="shared" si="32"/>
        <v>0</v>
      </c>
      <c r="D150" s="25">
        <f t="shared" si="32"/>
        <v>0</v>
      </c>
      <c r="E150" s="25" t="str">
        <f t="shared" si="26"/>
        <v>0</v>
      </c>
      <c r="F150" s="25" t="str">
        <f t="shared" si="27"/>
        <v>0</v>
      </c>
      <c r="G150" s="25">
        <v>0</v>
      </c>
      <c r="H150" s="25">
        <v>0</v>
      </c>
      <c r="I150" s="25">
        <v>0</v>
      </c>
      <c r="J150" s="25" t="str">
        <f t="shared" si="28"/>
        <v xml:space="preserve">0 </v>
      </c>
      <c r="K150" s="25" t="str">
        <f t="shared" si="29"/>
        <v>0</v>
      </c>
      <c r="L150" s="26">
        <v>0</v>
      </c>
      <c r="M150" s="26">
        <v>0</v>
      </c>
      <c r="N150" s="26">
        <v>0</v>
      </c>
      <c r="O150" s="26" t="str">
        <f t="shared" si="30"/>
        <v>0</v>
      </c>
      <c r="P150" s="26" t="str">
        <f t="shared" si="31"/>
        <v>0</v>
      </c>
    </row>
    <row r="151" spans="1:16">
      <c r="A151" s="24" t="s">
        <v>160</v>
      </c>
      <c r="B151" s="25">
        <f t="shared" si="32"/>
        <v>1304</v>
      </c>
      <c r="C151" s="25">
        <f t="shared" si="32"/>
        <v>1304</v>
      </c>
      <c r="D151" s="25">
        <f t="shared" si="32"/>
        <v>382</v>
      </c>
      <c r="E151" s="25">
        <f t="shared" si="26"/>
        <v>293</v>
      </c>
      <c r="F151" s="25">
        <f t="shared" si="27"/>
        <v>293</v>
      </c>
      <c r="G151" s="25">
        <v>108</v>
      </c>
      <c r="H151" s="25">
        <v>108</v>
      </c>
      <c r="I151" s="25">
        <v>30</v>
      </c>
      <c r="J151" s="25">
        <f t="shared" si="28"/>
        <v>278</v>
      </c>
      <c r="K151" s="25">
        <f t="shared" si="29"/>
        <v>278</v>
      </c>
      <c r="L151" s="26">
        <v>1196</v>
      </c>
      <c r="M151" s="26">
        <v>1196</v>
      </c>
      <c r="N151" s="26">
        <v>352</v>
      </c>
      <c r="O151" s="26">
        <f t="shared" si="30"/>
        <v>294</v>
      </c>
      <c r="P151" s="26">
        <f t="shared" si="31"/>
        <v>294</v>
      </c>
    </row>
    <row r="152" spans="1:16" s="5" customFormat="1">
      <c r="A152" s="28" t="s">
        <v>161</v>
      </c>
      <c r="B152" s="18">
        <f t="shared" si="32"/>
        <v>884</v>
      </c>
      <c r="C152" s="18">
        <f t="shared" si="32"/>
        <v>884</v>
      </c>
      <c r="D152" s="18">
        <f t="shared" si="32"/>
        <v>196</v>
      </c>
      <c r="E152" s="18">
        <f t="shared" si="26"/>
        <v>222</v>
      </c>
      <c r="F152" s="18">
        <f t="shared" si="27"/>
        <v>222</v>
      </c>
      <c r="G152" s="18">
        <v>192</v>
      </c>
      <c r="H152" s="18">
        <v>192</v>
      </c>
      <c r="I152" s="18">
        <v>46</v>
      </c>
      <c r="J152" s="18">
        <f t="shared" si="28"/>
        <v>240</v>
      </c>
      <c r="K152" s="18">
        <f t="shared" si="29"/>
        <v>240</v>
      </c>
      <c r="L152" s="29">
        <v>692</v>
      </c>
      <c r="M152" s="29">
        <v>692</v>
      </c>
      <c r="N152" s="29">
        <v>150</v>
      </c>
      <c r="O152" s="29">
        <f t="shared" si="30"/>
        <v>217</v>
      </c>
      <c r="P152" s="29">
        <f t="shared" si="31"/>
        <v>217</v>
      </c>
    </row>
    <row r="153" spans="1:16">
      <c r="A153" s="24" t="s">
        <v>162</v>
      </c>
      <c r="B153" s="25">
        <f t="shared" si="32"/>
        <v>96</v>
      </c>
      <c r="C153" s="25">
        <f t="shared" si="32"/>
        <v>96</v>
      </c>
      <c r="D153" s="25">
        <f t="shared" si="32"/>
        <v>21</v>
      </c>
      <c r="E153" s="25">
        <f t="shared" si="26"/>
        <v>219</v>
      </c>
      <c r="F153" s="25">
        <f t="shared" si="27"/>
        <v>219</v>
      </c>
      <c r="G153" s="25">
        <v>0</v>
      </c>
      <c r="H153" s="25">
        <v>0</v>
      </c>
      <c r="I153" s="25">
        <v>0</v>
      </c>
      <c r="J153" s="25" t="str">
        <f t="shared" si="28"/>
        <v xml:space="preserve">0 </v>
      </c>
      <c r="K153" s="25" t="str">
        <f t="shared" si="29"/>
        <v>0</v>
      </c>
      <c r="L153" s="26">
        <v>96</v>
      </c>
      <c r="M153" s="26">
        <v>96</v>
      </c>
      <c r="N153" s="26">
        <v>21</v>
      </c>
      <c r="O153" s="26">
        <f t="shared" si="30"/>
        <v>219</v>
      </c>
      <c r="P153" s="26">
        <f t="shared" si="31"/>
        <v>219</v>
      </c>
    </row>
    <row r="154" spans="1:16">
      <c r="A154" s="24" t="s">
        <v>163</v>
      </c>
      <c r="B154" s="25">
        <f t="shared" si="32"/>
        <v>305</v>
      </c>
      <c r="C154" s="25">
        <f t="shared" si="32"/>
        <v>305</v>
      </c>
      <c r="D154" s="25">
        <f t="shared" si="32"/>
        <v>70</v>
      </c>
      <c r="E154" s="25">
        <f t="shared" si="26"/>
        <v>230</v>
      </c>
      <c r="F154" s="25">
        <f t="shared" si="27"/>
        <v>230</v>
      </c>
      <c r="G154" s="25">
        <v>192</v>
      </c>
      <c r="H154" s="25">
        <v>192</v>
      </c>
      <c r="I154" s="25">
        <v>46</v>
      </c>
      <c r="J154" s="25">
        <f t="shared" si="28"/>
        <v>240</v>
      </c>
      <c r="K154" s="25">
        <f t="shared" si="29"/>
        <v>240</v>
      </c>
      <c r="L154" s="26">
        <v>113</v>
      </c>
      <c r="M154" s="26">
        <v>113</v>
      </c>
      <c r="N154" s="26">
        <v>24</v>
      </c>
      <c r="O154" s="26">
        <f t="shared" si="30"/>
        <v>212</v>
      </c>
      <c r="P154" s="26">
        <f t="shared" si="31"/>
        <v>212</v>
      </c>
    </row>
    <row r="155" spans="1:16">
      <c r="A155" s="24" t="s">
        <v>164</v>
      </c>
      <c r="B155" s="25">
        <f t="shared" si="32"/>
        <v>302</v>
      </c>
      <c r="C155" s="25">
        <f t="shared" si="32"/>
        <v>302</v>
      </c>
      <c r="D155" s="25">
        <f t="shared" si="32"/>
        <v>66</v>
      </c>
      <c r="E155" s="25">
        <f t="shared" si="26"/>
        <v>219</v>
      </c>
      <c r="F155" s="25">
        <f t="shared" si="27"/>
        <v>219</v>
      </c>
      <c r="G155" s="25">
        <v>0</v>
      </c>
      <c r="H155" s="25">
        <v>0</v>
      </c>
      <c r="I155" s="25">
        <v>0</v>
      </c>
      <c r="J155" s="25" t="str">
        <f t="shared" si="28"/>
        <v xml:space="preserve">0 </v>
      </c>
      <c r="K155" s="25" t="str">
        <f t="shared" si="29"/>
        <v>0</v>
      </c>
      <c r="L155" s="26">
        <v>302</v>
      </c>
      <c r="M155" s="26">
        <v>302</v>
      </c>
      <c r="N155" s="26">
        <v>66</v>
      </c>
      <c r="O155" s="26">
        <f t="shared" si="30"/>
        <v>219</v>
      </c>
      <c r="P155" s="26">
        <f t="shared" si="31"/>
        <v>219</v>
      </c>
    </row>
    <row r="156" spans="1:16" hidden="1">
      <c r="A156" s="24" t="s">
        <v>165</v>
      </c>
      <c r="B156" s="25">
        <f t="shared" si="32"/>
        <v>0</v>
      </c>
      <c r="C156" s="25">
        <f t="shared" si="32"/>
        <v>0</v>
      </c>
      <c r="D156" s="25">
        <f t="shared" si="32"/>
        <v>0</v>
      </c>
      <c r="E156" s="25" t="str">
        <f t="shared" si="26"/>
        <v>0</v>
      </c>
      <c r="F156" s="25" t="str">
        <f t="shared" si="27"/>
        <v>0</v>
      </c>
      <c r="G156" s="25">
        <v>0</v>
      </c>
      <c r="H156" s="25">
        <v>0</v>
      </c>
      <c r="I156" s="25">
        <v>0</v>
      </c>
      <c r="J156" s="25" t="str">
        <f t="shared" si="28"/>
        <v xml:space="preserve">0 </v>
      </c>
      <c r="K156" s="25" t="str">
        <f t="shared" si="29"/>
        <v>0</v>
      </c>
      <c r="L156" s="26">
        <v>0</v>
      </c>
      <c r="M156" s="26">
        <v>0</v>
      </c>
      <c r="N156" s="26">
        <v>0</v>
      </c>
      <c r="O156" s="26" t="str">
        <f t="shared" si="30"/>
        <v>0</v>
      </c>
      <c r="P156" s="26" t="str">
        <f t="shared" si="31"/>
        <v>0</v>
      </c>
    </row>
    <row r="157" spans="1:16">
      <c r="A157" s="24" t="s">
        <v>166</v>
      </c>
      <c r="B157" s="25">
        <f t="shared" si="32"/>
        <v>117</v>
      </c>
      <c r="C157" s="25">
        <f t="shared" si="32"/>
        <v>117</v>
      </c>
      <c r="D157" s="25">
        <f t="shared" si="32"/>
        <v>26</v>
      </c>
      <c r="E157" s="25">
        <f t="shared" si="26"/>
        <v>222</v>
      </c>
      <c r="F157" s="25">
        <f t="shared" si="27"/>
        <v>222</v>
      </c>
      <c r="G157" s="25">
        <v>0</v>
      </c>
      <c r="H157" s="25">
        <v>0</v>
      </c>
      <c r="I157" s="25">
        <v>0</v>
      </c>
      <c r="J157" s="25" t="str">
        <f t="shared" si="28"/>
        <v xml:space="preserve">0 </v>
      </c>
      <c r="K157" s="25" t="str">
        <f t="shared" si="29"/>
        <v>0</v>
      </c>
      <c r="L157" s="26">
        <v>117</v>
      </c>
      <c r="M157" s="26">
        <v>117</v>
      </c>
      <c r="N157" s="26">
        <v>26</v>
      </c>
      <c r="O157" s="26">
        <f t="shared" si="30"/>
        <v>222</v>
      </c>
      <c r="P157" s="26">
        <f t="shared" si="31"/>
        <v>222</v>
      </c>
    </row>
    <row r="158" spans="1:16">
      <c r="A158" s="24" t="s">
        <v>167</v>
      </c>
      <c r="B158" s="25">
        <f t="shared" si="32"/>
        <v>24</v>
      </c>
      <c r="C158" s="25">
        <f t="shared" si="32"/>
        <v>24</v>
      </c>
      <c r="D158" s="25">
        <f t="shared" si="32"/>
        <v>5</v>
      </c>
      <c r="E158" s="25">
        <f t="shared" si="26"/>
        <v>208</v>
      </c>
      <c r="F158" s="25">
        <f t="shared" si="27"/>
        <v>208</v>
      </c>
      <c r="G158" s="25">
        <v>0</v>
      </c>
      <c r="H158" s="25">
        <v>0</v>
      </c>
      <c r="I158" s="25">
        <v>0</v>
      </c>
      <c r="J158" s="25" t="str">
        <f t="shared" si="28"/>
        <v xml:space="preserve">0 </v>
      </c>
      <c r="K158" s="25" t="str">
        <f t="shared" si="29"/>
        <v>0</v>
      </c>
      <c r="L158" s="26">
        <v>24</v>
      </c>
      <c r="M158" s="26">
        <v>24</v>
      </c>
      <c r="N158" s="26">
        <v>5</v>
      </c>
      <c r="O158" s="26">
        <f t="shared" si="30"/>
        <v>208</v>
      </c>
      <c r="P158" s="26">
        <f t="shared" si="31"/>
        <v>208</v>
      </c>
    </row>
    <row r="159" spans="1:16" hidden="1">
      <c r="A159" s="24" t="s">
        <v>168</v>
      </c>
      <c r="B159" s="25">
        <f t="shared" si="32"/>
        <v>0</v>
      </c>
      <c r="C159" s="25">
        <f t="shared" si="32"/>
        <v>0</v>
      </c>
      <c r="D159" s="25">
        <f t="shared" si="32"/>
        <v>0</v>
      </c>
      <c r="E159" s="25" t="str">
        <f t="shared" si="26"/>
        <v>0</v>
      </c>
      <c r="F159" s="25" t="str">
        <f t="shared" si="27"/>
        <v>0</v>
      </c>
      <c r="G159" s="25">
        <v>0</v>
      </c>
      <c r="H159" s="25">
        <v>0</v>
      </c>
      <c r="I159" s="25">
        <v>0</v>
      </c>
      <c r="J159" s="25" t="str">
        <f t="shared" si="28"/>
        <v xml:space="preserve">0 </v>
      </c>
      <c r="K159" s="25" t="str">
        <f t="shared" si="29"/>
        <v>0</v>
      </c>
      <c r="L159" s="26">
        <v>0</v>
      </c>
      <c r="M159" s="26">
        <v>0</v>
      </c>
      <c r="N159" s="26">
        <v>0</v>
      </c>
      <c r="O159" s="26" t="str">
        <f t="shared" si="30"/>
        <v>0</v>
      </c>
      <c r="P159" s="26" t="str">
        <f t="shared" si="31"/>
        <v>0</v>
      </c>
    </row>
    <row r="160" spans="1:16" hidden="1">
      <c r="A160" s="24" t="s">
        <v>169</v>
      </c>
      <c r="B160" s="25">
        <f t="shared" si="32"/>
        <v>0</v>
      </c>
      <c r="C160" s="25">
        <f t="shared" si="32"/>
        <v>0</v>
      </c>
      <c r="D160" s="25">
        <f t="shared" si="32"/>
        <v>0</v>
      </c>
      <c r="E160" s="25" t="str">
        <f t="shared" si="26"/>
        <v>0</v>
      </c>
      <c r="F160" s="25" t="str">
        <f t="shared" si="27"/>
        <v>0</v>
      </c>
      <c r="G160" s="25">
        <v>0</v>
      </c>
      <c r="H160" s="25">
        <v>0</v>
      </c>
      <c r="I160" s="25">
        <v>0</v>
      </c>
      <c r="J160" s="25" t="str">
        <f t="shared" si="28"/>
        <v xml:space="preserve">0 </v>
      </c>
      <c r="K160" s="25" t="str">
        <f t="shared" si="29"/>
        <v>0</v>
      </c>
      <c r="L160" s="26">
        <v>0</v>
      </c>
      <c r="M160" s="26">
        <v>0</v>
      </c>
      <c r="N160" s="26">
        <v>0</v>
      </c>
      <c r="O160" s="26" t="str">
        <f t="shared" si="30"/>
        <v>0</v>
      </c>
      <c r="P160" s="26" t="str">
        <f t="shared" si="31"/>
        <v>0</v>
      </c>
    </row>
    <row r="161" spans="1:16">
      <c r="A161" s="24" t="s">
        <v>170</v>
      </c>
      <c r="B161" s="25">
        <f t="shared" si="32"/>
        <v>40</v>
      </c>
      <c r="C161" s="25">
        <f t="shared" si="32"/>
        <v>40</v>
      </c>
      <c r="D161" s="25">
        <f t="shared" si="32"/>
        <v>8</v>
      </c>
      <c r="E161" s="25">
        <f t="shared" si="26"/>
        <v>200</v>
      </c>
      <c r="F161" s="25">
        <f t="shared" si="27"/>
        <v>200</v>
      </c>
      <c r="G161" s="25">
        <v>0</v>
      </c>
      <c r="H161" s="25">
        <v>0</v>
      </c>
      <c r="I161" s="25">
        <v>0</v>
      </c>
      <c r="J161" s="25" t="str">
        <f t="shared" si="28"/>
        <v xml:space="preserve">0 </v>
      </c>
      <c r="K161" s="25" t="str">
        <f t="shared" si="29"/>
        <v>0</v>
      </c>
      <c r="L161" s="26">
        <v>40</v>
      </c>
      <c r="M161" s="26">
        <v>40</v>
      </c>
      <c r="N161" s="26">
        <v>8</v>
      </c>
      <c r="O161" s="26">
        <f t="shared" si="30"/>
        <v>200</v>
      </c>
      <c r="P161" s="26">
        <f t="shared" si="31"/>
        <v>200</v>
      </c>
    </row>
    <row r="162" spans="1:16" s="5" customFormat="1">
      <c r="A162" s="28" t="s">
        <v>171</v>
      </c>
      <c r="B162" s="18">
        <f t="shared" si="32"/>
        <v>1000</v>
      </c>
      <c r="C162" s="18">
        <f t="shared" si="32"/>
        <v>755</v>
      </c>
      <c r="D162" s="18">
        <f t="shared" si="32"/>
        <v>128</v>
      </c>
      <c r="E162" s="18">
        <f t="shared" si="26"/>
        <v>128</v>
      </c>
      <c r="F162" s="18">
        <f t="shared" si="27"/>
        <v>170</v>
      </c>
      <c r="G162" s="18">
        <v>10</v>
      </c>
      <c r="H162" s="18">
        <v>10</v>
      </c>
      <c r="I162" s="18">
        <v>3</v>
      </c>
      <c r="J162" s="18">
        <f t="shared" si="28"/>
        <v>300</v>
      </c>
      <c r="K162" s="18">
        <f t="shared" si="29"/>
        <v>300</v>
      </c>
      <c r="L162" s="29">
        <v>990</v>
      </c>
      <c r="M162" s="29">
        <v>745</v>
      </c>
      <c r="N162" s="29">
        <v>125</v>
      </c>
      <c r="O162" s="29">
        <f t="shared" si="30"/>
        <v>126</v>
      </c>
      <c r="P162" s="29">
        <f t="shared" si="31"/>
        <v>168</v>
      </c>
    </row>
    <row r="163" spans="1:16">
      <c r="A163" s="24" t="s">
        <v>172</v>
      </c>
      <c r="B163" s="25">
        <f t="shared" si="32"/>
        <v>40</v>
      </c>
      <c r="C163" s="25">
        <f t="shared" si="32"/>
        <v>40</v>
      </c>
      <c r="D163" s="25">
        <f t="shared" si="32"/>
        <v>6</v>
      </c>
      <c r="E163" s="25">
        <f t="shared" si="26"/>
        <v>150</v>
      </c>
      <c r="F163" s="25">
        <f t="shared" si="27"/>
        <v>150</v>
      </c>
      <c r="G163" s="25">
        <v>0</v>
      </c>
      <c r="H163" s="25">
        <v>0</v>
      </c>
      <c r="I163" s="25">
        <v>0</v>
      </c>
      <c r="J163" s="25" t="str">
        <f t="shared" si="28"/>
        <v xml:space="preserve">0 </v>
      </c>
      <c r="K163" s="25" t="str">
        <f t="shared" si="29"/>
        <v>0</v>
      </c>
      <c r="L163" s="26">
        <v>40</v>
      </c>
      <c r="M163" s="26">
        <v>40</v>
      </c>
      <c r="N163" s="26">
        <v>6</v>
      </c>
      <c r="O163" s="26">
        <f t="shared" si="30"/>
        <v>150</v>
      </c>
      <c r="P163" s="26">
        <f t="shared" si="31"/>
        <v>150</v>
      </c>
    </row>
    <row r="164" spans="1:16" hidden="1">
      <c r="A164" s="24" t="s">
        <v>173</v>
      </c>
      <c r="B164" s="25">
        <f t="shared" si="32"/>
        <v>0</v>
      </c>
      <c r="C164" s="25">
        <f t="shared" si="32"/>
        <v>0</v>
      </c>
      <c r="D164" s="25">
        <f t="shared" si="32"/>
        <v>0</v>
      </c>
      <c r="E164" s="25" t="str">
        <f t="shared" si="26"/>
        <v>0</v>
      </c>
      <c r="F164" s="25" t="str">
        <f t="shared" si="27"/>
        <v>0</v>
      </c>
      <c r="G164" s="25">
        <v>0</v>
      </c>
      <c r="H164" s="25">
        <v>0</v>
      </c>
      <c r="I164" s="25">
        <v>0</v>
      </c>
      <c r="J164" s="25" t="str">
        <f t="shared" si="28"/>
        <v xml:space="preserve">0 </v>
      </c>
      <c r="K164" s="25" t="str">
        <f t="shared" si="29"/>
        <v>0</v>
      </c>
      <c r="L164" s="26">
        <v>0</v>
      </c>
      <c r="M164" s="26">
        <v>0</v>
      </c>
      <c r="N164" s="26">
        <v>0</v>
      </c>
      <c r="O164" s="26" t="str">
        <f t="shared" si="30"/>
        <v>0</v>
      </c>
      <c r="P164" s="26" t="str">
        <f t="shared" si="31"/>
        <v>0</v>
      </c>
    </row>
    <row r="165" spans="1:16">
      <c r="A165" s="24" t="s">
        <v>174</v>
      </c>
      <c r="B165" s="25">
        <f t="shared" si="32"/>
        <v>121</v>
      </c>
      <c r="C165" s="25">
        <f t="shared" si="32"/>
        <v>111</v>
      </c>
      <c r="D165" s="25">
        <f t="shared" si="32"/>
        <v>20</v>
      </c>
      <c r="E165" s="25">
        <f t="shared" si="26"/>
        <v>165</v>
      </c>
      <c r="F165" s="25">
        <f t="shared" si="27"/>
        <v>180</v>
      </c>
      <c r="G165" s="25">
        <v>4</v>
      </c>
      <c r="H165" s="25">
        <v>4</v>
      </c>
      <c r="I165" s="25">
        <v>1</v>
      </c>
      <c r="J165" s="25">
        <f t="shared" si="28"/>
        <v>250</v>
      </c>
      <c r="K165" s="25">
        <f t="shared" si="29"/>
        <v>250</v>
      </c>
      <c r="L165" s="26">
        <v>117</v>
      </c>
      <c r="M165" s="26">
        <v>107</v>
      </c>
      <c r="N165" s="26">
        <v>19</v>
      </c>
      <c r="O165" s="26">
        <f t="shared" si="30"/>
        <v>162</v>
      </c>
      <c r="P165" s="26">
        <f t="shared" si="31"/>
        <v>178</v>
      </c>
    </row>
    <row r="166" spans="1:16">
      <c r="A166" s="24" t="s">
        <v>175</v>
      </c>
      <c r="B166" s="25">
        <f t="shared" si="32"/>
        <v>110</v>
      </c>
      <c r="C166" s="25">
        <f t="shared" si="32"/>
        <v>55</v>
      </c>
      <c r="D166" s="25">
        <f t="shared" si="32"/>
        <v>7</v>
      </c>
      <c r="E166" s="25">
        <f t="shared" si="26"/>
        <v>64</v>
      </c>
      <c r="F166" s="25">
        <f t="shared" si="27"/>
        <v>127</v>
      </c>
      <c r="G166" s="25">
        <v>0</v>
      </c>
      <c r="H166" s="25">
        <v>0</v>
      </c>
      <c r="I166" s="25">
        <v>0</v>
      </c>
      <c r="J166" s="25" t="str">
        <f t="shared" si="28"/>
        <v xml:space="preserve">0 </v>
      </c>
      <c r="K166" s="25" t="str">
        <f t="shared" si="29"/>
        <v>0</v>
      </c>
      <c r="L166" s="26">
        <v>110</v>
      </c>
      <c r="M166" s="26">
        <v>55</v>
      </c>
      <c r="N166" s="26">
        <v>7</v>
      </c>
      <c r="O166" s="26">
        <f t="shared" si="30"/>
        <v>64</v>
      </c>
      <c r="P166" s="26">
        <f t="shared" si="31"/>
        <v>127</v>
      </c>
    </row>
    <row r="167" spans="1:16">
      <c r="A167" s="24" t="s">
        <v>176</v>
      </c>
      <c r="B167" s="25">
        <f t="shared" si="32"/>
        <v>469</v>
      </c>
      <c r="C167" s="25">
        <f t="shared" si="32"/>
        <v>469</v>
      </c>
      <c r="D167" s="25">
        <f t="shared" si="32"/>
        <v>85</v>
      </c>
      <c r="E167" s="25">
        <f t="shared" si="26"/>
        <v>181</v>
      </c>
      <c r="F167" s="25">
        <f t="shared" si="27"/>
        <v>181</v>
      </c>
      <c r="G167" s="25">
        <v>6</v>
      </c>
      <c r="H167" s="25">
        <v>6</v>
      </c>
      <c r="I167" s="25">
        <v>2</v>
      </c>
      <c r="J167" s="25">
        <f t="shared" si="28"/>
        <v>333</v>
      </c>
      <c r="K167" s="25">
        <f t="shared" si="29"/>
        <v>333</v>
      </c>
      <c r="L167" s="26">
        <v>463</v>
      </c>
      <c r="M167" s="26">
        <v>463</v>
      </c>
      <c r="N167" s="26">
        <v>83</v>
      </c>
      <c r="O167" s="26">
        <f t="shared" si="30"/>
        <v>179</v>
      </c>
      <c r="P167" s="26">
        <f t="shared" si="31"/>
        <v>179</v>
      </c>
    </row>
    <row r="168" spans="1:16">
      <c r="A168" s="24" t="s">
        <v>177</v>
      </c>
      <c r="B168" s="25">
        <f t="shared" si="32"/>
        <v>260</v>
      </c>
      <c r="C168" s="25">
        <f t="shared" si="32"/>
        <v>80</v>
      </c>
      <c r="D168" s="25">
        <f t="shared" si="32"/>
        <v>10</v>
      </c>
      <c r="E168" s="25">
        <f t="shared" si="26"/>
        <v>38</v>
      </c>
      <c r="F168" s="25">
        <f t="shared" si="27"/>
        <v>125</v>
      </c>
      <c r="G168" s="25">
        <v>0</v>
      </c>
      <c r="H168" s="25">
        <v>0</v>
      </c>
      <c r="I168" s="25">
        <v>0</v>
      </c>
      <c r="J168" s="25" t="str">
        <f t="shared" si="28"/>
        <v xml:space="preserve">0 </v>
      </c>
      <c r="K168" s="25" t="str">
        <f t="shared" si="29"/>
        <v>0</v>
      </c>
      <c r="L168" s="26">
        <v>260</v>
      </c>
      <c r="M168" s="26">
        <v>80</v>
      </c>
      <c r="N168" s="26">
        <v>10</v>
      </c>
      <c r="O168" s="26">
        <f t="shared" si="30"/>
        <v>38</v>
      </c>
      <c r="P168" s="26">
        <f t="shared" si="31"/>
        <v>125</v>
      </c>
    </row>
    <row r="169" spans="1:16" hidden="1">
      <c r="A169" s="24" t="s">
        <v>178</v>
      </c>
      <c r="B169" s="25">
        <f t="shared" si="32"/>
        <v>0</v>
      </c>
      <c r="C169" s="25">
        <f t="shared" si="32"/>
        <v>0</v>
      </c>
      <c r="D169" s="25">
        <f t="shared" si="32"/>
        <v>0</v>
      </c>
      <c r="E169" s="25" t="str">
        <f t="shared" si="26"/>
        <v>0</v>
      </c>
      <c r="F169" s="25" t="str">
        <f t="shared" si="27"/>
        <v>0</v>
      </c>
      <c r="G169" s="25">
        <v>0</v>
      </c>
      <c r="H169" s="25">
        <v>0</v>
      </c>
      <c r="I169" s="25">
        <v>0</v>
      </c>
      <c r="J169" s="25" t="str">
        <f t="shared" si="28"/>
        <v xml:space="preserve">0 </v>
      </c>
      <c r="K169" s="25" t="str">
        <f t="shared" si="29"/>
        <v>0</v>
      </c>
      <c r="L169" s="26">
        <v>0</v>
      </c>
      <c r="M169" s="26">
        <v>0</v>
      </c>
      <c r="N169" s="26">
        <v>0</v>
      </c>
      <c r="O169" s="26" t="str">
        <f t="shared" si="30"/>
        <v>0</v>
      </c>
      <c r="P169" s="26" t="str">
        <f t="shared" si="31"/>
        <v>0</v>
      </c>
    </row>
    <row r="170" spans="1:16" hidden="1">
      <c r="A170" s="24" t="s">
        <v>179</v>
      </c>
      <c r="B170" s="25">
        <f t="shared" si="32"/>
        <v>0</v>
      </c>
      <c r="C170" s="25">
        <f t="shared" si="32"/>
        <v>0</v>
      </c>
      <c r="D170" s="25">
        <f t="shared" si="32"/>
        <v>0</v>
      </c>
      <c r="E170" s="25" t="str">
        <f t="shared" si="26"/>
        <v>0</v>
      </c>
      <c r="F170" s="25" t="str">
        <f t="shared" si="27"/>
        <v>0</v>
      </c>
      <c r="G170" s="25">
        <v>0</v>
      </c>
      <c r="H170" s="25">
        <v>0</v>
      </c>
      <c r="I170" s="25">
        <v>0</v>
      </c>
      <c r="J170" s="25" t="str">
        <f t="shared" si="28"/>
        <v xml:space="preserve">0 </v>
      </c>
      <c r="K170" s="25" t="str">
        <f t="shared" si="29"/>
        <v>0</v>
      </c>
      <c r="L170" s="26">
        <v>0</v>
      </c>
      <c r="M170" s="26">
        <v>0</v>
      </c>
      <c r="N170" s="26">
        <v>0</v>
      </c>
      <c r="O170" s="26" t="str">
        <f t="shared" si="30"/>
        <v>0</v>
      </c>
      <c r="P170" s="26" t="str">
        <f t="shared" si="31"/>
        <v>0</v>
      </c>
    </row>
    <row r="171" spans="1:16" hidden="1">
      <c r="A171" s="24" t="s">
        <v>180</v>
      </c>
      <c r="B171" s="25">
        <f t="shared" si="32"/>
        <v>0</v>
      </c>
      <c r="C171" s="25">
        <f t="shared" si="32"/>
        <v>0</v>
      </c>
      <c r="D171" s="25">
        <f t="shared" si="32"/>
        <v>0</v>
      </c>
      <c r="E171" s="25" t="str">
        <f t="shared" si="26"/>
        <v>0</v>
      </c>
      <c r="F171" s="25" t="str">
        <f t="shared" si="27"/>
        <v>0</v>
      </c>
      <c r="G171" s="25">
        <v>0</v>
      </c>
      <c r="H171" s="25">
        <v>0</v>
      </c>
      <c r="I171" s="25">
        <v>0</v>
      </c>
      <c r="J171" s="25" t="str">
        <f t="shared" si="28"/>
        <v xml:space="preserve">0 </v>
      </c>
      <c r="K171" s="25" t="str">
        <f t="shared" si="29"/>
        <v>0</v>
      </c>
      <c r="L171" s="26">
        <v>0</v>
      </c>
      <c r="M171" s="26">
        <v>0</v>
      </c>
      <c r="N171" s="26">
        <v>0</v>
      </c>
      <c r="O171" s="26" t="str">
        <f t="shared" si="30"/>
        <v>0</v>
      </c>
      <c r="P171" s="26" t="str">
        <f t="shared" si="31"/>
        <v>0</v>
      </c>
    </row>
    <row r="172" spans="1:16" s="5" customFormat="1">
      <c r="A172" s="28" t="s">
        <v>181</v>
      </c>
      <c r="B172" s="18">
        <f t="shared" si="32"/>
        <v>161</v>
      </c>
      <c r="C172" s="18">
        <f t="shared" si="32"/>
        <v>161</v>
      </c>
      <c r="D172" s="18">
        <f t="shared" si="32"/>
        <v>39</v>
      </c>
      <c r="E172" s="18">
        <f t="shared" si="26"/>
        <v>242</v>
      </c>
      <c r="F172" s="18">
        <f t="shared" si="27"/>
        <v>242</v>
      </c>
      <c r="G172" s="18">
        <v>0</v>
      </c>
      <c r="H172" s="18">
        <v>0</v>
      </c>
      <c r="I172" s="18">
        <v>0</v>
      </c>
      <c r="J172" s="18" t="str">
        <f t="shared" si="28"/>
        <v xml:space="preserve">0 </v>
      </c>
      <c r="K172" s="18" t="str">
        <f t="shared" si="29"/>
        <v>0</v>
      </c>
      <c r="L172" s="29">
        <v>161</v>
      </c>
      <c r="M172" s="29">
        <v>161</v>
      </c>
      <c r="N172" s="29">
        <v>39</v>
      </c>
      <c r="O172" s="29">
        <f t="shared" si="30"/>
        <v>242</v>
      </c>
      <c r="P172" s="29">
        <f t="shared" si="31"/>
        <v>242</v>
      </c>
    </row>
    <row r="173" spans="1:16" hidden="1">
      <c r="A173" s="24" t="s">
        <v>182</v>
      </c>
      <c r="B173" s="25">
        <f t="shared" si="32"/>
        <v>0</v>
      </c>
      <c r="C173" s="25">
        <f t="shared" si="32"/>
        <v>0</v>
      </c>
      <c r="D173" s="25">
        <f t="shared" si="32"/>
        <v>0</v>
      </c>
      <c r="E173" s="25" t="str">
        <f t="shared" si="26"/>
        <v>0</v>
      </c>
      <c r="F173" s="25" t="str">
        <f t="shared" si="27"/>
        <v>0</v>
      </c>
      <c r="G173" s="25">
        <v>0</v>
      </c>
      <c r="H173" s="25">
        <v>0</v>
      </c>
      <c r="I173" s="25">
        <v>0</v>
      </c>
      <c r="J173" s="25" t="str">
        <f t="shared" si="28"/>
        <v xml:space="preserve">0 </v>
      </c>
      <c r="K173" s="25" t="str">
        <f t="shared" si="29"/>
        <v>0</v>
      </c>
      <c r="L173" s="26">
        <v>0</v>
      </c>
      <c r="M173" s="26">
        <v>0</v>
      </c>
      <c r="N173" s="26">
        <v>0</v>
      </c>
      <c r="O173" s="26" t="str">
        <f t="shared" si="30"/>
        <v>0</v>
      </c>
      <c r="P173" s="26" t="str">
        <f t="shared" si="31"/>
        <v>0</v>
      </c>
    </row>
    <row r="174" spans="1:16">
      <c r="A174" s="24" t="s">
        <v>183</v>
      </c>
      <c r="B174" s="25">
        <f t="shared" si="32"/>
        <v>155</v>
      </c>
      <c r="C174" s="25">
        <f t="shared" si="32"/>
        <v>155</v>
      </c>
      <c r="D174" s="25">
        <f t="shared" si="32"/>
        <v>38</v>
      </c>
      <c r="E174" s="25">
        <f t="shared" si="26"/>
        <v>245</v>
      </c>
      <c r="F174" s="25">
        <f t="shared" si="27"/>
        <v>245</v>
      </c>
      <c r="G174" s="25">
        <v>0</v>
      </c>
      <c r="H174" s="25">
        <v>0</v>
      </c>
      <c r="I174" s="25">
        <v>0</v>
      </c>
      <c r="J174" s="25" t="str">
        <f t="shared" si="28"/>
        <v xml:space="preserve">0 </v>
      </c>
      <c r="K174" s="25" t="str">
        <f t="shared" si="29"/>
        <v>0</v>
      </c>
      <c r="L174" s="26">
        <v>155</v>
      </c>
      <c r="M174" s="26">
        <v>155</v>
      </c>
      <c r="N174" s="26">
        <v>38</v>
      </c>
      <c r="O174" s="26">
        <f t="shared" si="30"/>
        <v>245</v>
      </c>
      <c r="P174" s="26">
        <f t="shared" si="31"/>
        <v>245</v>
      </c>
    </row>
    <row r="175" spans="1:16" hidden="1">
      <c r="A175" s="24" t="s">
        <v>184</v>
      </c>
      <c r="B175" s="25">
        <f t="shared" si="32"/>
        <v>0</v>
      </c>
      <c r="C175" s="25">
        <f t="shared" si="32"/>
        <v>0</v>
      </c>
      <c r="D175" s="25">
        <f t="shared" si="32"/>
        <v>0</v>
      </c>
      <c r="E175" s="25" t="str">
        <f t="shared" si="26"/>
        <v>0</v>
      </c>
      <c r="F175" s="25" t="str">
        <f t="shared" si="27"/>
        <v>0</v>
      </c>
      <c r="G175" s="25">
        <v>0</v>
      </c>
      <c r="H175" s="25">
        <v>0</v>
      </c>
      <c r="I175" s="25">
        <v>0</v>
      </c>
      <c r="J175" s="25" t="str">
        <f t="shared" si="28"/>
        <v xml:space="preserve">0 </v>
      </c>
      <c r="K175" s="25" t="str">
        <f t="shared" si="29"/>
        <v>0</v>
      </c>
      <c r="L175" s="26">
        <v>0</v>
      </c>
      <c r="M175" s="26">
        <v>0</v>
      </c>
      <c r="N175" s="26">
        <v>0</v>
      </c>
      <c r="O175" s="26" t="str">
        <f t="shared" si="30"/>
        <v>0</v>
      </c>
      <c r="P175" s="26" t="str">
        <f t="shared" si="31"/>
        <v>0</v>
      </c>
    </row>
    <row r="176" spans="1:16">
      <c r="A176" s="24" t="s">
        <v>185</v>
      </c>
      <c r="B176" s="25">
        <f t="shared" si="32"/>
        <v>6</v>
      </c>
      <c r="C176" s="25">
        <f t="shared" si="32"/>
        <v>6</v>
      </c>
      <c r="D176" s="25">
        <f t="shared" si="32"/>
        <v>1</v>
      </c>
      <c r="E176" s="25">
        <f t="shared" si="26"/>
        <v>167</v>
      </c>
      <c r="F176" s="25">
        <f t="shared" si="27"/>
        <v>167</v>
      </c>
      <c r="G176" s="25">
        <v>0</v>
      </c>
      <c r="H176" s="25">
        <v>0</v>
      </c>
      <c r="I176" s="25">
        <v>0</v>
      </c>
      <c r="J176" s="25" t="str">
        <f t="shared" si="28"/>
        <v xml:space="preserve">0 </v>
      </c>
      <c r="K176" s="25" t="str">
        <f t="shared" si="29"/>
        <v>0</v>
      </c>
      <c r="L176" s="26">
        <v>6</v>
      </c>
      <c r="M176" s="26">
        <v>6</v>
      </c>
      <c r="N176" s="26">
        <v>1</v>
      </c>
      <c r="O176" s="26">
        <f t="shared" si="30"/>
        <v>167</v>
      </c>
      <c r="P176" s="26">
        <f t="shared" si="31"/>
        <v>167</v>
      </c>
    </row>
    <row r="177" spans="1:16" hidden="1">
      <c r="A177" s="24" t="s">
        <v>186</v>
      </c>
      <c r="B177" s="25">
        <f t="shared" si="32"/>
        <v>0</v>
      </c>
      <c r="C177" s="25">
        <f t="shared" si="32"/>
        <v>0</v>
      </c>
      <c r="D177" s="25">
        <f t="shared" si="32"/>
        <v>0</v>
      </c>
      <c r="E177" s="25" t="str">
        <f t="shared" si="26"/>
        <v>0</v>
      </c>
      <c r="F177" s="25" t="str">
        <f t="shared" si="27"/>
        <v>0</v>
      </c>
      <c r="G177" s="25">
        <v>0</v>
      </c>
      <c r="H177" s="25">
        <v>0</v>
      </c>
      <c r="I177" s="25">
        <v>0</v>
      </c>
      <c r="J177" s="25" t="str">
        <f t="shared" si="28"/>
        <v xml:space="preserve">0 </v>
      </c>
      <c r="K177" s="25" t="str">
        <f t="shared" si="29"/>
        <v>0</v>
      </c>
      <c r="L177" s="26">
        <v>0</v>
      </c>
      <c r="M177" s="26">
        <v>0</v>
      </c>
      <c r="N177" s="26">
        <v>0</v>
      </c>
      <c r="O177" s="26" t="str">
        <f t="shared" si="30"/>
        <v>0</v>
      </c>
      <c r="P177" s="26" t="str">
        <f t="shared" si="31"/>
        <v>0</v>
      </c>
    </row>
    <row r="178" spans="1:16" hidden="1">
      <c r="A178" s="24" t="s">
        <v>187</v>
      </c>
      <c r="B178" s="25">
        <f t="shared" si="32"/>
        <v>0</v>
      </c>
      <c r="C178" s="25">
        <f t="shared" si="32"/>
        <v>0</v>
      </c>
      <c r="D178" s="25">
        <f t="shared" si="32"/>
        <v>0</v>
      </c>
      <c r="E178" s="25" t="str">
        <f t="shared" si="26"/>
        <v>0</v>
      </c>
      <c r="F178" s="25" t="str">
        <f t="shared" si="27"/>
        <v>0</v>
      </c>
      <c r="G178" s="25">
        <v>0</v>
      </c>
      <c r="H178" s="25">
        <v>0</v>
      </c>
      <c r="I178" s="25">
        <v>0</v>
      </c>
      <c r="J178" s="25" t="str">
        <f t="shared" si="28"/>
        <v xml:space="preserve">0 </v>
      </c>
      <c r="K178" s="25" t="str">
        <f t="shared" si="29"/>
        <v>0</v>
      </c>
      <c r="L178" s="26">
        <v>0</v>
      </c>
      <c r="M178" s="26">
        <v>0</v>
      </c>
      <c r="N178" s="26">
        <v>0</v>
      </c>
      <c r="O178" s="26" t="str">
        <f t="shared" si="30"/>
        <v>0</v>
      </c>
      <c r="P178" s="26" t="str">
        <f t="shared" si="31"/>
        <v>0</v>
      </c>
    </row>
    <row r="179" spans="1:16" hidden="1">
      <c r="A179" s="24" t="s">
        <v>188</v>
      </c>
      <c r="B179" s="25">
        <f t="shared" si="32"/>
        <v>0</v>
      </c>
      <c r="C179" s="25">
        <f t="shared" si="32"/>
        <v>0</v>
      </c>
      <c r="D179" s="25">
        <f t="shared" si="32"/>
        <v>0</v>
      </c>
      <c r="E179" s="25" t="str">
        <f t="shared" si="26"/>
        <v>0</v>
      </c>
      <c r="F179" s="25" t="str">
        <f t="shared" si="27"/>
        <v>0</v>
      </c>
      <c r="G179" s="25">
        <v>0</v>
      </c>
      <c r="H179" s="25">
        <v>0</v>
      </c>
      <c r="I179" s="25">
        <v>0</v>
      </c>
      <c r="J179" s="25" t="str">
        <f t="shared" si="28"/>
        <v xml:space="preserve">0 </v>
      </c>
      <c r="K179" s="25" t="str">
        <f t="shared" si="29"/>
        <v>0</v>
      </c>
      <c r="L179" s="26">
        <v>0</v>
      </c>
      <c r="M179" s="26">
        <v>0</v>
      </c>
      <c r="N179" s="26">
        <v>0</v>
      </c>
      <c r="O179" s="26" t="str">
        <f t="shared" si="30"/>
        <v>0</v>
      </c>
      <c r="P179" s="26" t="str">
        <f t="shared" si="31"/>
        <v>0</v>
      </c>
    </row>
    <row r="180" spans="1:16" hidden="1">
      <c r="A180" s="24" t="s">
        <v>189</v>
      </c>
      <c r="B180" s="25">
        <f t="shared" si="32"/>
        <v>0</v>
      </c>
      <c r="C180" s="25">
        <f t="shared" si="32"/>
        <v>0</v>
      </c>
      <c r="D180" s="25">
        <f t="shared" si="32"/>
        <v>0</v>
      </c>
      <c r="E180" s="25" t="str">
        <f t="shared" si="26"/>
        <v>0</v>
      </c>
      <c r="F180" s="25" t="str">
        <f t="shared" si="27"/>
        <v>0</v>
      </c>
      <c r="G180" s="25">
        <v>0</v>
      </c>
      <c r="H180" s="25">
        <v>0</v>
      </c>
      <c r="I180" s="25">
        <v>0</v>
      </c>
      <c r="J180" s="25" t="str">
        <f t="shared" si="28"/>
        <v xml:space="preserve">0 </v>
      </c>
      <c r="K180" s="25" t="str">
        <f t="shared" si="29"/>
        <v>0</v>
      </c>
      <c r="L180" s="26">
        <v>0</v>
      </c>
      <c r="M180" s="26">
        <v>0</v>
      </c>
      <c r="N180" s="26">
        <v>0</v>
      </c>
      <c r="O180" s="26" t="str">
        <f t="shared" si="30"/>
        <v>0</v>
      </c>
      <c r="P180" s="26" t="str">
        <f t="shared" si="31"/>
        <v>0</v>
      </c>
    </row>
    <row r="181" spans="1:16" hidden="1">
      <c r="A181" s="24" t="s">
        <v>190</v>
      </c>
      <c r="B181" s="25">
        <f t="shared" si="32"/>
        <v>0</v>
      </c>
      <c r="C181" s="25">
        <f t="shared" si="32"/>
        <v>0</v>
      </c>
      <c r="D181" s="25">
        <f t="shared" si="32"/>
        <v>0</v>
      </c>
      <c r="E181" s="25" t="str">
        <f t="shared" si="26"/>
        <v>0</v>
      </c>
      <c r="F181" s="25" t="str">
        <f t="shared" si="27"/>
        <v>0</v>
      </c>
      <c r="G181" s="25">
        <v>0</v>
      </c>
      <c r="H181" s="25">
        <v>0</v>
      </c>
      <c r="I181" s="25">
        <v>0</v>
      </c>
      <c r="J181" s="25" t="str">
        <f t="shared" si="28"/>
        <v xml:space="preserve">0 </v>
      </c>
      <c r="K181" s="25" t="str">
        <f t="shared" si="29"/>
        <v>0</v>
      </c>
      <c r="L181" s="26">
        <v>0</v>
      </c>
      <c r="M181" s="26">
        <v>0</v>
      </c>
      <c r="N181" s="26">
        <v>0</v>
      </c>
      <c r="O181" s="26" t="str">
        <f t="shared" si="30"/>
        <v>0</v>
      </c>
      <c r="P181" s="26" t="str">
        <f t="shared" si="31"/>
        <v>0</v>
      </c>
    </row>
    <row r="182" spans="1:16" hidden="1">
      <c r="A182" s="24" t="s">
        <v>191</v>
      </c>
      <c r="B182" s="25">
        <f t="shared" si="32"/>
        <v>0</v>
      </c>
      <c r="C182" s="25">
        <f t="shared" si="32"/>
        <v>0</v>
      </c>
      <c r="D182" s="25">
        <f t="shared" si="32"/>
        <v>0</v>
      </c>
      <c r="E182" s="25" t="str">
        <f t="shared" si="26"/>
        <v>0</v>
      </c>
      <c r="F182" s="25" t="str">
        <f t="shared" si="27"/>
        <v>0</v>
      </c>
      <c r="G182" s="25">
        <v>0</v>
      </c>
      <c r="H182" s="25">
        <v>0</v>
      </c>
      <c r="I182" s="25">
        <v>0</v>
      </c>
      <c r="J182" s="25" t="str">
        <f t="shared" si="28"/>
        <v xml:space="preserve">0 </v>
      </c>
      <c r="K182" s="25" t="str">
        <f t="shared" si="29"/>
        <v>0</v>
      </c>
      <c r="L182" s="26">
        <v>0</v>
      </c>
      <c r="M182" s="26">
        <v>0</v>
      </c>
      <c r="N182" s="26">
        <v>0</v>
      </c>
      <c r="O182" s="26" t="str">
        <f t="shared" si="30"/>
        <v>0</v>
      </c>
      <c r="P182" s="26" t="str">
        <f t="shared" si="31"/>
        <v>0</v>
      </c>
    </row>
    <row r="183" spans="1:16" hidden="1">
      <c r="A183" s="24" t="s">
        <v>192</v>
      </c>
      <c r="B183" s="25">
        <f t="shared" si="32"/>
        <v>0</v>
      </c>
      <c r="C183" s="25">
        <f t="shared" si="32"/>
        <v>0</v>
      </c>
      <c r="D183" s="25">
        <f t="shared" si="32"/>
        <v>0</v>
      </c>
      <c r="E183" s="25" t="str">
        <f t="shared" si="26"/>
        <v>0</v>
      </c>
      <c r="F183" s="25" t="str">
        <f t="shared" si="27"/>
        <v>0</v>
      </c>
      <c r="G183" s="25">
        <v>0</v>
      </c>
      <c r="H183" s="25">
        <v>0</v>
      </c>
      <c r="I183" s="25">
        <v>0</v>
      </c>
      <c r="J183" s="25" t="str">
        <f t="shared" si="28"/>
        <v xml:space="preserve">0 </v>
      </c>
      <c r="K183" s="25" t="str">
        <f t="shared" si="29"/>
        <v>0</v>
      </c>
      <c r="L183" s="26">
        <v>0</v>
      </c>
      <c r="M183" s="26">
        <v>0</v>
      </c>
      <c r="N183" s="26">
        <v>0</v>
      </c>
      <c r="O183" s="26" t="str">
        <f t="shared" si="30"/>
        <v>0</v>
      </c>
      <c r="P183" s="26" t="str">
        <f t="shared" si="31"/>
        <v>0</v>
      </c>
    </row>
    <row r="184" spans="1:16" hidden="1">
      <c r="A184" s="24" t="s">
        <v>193</v>
      </c>
      <c r="B184" s="25">
        <f t="shared" si="32"/>
        <v>0</v>
      </c>
      <c r="C184" s="25">
        <f t="shared" si="32"/>
        <v>0</v>
      </c>
      <c r="D184" s="25">
        <f t="shared" si="32"/>
        <v>0</v>
      </c>
      <c r="E184" s="25" t="str">
        <f t="shared" si="26"/>
        <v>0</v>
      </c>
      <c r="F184" s="25" t="str">
        <f t="shared" si="27"/>
        <v>0</v>
      </c>
      <c r="G184" s="25">
        <v>0</v>
      </c>
      <c r="H184" s="25">
        <v>0</v>
      </c>
      <c r="I184" s="25">
        <v>0</v>
      </c>
      <c r="J184" s="25" t="str">
        <f t="shared" si="28"/>
        <v xml:space="preserve">0 </v>
      </c>
      <c r="K184" s="25" t="str">
        <f t="shared" si="29"/>
        <v>0</v>
      </c>
      <c r="L184" s="26">
        <v>0</v>
      </c>
      <c r="M184" s="26">
        <v>0</v>
      </c>
      <c r="N184" s="26">
        <v>0</v>
      </c>
      <c r="O184" s="26" t="str">
        <f t="shared" si="30"/>
        <v>0</v>
      </c>
      <c r="P184" s="26" t="str">
        <f t="shared" si="31"/>
        <v>0</v>
      </c>
    </row>
    <row r="185" spans="1:16" s="5" customFormat="1">
      <c r="A185" s="28" t="s">
        <v>194</v>
      </c>
      <c r="B185" s="18">
        <f t="shared" si="32"/>
        <v>50</v>
      </c>
      <c r="C185" s="18">
        <f t="shared" si="32"/>
        <v>50</v>
      </c>
      <c r="D185" s="18">
        <f t="shared" si="32"/>
        <v>11</v>
      </c>
      <c r="E185" s="18">
        <f t="shared" si="26"/>
        <v>220</v>
      </c>
      <c r="F185" s="18">
        <f t="shared" si="27"/>
        <v>220</v>
      </c>
      <c r="G185" s="18">
        <v>0</v>
      </c>
      <c r="H185" s="18">
        <v>0</v>
      </c>
      <c r="I185" s="18">
        <v>0</v>
      </c>
      <c r="J185" s="18" t="str">
        <f t="shared" si="28"/>
        <v xml:space="preserve">0 </v>
      </c>
      <c r="K185" s="18" t="str">
        <f t="shared" si="29"/>
        <v>0</v>
      </c>
      <c r="L185" s="29">
        <v>50</v>
      </c>
      <c r="M185" s="29">
        <v>50</v>
      </c>
      <c r="N185" s="29">
        <v>11</v>
      </c>
      <c r="O185" s="29">
        <f t="shared" si="30"/>
        <v>220</v>
      </c>
      <c r="P185" s="29">
        <f t="shared" si="31"/>
        <v>220</v>
      </c>
    </row>
    <row r="186" spans="1:16">
      <c r="A186" s="24" t="s">
        <v>195</v>
      </c>
      <c r="B186" s="25">
        <f t="shared" si="32"/>
        <v>28</v>
      </c>
      <c r="C186" s="25">
        <f t="shared" si="32"/>
        <v>28</v>
      </c>
      <c r="D186" s="25">
        <f t="shared" si="32"/>
        <v>6</v>
      </c>
      <c r="E186" s="25">
        <f t="shared" si="26"/>
        <v>214</v>
      </c>
      <c r="F186" s="25">
        <f t="shared" si="27"/>
        <v>214</v>
      </c>
      <c r="G186" s="25">
        <v>0</v>
      </c>
      <c r="H186" s="25">
        <v>0</v>
      </c>
      <c r="I186" s="25">
        <v>0</v>
      </c>
      <c r="J186" s="25" t="str">
        <f t="shared" si="28"/>
        <v xml:space="preserve">0 </v>
      </c>
      <c r="K186" s="25" t="str">
        <f t="shared" si="29"/>
        <v>0</v>
      </c>
      <c r="L186" s="26">
        <v>28</v>
      </c>
      <c r="M186" s="26">
        <v>28</v>
      </c>
      <c r="N186" s="26">
        <v>6</v>
      </c>
      <c r="O186" s="26">
        <f t="shared" si="30"/>
        <v>214</v>
      </c>
      <c r="P186" s="26">
        <f t="shared" si="31"/>
        <v>214</v>
      </c>
    </row>
    <row r="187" spans="1:16" hidden="1">
      <c r="A187" s="24" t="s">
        <v>196</v>
      </c>
      <c r="B187" s="25">
        <f t="shared" si="32"/>
        <v>0</v>
      </c>
      <c r="C187" s="25">
        <f t="shared" si="32"/>
        <v>0</v>
      </c>
      <c r="D187" s="25">
        <f t="shared" si="32"/>
        <v>0</v>
      </c>
      <c r="E187" s="25" t="str">
        <f t="shared" si="26"/>
        <v>0</v>
      </c>
      <c r="F187" s="25" t="str">
        <f t="shared" si="27"/>
        <v>0</v>
      </c>
      <c r="G187" s="25">
        <v>0</v>
      </c>
      <c r="H187" s="25">
        <v>0</v>
      </c>
      <c r="I187" s="25">
        <v>0</v>
      </c>
      <c r="J187" s="25" t="str">
        <f t="shared" si="28"/>
        <v xml:space="preserve">0 </v>
      </c>
      <c r="K187" s="25" t="str">
        <f t="shared" si="29"/>
        <v>0</v>
      </c>
      <c r="L187" s="26">
        <v>0</v>
      </c>
      <c r="M187" s="26">
        <v>0</v>
      </c>
      <c r="N187" s="26">
        <v>0</v>
      </c>
      <c r="O187" s="26" t="str">
        <f t="shared" si="30"/>
        <v>0</v>
      </c>
      <c r="P187" s="26" t="str">
        <f t="shared" si="31"/>
        <v>0</v>
      </c>
    </row>
    <row r="188" spans="1:16" hidden="1">
      <c r="A188" s="24" t="s">
        <v>197</v>
      </c>
      <c r="B188" s="25">
        <f t="shared" si="32"/>
        <v>0</v>
      </c>
      <c r="C188" s="25">
        <f t="shared" si="32"/>
        <v>0</v>
      </c>
      <c r="D188" s="25">
        <f t="shared" si="32"/>
        <v>0</v>
      </c>
      <c r="E188" s="25" t="str">
        <f t="shared" si="26"/>
        <v>0</v>
      </c>
      <c r="F188" s="25" t="str">
        <f t="shared" si="27"/>
        <v>0</v>
      </c>
      <c r="G188" s="25">
        <v>0</v>
      </c>
      <c r="H188" s="25">
        <v>0</v>
      </c>
      <c r="I188" s="25">
        <v>0</v>
      </c>
      <c r="J188" s="25" t="str">
        <f t="shared" si="28"/>
        <v xml:space="preserve">0 </v>
      </c>
      <c r="K188" s="25" t="str">
        <f t="shared" si="29"/>
        <v>0</v>
      </c>
      <c r="L188" s="26">
        <v>0</v>
      </c>
      <c r="M188" s="26">
        <v>0</v>
      </c>
      <c r="N188" s="26">
        <v>0</v>
      </c>
      <c r="O188" s="26" t="str">
        <f t="shared" si="30"/>
        <v>0</v>
      </c>
      <c r="P188" s="26" t="str">
        <f t="shared" si="31"/>
        <v>0</v>
      </c>
    </row>
    <row r="189" spans="1:16" hidden="1">
      <c r="A189" s="24" t="s">
        <v>198</v>
      </c>
      <c r="B189" s="25">
        <f t="shared" si="32"/>
        <v>0</v>
      </c>
      <c r="C189" s="25">
        <f t="shared" si="32"/>
        <v>0</v>
      </c>
      <c r="D189" s="25">
        <f t="shared" si="32"/>
        <v>0</v>
      </c>
      <c r="E189" s="25" t="str">
        <f t="shared" si="26"/>
        <v>0</v>
      </c>
      <c r="F189" s="25" t="str">
        <f t="shared" si="27"/>
        <v>0</v>
      </c>
      <c r="G189" s="25">
        <v>0</v>
      </c>
      <c r="H189" s="25">
        <v>0</v>
      </c>
      <c r="I189" s="25">
        <v>0</v>
      </c>
      <c r="J189" s="25" t="str">
        <f t="shared" si="28"/>
        <v xml:space="preserve">0 </v>
      </c>
      <c r="K189" s="25" t="str">
        <f t="shared" si="29"/>
        <v>0</v>
      </c>
      <c r="L189" s="26">
        <v>0</v>
      </c>
      <c r="M189" s="26">
        <v>0</v>
      </c>
      <c r="N189" s="26">
        <v>0</v>
      </c>
      <c r="O189" s="26" t="str">
        <f t="shared" si="30"/>
        <v>0</v>
      </c>
      <c r="P189" s="26" t="str">
        <f t="shared" si="31"/>
        <v>0</v>
      </c>
    </row>
    <row r="190" spans="1:16">
      <c r="A190" s="24" t="s">
        <v>199</v>
      </c>
      <c r="B190" s="25">
        <f t="shared" si="32"/>
        <v>22</v>
      </c>
      <c r="C190" s="25">
        <f t="shared" si="32"/>
        <v>22</v>
      </c>
      <c r="D190" s="25">
        <f t="shared" si="32"/>
        <v>5</v>
      </c>
      <c r="E190" s="25">
        <f t="shared" si="26"/>
        <v>227</v>
      </c>
      <c r="F190" s="25">
        <f t="shared" si="27"/>
        <v>227</v>
      </c>
      <c r="G190" s="25">
        <v>0</v>
      </c>
      <c r="H190" s="25">
        <v>0</v>
      </c>
      <c r="I190" s="25">
        <v>0</v>
      </c>
      <c r="J190" s="25" t="str">
        <f t="shared" si="28"/>
        <v xml:space="preserve">0 </v>
      </c>
      <c r="K190" s="25" t="str">
        <f t="shared" si="29"/>
        <v>0</v>
      </c>
      <c r="L190" s="26">
        <v>22</v>
      </c>
      <c r="M190" s="26">
        <v>22</v>
      </c>
      <c r="N190" s="26">
        <v>5</v>
      </c>
      <c r="O190" s="26">
        <f t="shared" si="30"/>
        <v>227</v>
      </c>
      <c r="P190" s="26">
        <f t="shared" si="31"/>
        <v>227</v>
      </c>
    </row>
    <row r="191" spans="1:16" hidden="1">
      <c r="A191" s="24" t="s">
        <v>200</v>
      </c>
      <c r="B191" s="25">
        <f t="shared" si="32"/>
        <v>0</v>
      </c>
      <c r="C191" s="25">
        <f t="shared" si="32"/>
        <v>0</v>
      </c>
      <c r="D191" s="25">
        <f t="shared" si="32"/>
        <v>0</v>
      </c>
      <c r="E191" s="25" t="str">
        <f t="shared" si="26"/>
        <v>0</v>
      </c>
      <c r="F191" s="25" t="str">
        <f t="shared" si="27"/>
        <v>0</v>
      </c>
      <c r="G191" s="25">
        <v>0</v>
      </c>
      <c r="H191" s="25">
        <v>0</v>
      </c>
      <c r="I191" s="25">
        <v>0</v>
      </c>
      <c r="J191" s="25" t="str">
        <f t="shared" si="28"/>
        <v xml:space="preserve">0 </v>
      </c>
      <c r="K191" s="25" t="str">
        <f t="shared" si="29"/>
        <v>0</v>
      </c>
      <c r="L191" s="26">
        <v>0</v>
      </c>
      <c r="M191" s="26">
        <v>0</v>
      </c>
      <c r="N191" s="26">
        <v>0</v>
      </c>
      <c r="O191" s="26" t="str">
        <f t="shared" si="30"/>
        <v>0</v>
      </c>
      <c r="P191" s="26" t="str">
        <f t="shared" si="31"/>
        <v>0</v>
      </c>
    </row>
    <row r="192" spans="1:16" hidden="1">
      <c r="A192" s="24" t="s">
        <v>201</v>
      </c>
      <c r="B192" s="25">
        <f t="shared" si="32"/>
        <v>0</v>
      </c>
      <c r="C192" s="25">
        <f t="shared" si="32"/>
        <v>0</v>
      </c>
      <c r="D192" s="25">
        <f t="shared" si="32"/>
        <v>0</v>
      </c>
      <c r="E192" s="25" t="str">
        <f t="shared" si="26"/>
        <v>0</v>
      </c>
      <c r="F192" s="25" t="str">
        <f t="shared" si="27"/>
        <v>0</v>
      </c>
      <c r="G192" s="25">
        <v>0</v>
      </c>
      <c r="H192" s="25">
        <v>0</v>
      </c>
      <c r="I192" s="25">
        <v>0</v>
      </c>
      <c r="J192" s="25" t="str">
        <f t="shared" si="28"/>
        <v xml:space="preserve">0 </v>
      </c>
      <c r="K192" s="25" t="str">
        <f t="shared" si="29"/>
        <v>0</v>
      </c>
      <c r="L192" s="26">
        <v>0</v>
      </c>
      <c r="M192" s="26">
        <v>0</v>
      </c>
      <c r="N192" s="26">
        <v>0</v>
      </c>
      <c r="O192" s="26" t="str">
        <f t="shared" si="30"/>
        <v>0</v>
      </c>
      <c r="P192" s="26" t="str">
        <f t="shared" si="31"/>
        <v>0</v>
      </c>
    </row>
    <row r="193" spans="1:16" hidden="1">
      <c r="A193" s="24" t="s">
        <v>202</v>
      </c>
      <c r="B193" s="25">
        <f t="shared" si="32"/>
        <v>0</v>
      </c>
      <c r="C193" s="25">
        <f t="shared" si="32"/>
        <v>0</v>
      </c>
      <c r="D193" s="25">
        <f t="shared" si="32"/>
        <v>0</v>
      </c>
      <c r="E193" s="25" t="str">
        <f t="shared" si="26"/>
        <v>0</v>
      </c>
      <c r="F193" s="25" t="str">
        <f t="shared" si="27"/>
        <v>0</v>
      </c>
      <c r="G193" s="25">
        <v>0</v>
      </c>
      <c r="H193" s="25">
        <v>0</v>
      </c>
      <c r="I193" s="25">
        <v>0</v>
      </c>
      <c r="J193" s="25" t="str">
        <f t="shared" si="28"/>
        <v xml:space="preserve">0 </v>
      </c>
      <c r="K193" s="25" t="str">
        <f t="shared" si="29"/>
        <v>0</v>
      </c>
      <c r="L193" s="26">
        <v>0</v>
      </c>
      <c r="M193" s="26">
        <v>0</v>
      </c>
      <c r="N193" s="26">
        <v>0</v>
      </c>
      <c r="O193" s="26" t="str">
        <f t="shared" si="30"/>
        <v>0</v>
      </c>
      <c r="P193" s="26" t="str">
        <f t="shared" si="31"/>
        <v>0</v>
      </c>
    </row>
    <row r="194" spans="1:16" hidden="1">
      <c r="A194" s="24" t="s">
        <v>203</v>
      </c>
      <c r="B194" s="25">
        <f t="shared" si="32"/>
        <v>0</v>
      </c>
      <c r="C194" s="25">
        <f t="shared" si="32"/>
        <v>0</v>
      </c>
      <c r="D194" s="25">
        <f t="shared" si="32"/>
        <v>0</v>
      </c>
      <c r="E194" s="25" t="str">
        <f t="shared" si="26"/>
        <v>0</v>
      </c>
      <c r="F194" s="25" t="str">
        <f t="shared" si="27"/>
        <v>0</v>
      </c>
      <c r="G194" s="25">
        <v>0</v>
      </c>
      <c r="H194" s="25">
        <v>0</v>
      </c>
      <c r="I194" s="25">
        <v>0</v>
      </c>
      <c r="J194" s="25" t="str">
        <f t="shared" si="28"/>
        <v xml:space="preserve">0 </v>
      </c>
      <c r="K194" s="25" t="str">
        <f t="shared" si="29"/>
        <v>0</v>
      </c>
      <c r="L194" s="26">
        <v>0</v>
      </c>
      <c r="M194" s="26">
        <v>0</v>
      </c>
      <c r="N194" s="26">
        <v>0</v>
      </c>
      <c r="O194" s="26" t="str">
        <f t="shared" si="30"/>
        <v>0</v>
      </c>
      <c r="P194" s="26" t="str">
        <f t="shared" si="31"/>
        <v>0</v>
      </c>
    </row>
    <row r="195" spans="1:16" s="5" customFormat="1" hidden="1">
      <c r="A195" s="24" t="s">
        <v>204</v>
      </c>
      <c r="B195" s="25">
        <f t="shared" si="32"/>
        <v>0</v>
      </c>
      <c r="C195" s="25">
        <f t="shared" si="32"/>
        <v>0</v>
      </c>
      <c r="D195" s="25">
        <f t="shared" si="32"/>
        <v>0</v>
      </c>
      <c r="E195" s="25" t="str">
        <f t="shared" si="26"/>
        <v>0</v>
      </c>
      <c r="F195" s="25" t="str">
        <f t="shared" si="27"/>
        <v>0</v>
      </c>
      <c r="G195" s="25">
        <v>0</v>
      </c>
      <c r="H195" s="25">
        <v>0</v>
      </c>
      <c r="I195" s="25">
        <v>0</v>
      </c>
      <c r="J195" s="25" t="str">
        <f t="shared" si="28"/>
        <v xml:space="preserve">0 </v>
      </c>
      <c r="K195" s="25" t="str">
        <f t="shared" si="29"/>
        <v>0</v>
      </c>
      <c r="L195" s="26">
        <v>0</v>
      </c>
      <c r="M195" s="26">
        <v>0</v>
      </c>
      <c r="N195" s="26">
        <v>0</v>
      </c>
      <c r="O195" s="26" t="str">
        <f t="shared" si="30"/>
        <v>0</v>
      </c>
      <c r="P195" s="26" t="str">
        <f t="shared" si="31"/>
        <v>0</v>
      </c>
    </row>
    <row r="196" spans="1:16" hidden="1">
      <c r="A196" s="24" t="s">
        <v>205</v>
      </c>
      <c r="B196" s="25">
        <f t="shared" si="32"/>
        <v>0</v>
      </c>
      <c r="C196" s="25">
        <f t="shared" si="32"/>
        <v>0</v>
      </c>
      <c r="D196" s="25">
        <f t="shared" si="32"/>
        <v>0</v>
      </c>
      <c r="E196" s="25" t="str">
        <f t="shared" si="26"/>
        <v>0</v>
      </c>
      <c r="F196" s="25" t="str">
        <f t="shared" si="27"/>
        <v>0</v>
      </c>
      <c r="G196" s="25">
        <v>0</v>
      </c>
      <c r="H196" s="25">
        <v>0</v>
      </c>
      <c r="I196" s="25">
        <v>0</v>
      </c>
      <c r="J196" s="25" t="str">
        <f t="shared" si="28"/>
        <v xml:space="preserve">0 </v>
      </c>
      <c r="K196" s="25" t="str">
        <f t="shared" si="29"/>
        <v>0</v>
      </c>
      <c r="L196" s="26">
        <v>0</v>
      </c>
      <c r="M196" s="26">
        <v>0</v>
      </c>
      <c r="N196" s="26">
        <v>0</v>
      </c>
      <c r="O196" s="26" t="str">
        <f t="shared" si="30"/>
        <v>0</v>
      </c>
      <c r="P196" s="26" t="str">
        <f t="shared" si="31"/>
        <v>0</v>
      </c>
    </row>
    <row r="197" spans="1:16" s="5" customFormat="1">
      <c r="A197" s="28" t="s">
        <v>206</v>
      </c>
      <c r="B197" s="18">
        <f t="shared" si="32"/>
        <v>4141</v>
      </c>
      <c r="C197" s="18">
        <f t="shared" si="32"/>
        <v>4080</v>
      </c>
      <c r="D197" s="18">
        <f t="shared" si="32"/>
        <v>970</v>
      </c>
      <c r="E197" s="18">
        <f t="shared" si="26"/>
        <v>234</v>
      </c>
      <c r="F197" s="18">
        <f t="shared" si="27"/>
        <v>238</v>
      </c>
      <c r="G197" s="18">
        <v>337</v>
      </c>
      <c r="H197" s="18">
        <v>332</v>
      </c>
      <c r="I197" s="18">
        <v>80</v>
      </c>
      <c r="J197" s="18">
        <f t="shared" si="28"/>
        <v>237</v>
      </c>
      <c r="K197" s="18">
        <f t="shared" si="29"/>
        <v>241</v>
      </c>
      <c r="L197" s="29">
        <v>3804</v>
      </c>
      <c r="M197" s="29">
        <v>3748</v>
      </c>
      <c r="N197" s="29">
        <v>890</v>
      </c>
      <c r="O197" s="29">
        <f t="shared" si="30"/>
        <v>234</v>
      </c>
      <c r="P197" s="29">
        <f t="shared" si="31"/>
        <v>237</v>
      </c>
    </row>
    <row r="198" spans="1:16">
      <c r="A198" s="30" t="s">
        <v>207</v>
      </c>
      <c r="B198" s="25">
        <f t="shared" si="32"/>
        <v>959</v>
      </c>
      <c r="C198" s="25">
        <f t="shared" si="32"/>
        <v>959</v>
      </c>
      <c r="D198" s="25">
        <f t="shared" si="32"/>
        <v>236</v>
      </c>
      <c r="E198" s="25">
        <f t="shared" ref="E198:E261" si="33">IFERROR(ROUND((D198/B198)*1000,0),"0")</f>
        <v>246</v>
      </c>
      <c r="F198" s="25">
        <f t="shared" ref="F198:F261" si="34">IFERROR(ROUND((D198/C198)*1000,0),"0")</f>
        <v>246</v>
      </c>
      <c r="G198" s="25">
        <v>86</v>
      </c>
      <c r="H198" s="25">
        <v>86</v>
      </c>
      <c r="I198" s="25">
        <v>20</v>
      </c>
      <c r="J198" s="25">
        <f t="shared" ref="J198:J261" si="35">IFERROR(ROUND((I198/G198)*1000,0),"0 ")</f>
        <v>233</v>
      </c>
      <c r="K198" s="25">
        <f t="shared" ref="K198:K261" si="36">IFERROR(ROUND((I198/H198)*1000,0),"0")</f>
        <v>233</v>
      </c>
      <c r="L198" s="26">
        <v>873</v>
      </c>
      <c r="M198" s="26">
        <v>873</v>
      </c>
      <c r="N198" s="26">
        <v>216</v>
      </c>
      <c r="O198" s="26">
        <f t="shared" ref="O198:O261" si="37">IFERROR(ROUND((N198/L198)*1000,0),"0")</f>
        <v>247</v>
      </c>
      <c r="P198" s="26">
        <f t="shared" ref="P198:P261" si="38">IFERROR(ROUND((N198/M198)*1000,0),"0")</f>
        <v>247</v>
      </c>
    </row>
    <row r="199" spans="1:16" hidden="1">
      <c r="A199" s="30" t="s">
        <v>208</v>
      </c>
      <c r="B199" s="25">
        <f t="shared" si="32"/>
        <v>0</v>
      </c>
      <c r="C199" s="25">
        <f t="shared" si="32"/>
        <v>0</v>
      </c>
      <c r="D199" s="25">
        <f>I199+N199</f>
        <v>0</v>
      </c>
      <c r="E199" s="25" t="str">
        <f t="shared" si="33"/>
        <v>0</v>
      </c>
      <c r="F199" s="25" t="str">
        <f t="shared" si="34"/>
        <v>0</v>
      </c>
      <c r="G199" s="25">
        <v>0</v>
      </c>
      <c r="H199" s="25">
        <v>0</v>
      </c>
      <c r="I199" s="25">
        <v>0</v>
      </c>
      <c r="J199" s="25" t="str">
        <f t="shared" si="35"/>
        <v xml:space="preserve">0 </v>
      </c>
      <c r="K199" s="25" t="str">
        <f t="shared" si="36"/>
        <v>0</v>
      </c>
      <c r="L199" s="26">
        <v>0</v>
      </c>
      <c r="M199" s="26">
        <v>0</v>
      </c>
      <c r="N199" s="26">
        <v>0</v>
      </c>
      <c r="O199" s="26" t="str">
        <f t="shared" si="37"/>
        <v>0</v>
      </c>
      <c r="P199" s="26" t="str">
        <f t="shared" si="38"/>
        <v>0</v>
      </c>
    </row>
    <row r="200" spans="1:16" hidden="1">
      <c r="A200" s="30" t="s">
        <v>209</v>
      </c>
      <c r="B200" s="25">
        <f t="shared" ref="B200:D260" si="39">G200+L200</f>
        <v>0</v>
      </c>
      <c r="C200" s="25">
        <f t="shared" si="39"/>
        <v>0</v>
      </c>
      <c r="D200" s="25">
        <f t="shared" si="39"/>
        <v>0</v>
      </c>
      <c r="E200" s="25" t="str">
        <f t="shared" si="33"/>
        <v>0</v>
      </c>
      <c r="F200" s="25" t="str">
        <f t="shared" si="34"/>
        <v>0</v>
      </c>
      <c r="G200" s="25">
        <v>0</v>
      </c>
      <c r="H200" s="25">
        <v>0</v>
      </c>
      <c r="I200" s="25">
        <v>0</v>
      </c>
      <c r="J200" s="25" t="str">
        <f t="shared" si="35"/>
        <v xml:space="preserve">0 </v>
      </c>
      <c r="K200" s="25" t="str">
        <f t="shared" si="36"/>
        <v>0</v>
      </c>
      <c r="L200" s="26">
        <v>0</v>
      </c>
      <c r="M200" s="26">
        <v>0</v>
      </c>
      <c r="N200" s="26">
        <v>0</v>
      </c>
      <c r="O200" s="26" t="str">
        <f t="shared" si="37"/>
        <v>0</v>
      </c>
      <c r="P200" s="26" t="str">
        <f t="shared" si="38"/>
        <v>0</v>
      </c>
    </row>
    <row r="201" spans="1:16">
      <c r="A201" s="30" t="s">
        <v>210</v>
      </c>
      <c r="B201" s="25">
        <f t="shared" si="39"/>
        <v>55</v>
      </c>
      <c r="C201" s="25">
        <f t="shared" si="39"/>
        <v>55</v>
      </c>
      <c r="D201" s="25">
        <f t="shared" si="39"/>
        <v>13</v>
      </c>
      <c r="E201" s="25">
        <f t="shared" si="33"/>
        <v>236</v>
      </c>
      <c r="F201" s="25">
        <f t="shared" si="34"/>
        <v>236</v>
      </c>
      <c r="G201" s="25">
        <v>0</v>
      </c>
      <c r="H201" s="25">
        <v>0</v>
      </c>
      <c r="I201" s="25">
        <v>0</v>
      </c>
      <c r="J201" s="25" t="str">
        <f t="shared" si="35"/>
        <v xml:space="preserve">0 </v>
      </c>
      <c r="K201" s="25" t="str">
        <f t="shared" si="36"/>
        <v>0</v>
      </c>
      <c r="L201" s="26">
        <v>55</v>
      </c>
      <c r="M201" s="26">
        <v>55</v>
      </c>
      <c r="N201" s="26">
        <v>13</v>
      </c>
      <c r="O201" s="26">
        <f t="shared" si="37"/>
        <v>236</v>
      </c>
      <c r="P201" s="26">
        <f t="shared" si="38"/>
        <v>236</v>
      </c>
    </row>
    <row r="202" spans="1:16" hidden="1">
      <c r="A202" s="30" t="s">
        <v>211</v>
      </c>
      <c r="B202" s="25">
        <f t="shared" si="39"/>
        <v>0</v>
      </c>
      <c r="C202" s="25">
        <f t="shared" si="39"/>
        <v>0</v>
      </c>
      <c r="D202" s="25">
        <f t="shared" si="39"/>
        <v>0</v>
      </c>
      <c r="E202" s="25" t="str">
        <f t="shared" si="33"/>
        <v>0</v>
      </c>
      <c r="F202" s="25" t="str">
        <f t="shared" si="34"/>
        <v>0</v>
      </c>
      <c r="G202" s="25">
        <v>0</v>
      </c>
      <c r="H202" s="25">
        <v>0</v>
      </c>
      <c r="I202" s="25">
        <v>0</v>
      </c>
      <c r="J202" s="25" t="str">
        <f t="shared" si="35"/>
        <v xml:space="preserve">0 </v>
      </c>
      <c r="K202" s="25" t="str">
        <f t="shared" si="36"/>
        <v>0</v>
      </c>
      <c r="L202" s="26">
        <v>0</v>
      </c>
      <c r="M202" s="26">
        <v>0</v>
      </c>
      <c r="N202" s="26">
        <v>0</v>
      </c>
      <c r="O202" s="26" t="str">
        <f t="shared" si="37"/>
        <v>0</v>
      </c>
      <c r="P202" s="26" t="str">
        <f t="shared" si="38"/>
        <v>0</v>
      </c>
    </row>
    <row r="203" spans="1:16" hidden="1">
      <c r="A203" s="30" t="s">
        <v>212</v>
      </c>
      <c r="B203" s="25">
        <f t="shared" si="39"/>
        <v>0</v>
      </c>
      <c r="C203" s="25">
        <f t="shared" si="39"/>
        <v>0</v>
      </c>
      <c r="D203" s="25">
        <f t="shared" si="39"/>
        <v>0</v>
      </c>
      <c r="E203" s="25" t="str">
        <f t="shared" si="33"/>
        <v>0</v>
      </c>
      <c r="F203" s="25" t="str">
        <f t="shared" si="34"/>
        <v>0</v>
      </c>
      <c r="G203" s="25">
        <v>0</v>
      </c>
      <c r="H203" s="25">
        <v>0</v>
      </c>
      <c r="I203" s="25">
        <v>0</v>
      </c>
      <c r="J203" s="25" t="str">
        <f t="shared" si="35"/>
        <v xml:space="preserve">0 </v>
      </c>
      <c r="K203" s="25" t="str">
        <f t="shared" si="36"/>
        <v>0</v>
      </c>
      <c r="L203" s="26">
        <v>0</v>
      </c>
      <c r="M203" s="26">
        <v>0</v>
      </c>
      <c r="N203" s="26">
        <v>0</v>
      </c>
      <c r="O203" s="26" t="str">
        <f t="shared" si="37"/>
        <v>0</v>
      </c>
      <c r="P203" s="26" t="str">
        <f t="shared" si="38"/>
        <v>0</v>
      </c>
    </row>
    <row r="204" spans="1:16" hidden="1">
      <c r="A204" s="30" t="s">
        <v>213</v>
      </c>
      <c r="B204" s="25">
        <f t="shared" si="39"/>
        <v>0</v>
      </c>
      <c r="C204" s="25">
        <f t="shared" si="39"/>
        <v>0</v>
      </c>
      <c r="D204" s="25">
        <f t="shared" si="39"/>
        <v>0</v>
      </c>
      <c r="E204" s="25" t="str">
        <f t="shared" si="33"/>
        <v>0</v>
      </c>
      <c r="F204" s="25" t="str">
        <f t="shared" si="34"/>
        <v>0</v>
      </c>
      <c r="G204" s="25">
        <v>0</v>
      </c>
      <c r="H204" s="25">
        <v>0</v>
      </c>
      <c r="I204" s="25">
        <v>0</v>
      </c>
      <c r="J204" s="25" t="str">
        <f t="shared" si="35"/>
        <v xml:space="preserve">0 </v>
      </c>
      <c r="K204" s="25" t="str">
        <f t="shared" si="36"/>
        <v>0</v>
      </c>
      <c r="L204" s="26">
        <v>0</v>
      </c>
      <c r="M204" s="26">
        <v>0</v>
      </c>
      <c r="N204" s="26">
        <v>0</v>
      </c>
      <c r="O204" s="26" t="str">
        <f t="shared" si="37"/>
        <v>0</v>
      </c>
      <c r="P204" s="26" t="str">
        <f t="shared" si="38"/>
        <v>0</v>
      </c>
    </row>
    <row r="205" spans="1:16">
      <c r="A205" s="30" t="s">
        <v>214</v>
      </c>
      <c r="B205" s="25">
        <f t="shared" si="39"/>
        <v>3035</v>
      </c>
      <c r="C205" s="25">
        <f t="shared" si="39"/>
        <v>2974</v>
      </c>
      <c r="D205" s="25">
        <f t="shared" si="39"/>
        <v>701</v>
      </c>
      <c r="E205" s="25">
        <f t="shared" si="33"/>
        <v>231</v>
      </c>
      <c r="F205" s="25">
        <f t="shared" si="34"/>
        <v>236</v>
      </c>
      <c r="G205" s="25">
        <v>251</v>
      </c>
      <c r="H205" s="25">
        <v>246</v>
      </c>
      <c r="I205" s="25">
        <v>60</v>
      </c>
      <c r="J205" s="25">
        <f t="shared" si="35"/>
        <v>239</v>
      </c>
      <c r="K205" s="25">
        <f t="shared" si="36"/>
        <v>244</v>
      </c>
      <c r="L205" s="26">
        <v>2784</v>
      </c>
      <c r="M205" s="26">
        <v>2728</v>
      </c>
      <c r="N205" s="26">
        <v>641</v>
      </c>
      <c r="O205" s="26">
        <f t="shared" si="37"/>
        <v>230</v>
      </c>
      <c r="P205" s="26">
        <f t="shared" si="38"/>
        <v>235</v>
      </c>
    </row>
    <row r="206" spans="1:16" hidden="1">
      <c r="A206" s="30" t="s">
        <v>215</v>
      </c>
      <c r="B206" s="25">
        <f t="shared" si="39"/>
        <v>0</v>
      </c>
      <c r="C206" s="25">
        <f t="shared" si="39"/>
        <v>0</v>
      </c>
      <c r="D206" s="25">
        <f t="shared" si="39"/>
        <v>0</v>
      </c>
      <c r="E206" s="25" t="str">
        <f t="shared" si="33"/>
        <v>0</v>
      </c>
      <c r="F206" s="25" t="str">
        <f t="shared" si="34"/>
        <v>0</v>
      </c>
      <c r="G206" s="25">
        <v>0</v>
      </c>
      <c r="H206" s="25">
        <v>0</v>
      </c>
      <c r="I206" s="25">
        <v>0</v>
      </c>
      <c r="J206" s="25" t="str">
        <f t="shared" si="35"/>
        <v xml:space="preserve">0 </v>
      </c>
      <c r="K206" s="25" t="str">
        <f t="shared" si="36"/>
        <v>0</v>
      </c>
      <c r="L206" s="26">
        <v>0</v>
      </c>
      <c r="M206" s="26">
        <v>0</v>
      </c>
      <c r="N206" s="26">
        <v>0</v>
      </c>
      <c r="O206" s="26" t="str">
        <f t="shared" si="37"/>
        <v>0</v>
      </c>
      <c r="P206" s="26" t="str">
        <f t="shared" si="38"/>
        <v>0</v>
      </c>
    </row>
    <row r="207" spans="1:16" hidden="1">
      <c r="A207" s="30" t="s">
        <v>216</v>
      </c>
      <c r="B207" s="25">
        <f t="shared" si="39"/>
        <v>0</v>
      </c>
      <c r="C207" s="25">
        <f t="shared" si="39"/>
        <v>0</v>
      </c>
      <c r="D207" s="25">
        <f t="shared" si="39"/>
        <v>0</v>
      </c>
      <c r="E207" s="25" t="str">
        <f t="shared" si="33"/>
        <v>0</v>
      </c>
      <c r="F207" s="25" t="str">
        <f t="shared" si="34"/>
        <v>0</v>
      </c>
      <c r="G207" s="25">
        <v>0</v>
      </c>
      <c r="H207" s="25">
        <v>0</v>
      </c>
      <c r="I207" s="25">
        <v>0</v>
      </c>
      <c r="J207" s="25" t="str">
        <f t="shared" si="35"/>
        <v xml:space="preserve">0 </v>
      </c>
      <c r="K207" s="25" t="str">
        <f t="shared" si="36"/>
        <v>0</v>
      </c>
      <c r="L207" s="26">
        <v>0</v>
      </c>
      <c r="M207" s="26">
        <v>0</v>
      </c>
      <c r="N207" s="26">
        <v>0</v>
      </c>
      <c r="O207" s="26" t="str">
        <f t="shared" si="37"/>
        <v>0</v>
      </c>
      <c r="P207" s="26" t="str">
        <f t="shared" si="38"/>
        <v>0</v>
      </c>
    </row>
    <row r="208" spans="1:16">
      <c r="A208" s="30" t="s">
        <v>217</v>
      </c>
      <c r="B208" s="25">
        <f t="shared" si="39"/>
        <v>22</v>
      </c>
      <c r="C208" s="25">
        <f t="shared" si="39"/>
        <v>22</v>
      </c>
      <c r="D208" s="25">
        <f t="shared" si="39"/>
        <v>5</v>
      </c>
      <c r="E208" s="25">
        <f t="shared" si="33"/>
        <v>227</v>
      </c>
      <c r="F208" s="25">
        <f t="shared" si="34"/>
        <v>227</v>
      </c>
      <c r="G208" s="25">
        <v>0</v>
      </c>
      <c r="H208" s="25">
        <v>0</v>
      </c>
      <c r="I208" s="25">
        <v>0</v>
      </c>
      <c r="J208" s="25" t="str">
        <f t="shared" si="35"/>
        <v xml:space="preserve">0 </v>
      </c>
      <c r="K208" s="25" t="str">
        <f t="shared" si="36"/>
        <v>0</v>
      </c>
      <c r="L208" s="26">
        <v>22</v>
      </c>
      <c r="M208" s="26">
        <v>22</v>
      </c>
      <c r="N208" s="26">
        <v>5</v>
      </c>
      <c r="O208" s="26">
        <f t="shared" si="37"/>
        <v>227</v>
      </c>
      <c r="P208" s="26">
        <f t="shared" si="38"/>
        <v>227</v>
      </c>
    </row>
    <row r="209" spans="1:16" hidden="1">
      <c r="A209" s="30" t="s">
        <v>218</v>
      </c>
      <c r="B209" s="25">
        <f t="shared" si="39"/>
        <v>0</v>
      </c>
      <c r="C209" s="25">
        <f t="shared" si="39"/>
        <v>0</v>
      </c>
      <c r="D209" s="25">
        <f t="shared" si="39"/>
        <v>0</v>
      </c>
      <c r="E209" s="25" t="str">
        <f t="shared" si="33"/>
        <v>0</v>
      </c>
      <c r="F209" s="25" t="str">
        <f t="shared" si="34"/>
        <v>0</v>
      </c>
      <c r="G209" s="25">
        <v>0</v>
      </c>
      <c r="H209" s="25">
        <v>0</v>
      </c>
      <c r="I209" s="25">
        <v>0</v>
      </c>
      <c r="J209" s="25" t="str">
        <f t="shared" si="35"/>
        <v xml:space="preserve">0 </v>
      </c>
      <c r="K209" s="25" t="str">
        <f t="shared" si="36"/>
        <v>0</v>
      </c>
      <c r="L209" s="26">
        <v>0</v>
      </c>
      <c r="M209" s="26">
        <v>0</v>
      </c>
      <c r="N209" s="26">
        <v>0</v>
      </c>
      <c r="O209" s="26" t="str">
        <f t="shared" si="37"/>
        <v>0</v>
      </c>
      <c r="P209" s="26" t="str">
        <f t="shared" si="38"/>
        <v>0</v>
      </c>
    </row>
    <row r="210" spans="1:16" s="5" customFormat="1" hidden="1">
      <c r="A210" s="30" t="s">
        <v>219</v>
      </c>
      <c r="B210" s="25">
        <f t="shared" si="39"/>
        <v>0</v>
      </c>
      <c r="C210" s="25">
        <f t="shared" si="39"/>
        <v>0</v>
      </c>
      <c r="D210" s="25">
        <f t="shared" si="39"/>
        <v>0</v>
      </c>
      <c r="E210" s="25" t="str">
        <f t="shared" si="33"/>
        <v>0</v>
      </c>
      <c r="F210" s="25" t="str">
        <f t="shared" si="34"/>
        <v>0</v>
      </c>
      <c r="G210" s="25">
        <v>0</v>
      </c>
      <c r="H210" s="25">
        <v>0</v>
      </c>
      <c r="I210" s="25">
        <v>0</v>
      </c>
      <c r="J210" s="25" t="str">
        <f t="shared" si="35"/>
        <v xml:space="preserve">0 </v>
      </c>
      <c r="K210" s="25" t="str">
        <f t="shared" si="36"/>
        <v>0</v>
      </c>
      <c r="L210" s="26">
        <v>0</v>
      </c>
      <c r="M210" s="26">
        <v>0</v>
      </c>
      <c r="N210" s="26">
        <v>0</v>
      </c>
      <c r="O210" s="26" t="str">
        <f t="shared" si="37"/>
        <v>0</v>
      </c>
      <c r="P210" s="26" t="str">
        <f t="shared" si="38"/>
        <v>0</v>
      </c>
    </row>
    <row r="211" spans="1:16">
      <c r="A211" s="30" t="s">
        <v>220</v>
      </c>
      <c r="B211" s="25">
        <f t="shared" si="39"/>
        <v>70</v>
      </c>
      <c r="C211" s="25">
        <f t="shared" si="39"/>
        <v>70</v>
      </c>
      <c r="D211" s="25">
        <f t="shared" si="39"/>
        <v>15</v>
      </c>
      <c r="E211" s="25">
        <f t="shared" si="33"/>
        <v>214</v>
      </c>
      <c r="F211" s="25">
        <f t="shared" si="34"/>
        <v>214</v>
      </c>
      <c r="G211" s="25">
        <v>0</v>
      </c>
      <c r="H211" s="25">
        <v>0</v>
      </c>
      <c r="I211" s="25">
        <v>0</v>
      </c>
      <c r="J211" s="25" t="str">
        <f t="shared" si="35"/>
        <v xml:space="preserve">0 </v>
      </c>
      <c r="K211" s="25" t="str">
        <f t="shared" si="36"/>
        <v>0</v>
      </c>
      <c r="L211" s="26">
        <v>70</v>
      </c>
      <c r="M211" s="26">
        <v>70</v>
      </c>
      <c r="N211" s="26">
        <v>15</v>
      </c>
      <c r="O211" s="26">
        <f t="shared" si="37"/>
        <v>214</v>
      </c>
      <c r="P211" s="26">
        <f t="shared" si="38"/>
        <v>214</v>
      </c>
    </row>
    <row r="212" spans="1:16" s="5" customFormat="1">
      <c r="A212" s="28" t="s">
        <v>221</v>
      </c>
      <c r="B212" s="18">
        <f t="shared" si="39"/>
        <v>1359</v>
      </c>
      <c r="C212" s="18">
        <f t="shared" si="39"/>
        <v>1359</v>
      </c>
      <c r="D212" s="18">
        <f t="shared" si="39"/>
        <v>337</v>
      </c>
      <c r="E212" s="18">
        <f t="shared" si="33"/>
        <v>248</v>
      </c>
      <c r="F212" s="18">
        <f t="shared" si="34"/>
        <v>248</v>
      </c>
      <c r="G212" s="18">
        <v>60</v>
      </c>
      <c r="H212" s="18">
        <v>60</v>
      </c>
      <c r="I212" s="18">
        <v>16</v>
      </c>
      <c r="J212" s="18">
        <f t="shared" si="35"/>
        <v>267</v>
      </c>
      <c r="K212" s="18">
        <f t="shared" si="36"/>
        <v>267</v>
      </c>
      <c r="L212" s="29">
        <v>1299</v>
      </c>
      <c r="M212" s="29">
        <v>1299</v>
      </c>
      <c r="N212" s="29">
        <v>321</v>
      </c>
      <c r="O212" s="29">
        <f t="shared" si="37"/>
        <v>247</v>
      </c>
      <c r="P212" s="29">
        <f t="shared" si="38"/>
        <v>247</v>
      </c>
    </row>
    <row r="213" spans="1:16">
      <c r="A213" s="24" t="s">
        <v>222</v>
      </c>
      <c r="B213" s="25">
        <f t="shared" si="39"/>
        <v>22</v>
      </c>
      <c r="C213" s="25">
        <f t="shared" si="39"/>
        <v>22</v>
      </c>
      <c r="D213" s="25">
        <f t="shared" si="39"/>
        <v>5</v>
      </c>
      <c r="E213" s="25">
        <f t="shared" si="33"/>
        <v>227</v>
      </c>
      <c r="F213" s="25">
        <f t="shared" si="34"/>
        <v>227</v>
      </c>
      <c r="G213" s="25">
        <v>0</v>
      </c>
      <c r="H213" s="25">
        <v>0</v>
      </c>
      <c r="I213" s="25">
        <v>0</v>
      </c>
      <c r="J213" s="25" t="str">
        <f t="shared" si="35"/>
        <v xml:space="preserve">0 </v>
      </c>
      <c r="K213" s="25" t="str">
        <f t="shared" si="36"/>
        <v>0</v>
      </c>
      <c r="L213" s="26">
        <v>22</v>
      </c>
      <c r="M213" s="26">
        <v>22</v>
      </c>
      <c r="N213" s="26">
        <v>5</v>
      </c>
      <c r="O213" s="26">
        <f t="shared" si="37"/>
        <v>227</v>
      </c>
      <c r="P213" s="26">
        <f t="shared" si="38"/>
        <v>227</v>
      </c>
    </row>
    <row r="214" spans="1:16" hidden="1">
      <c r="A214" s="24" t="s">
        <v>223</v>
      </c>
      <c r="B214" s="25">
        <f t="shared" si="39"/>
        <v>0</v>
      </c>
      <c r="C214" s="25">
        <f t="shared" si="39"/>
        <v>0</v>
      </c>
      <c r="D214" s="25">
        <f t="shared" si="39"/>
        <v>0</v>
      </c>
      <c r="E214" s="25" t="str">
        <f t="shared" si="33"/>
        <v>0</v>
      </c>
      <c r="F214" s="25" t="str">
        <f t="shared" si="34"/>
        <v>0</v>
      </c>
      <c r="G214" s="25">
        <v>0</v>
      </c>
      <c r="H214" s="25">
        <v>0</v>
      </c>
      <c r="I214" s="25">
        <v>0</v>
      </c>
      <c r="J214" s="25" t="str">
        <f t="shared" si="35"/>
        <v xml:space="preserve">0 </v>
      </c>
      <c r="K214" s="25" t="str">
        <f t="shared" si="36"/>
        <v>0</v>
      </c>
      <c r="L214" s="26">
        <v>0</v>
      </c>
      <c r="M214" s="26">
        <v>0</v>
      </c>
      <c r="N214" s="26">
        <v>0</v>
      </c>
      <c r="O214" s="26" t="str">
        <f t="shared" si="37"/>
        <v>0</v>
      </c>
      <c r="P214" s="26" t="str">
        <f t="shared" si="38"/>
        <v>0</v>
      </c>
    </row>
    <row r="215" spans="1:16">
      <c r="A215" s="24" t="s">
        <v>224</v>
      </c>
      <c r="B215" s="25">
        <f t="shared" si="39"/>
        <v>132</v>
      </c>
      <c r="C215" s="25">
        <f t="shared" si="39"/>
        <v>132</v>
      </c>
      <c r="D215" s="25">
        <f t="shared" si="39"/>
        <v>32</v>
      </c>
      <c r="E215" s="25">
        <f t="shared" si="33"/>
        <v>242</v>
      </c>
      <c r="F215" s="25">
        <f t="shared" si="34"/>
        <v>242</v>
      </c>
      <c r="G215" s="25">
        <v>0</v>
      </c>
      <c r="H215" s="25">
        <v>0</v>
      </c>
      <c r="I215" s="25">
        <v>0</v>
      </c>
      <c r="J215" s="25" t="str">
        <f t="shared" si="35"/>
        <v xml:space="preserve">0 </v>
      </c>
      <c r="K215" s="25" t="str">
        <f t="shared" si="36"/>
        <v>0</v>
      </c>
      <c r="L215" s="26">
        <v>132</v>
      </c>
      <c r="M215" s="26">
        <v>132</v>
      </c>
      <c r="N215" s="26">
        <v>32</v>
      </c>
      <c r="O215" s="26">
        <f t="shared" si="37"/>
        <v>242</v>
      </c>
      <c r="P215" s="26">
        <f t="shared" si="38"/>
        <v>242</v>
      </c>
    </row>
    <row r="216" spans="1:16">
      <c r="A216" s="24" t="s">
        <v>225</v>
      </c>
      <c r="B216" s="25">
        <f t="shared" si="39"/>
        <v>110</v>
      </c>
      <c r="C216" s="25">
        <f t="shared" si="39"/>
        <v>110</v>
      </c>
      <c r="D216" s="25">
        <f t="shared" si="39"/>
        <v>25</v>
      </c>
      <c r="E216" s="25">
        <f t="shared" si="33"/>
        <v>227</v>
      </c>
      <c r="F216" s="25">
        <f t="shared" si="34"/>
        <v>227</v>
      </c>
      <c r="G216" s="25">
        <v>0</v>
      </c>
      <c r="H216" s="25">
        <v>0</v>
      </c>
      <c r="I216" s="25">
        <v>0</v>
      </c>
      <c r="J216" s="25" t="str">
        <f t="shared" si="35"/>
        <v xml:space="preserve">0 </v>
      </c>
      <c r="K216" s="25" t="str">
        <f t="shared" si="36"/>
        <v>0</v>
      </c>
      <c r="L216" s="26">
        <v>110</v>
      </c>
      <c r="M216" s="26">
        <v>110</v>
      </c>
      <c r="N216" s="26">
        <v>25</v>
      </c>
      <c r="O216" s="26">
        <f t="shared" si="37"/>
        <v>227</v>
      </c>
      <c r="P216" s="26">
        <f t="shared" si="38"/>
        <v>227</v>
      </c>
    </row>
    <row r="217" spans="1:16" s="5" customFormat="1">
      <c r="A217" s="24" t="s">
        <v>226</v>
      </c>
      <c r="B217" s="25">
        <f t="shared" si="39"/>
        <v>1095</v>
      </c>
      <c r="C217" s="25">
        <f t="shared" si="39"/>
        <v>1095</v>
      </c>
      <c r="D217" s="25">
        <f t="shared" si="39"/>
        <v>275</v>
      </c>
      <c r="E217" s="25">
        <f t="shared" si="33"/>
        <v>251</v>
      </c>
      <c r="F217" s="25">
        <f t="shared" si="34"/>
        <v>251</v>
      </c>
      <c r="G217" s="25">
        <v>60</v>
      </c>
      <c r="H217" s="25">
        <v>60</v>
      </c>
      <c r="I217" s="25">
        <v>16</v>
      </c>
      <c r="J217" s="25">
        <f t="shared" si="35"/>
        <v>267</v>
      </c>
      <c r="K217" s="25">
        <f t="shared" si="36"/>
        <v>267</v>
      </c>
      <c r="L217" s="26">
        <v>1035</v>
      </c>
      <c r="M217" s="26">
        <v>1035</v>
      </c>
      <c r="N217" s="26">
        <v>259</v>
      </c>
      <c r="O217" s="26">
        <f t="shared" si="37"/>
        <v>250</v>
      </c>
      <c r="P217" s="26">
        <f t="shared" si="38"/>
        <v>250</v>
      </c>
    </row>
    <row r="218" spans="1:16" hidden="1">
      <c r="A218" s="24" t="s">
        <v>227</v>
      </c>
      <c r="B218" s="25">
        <f t="shared" si="39"/>
        <v>0</v>
      </c>
      <c r="C218" s="25">
        <f t="shared" si="39"/>
        <v>0</v>
      </c>
      <c r="D218" s="25">
        <f t="shared" si="39"/>
        <v>0</v>
      </c>
      <c r="E218" s="25" t="str">
        <f t="shared" si="33"/>
        <v>0</v>
      </c>
      <c r="F218" s="25" t="str">
        <f t="shared" si="34"/>
        <v>0</v>
      </c>
      <c r="G218" s="25">
        <v>0</v>
      </c>
      <c r="H218" s="25">
        <v>0</v>
      </c>
      <c r="I218" s="25">
        <v>0</v>
      </c>
      <c r="J218" s="25" t="str">
        <f t="shared" si="35"/>
        <v xml:space="preserve">0 </v>
      </c>
      <c r="K218" s="25" t="str">
        <f t="shared" si="36"/>
        <v>0</v>
      </c>
      <c r="L218" s="26">
        <v>0</v>
      </c>
      <c r="M218" s="26">
        <v>0</v>
      </c>
      <c r="N218" s="26">
        <v>0</v>
      </c>
      <c r="O218" s="26" t="str">
        <f t="shared" si="37"/>
        <v>0</v>
      </c>
      <c r="P218" s="26" t="str">
        <f t="shared" si="38"/>
        <v>0</v>
      </c>
    </row>
    <row r="219" spans="1:16" s="5" customFormat="1">
      <c r="A219" s="28" t="s">
        <v>228</v>
      </c>
      <c r="B219" s="18">
        <f t="shared" si="39"/>
        <v>3180</v>
      </c>
      <c r="C219" s="18">
        <f t="shared" si="39"/>
        <v>3180</v>
      </c>
      <c r="D219" s="18">
        <f t="shared" si="39"/>
        <v>765</v>
      </c>
      <c r="E219" s="18">
        <f t="shared" si="33"/>
        <v>241</v>
      </c>
      <c r="F219" s="18">
        <f t="shared" si="34"/>
        <v>241</v>
      </c>
      <c r="G219" s="18">
        <v>0</v>
      </c>
      <c r="H219" s="18">
        <v>0</v>
      </c>
      <c r="I219" s="18">
        <v>0</v>
      </c>
      <c r="J219" s="18" t="str">
        <f t="shared" si="35"/>
        <v xml:space="preserve">0 </v>
      </c>
      <c r="K219" s="18" t="str">
        <f t="shared" si="36"/>
        <v>0</v>
      </c>
      <c r="L219" s="29">
        <v>3180</v>
      </c>
      <c r="M219" s="29">
        <v>3180</v>
      </c>
      <c r="N219" s="29">
        <v>765</v>
      </c>
      <c r="O219" s="29">
        <f t="shared" si="37"/>
        <v>241</v>
      </c>
      <c r="P219" s="29">
        <f t="shared" si="38"/>
        <v>241</v>
      </c>
    </row>
    <row r="220" spans="1:16" hidden="1">
      <c r="A220" s="24" t="s">
        <v>229</v>
      </c>
      <c r="B220" s="25">
        <f t="shared" si="39"/>
        <v>0</v>
      </c>
      <c r="C220" s="25">
        <f t="shared" si="39"/>
        <v>0</v>
      </c>
      <c r="D220" s="25">
        <f t="shared" si="39"/>
        <v>0</v>
      </c>
      <c r="E220" s="25" t="str">
        <f t="shared" si="33"/>
        <v>0</v>
      </c>
      <c r="F220" s="25" t="str">
        <f t="shared" si="34"/>
        <v>0</v>
      </c>
      <c r="G220" s="25">
        <v>0</v>
      </c>
      <c r="H220" s="25">
        <v>0</v>
      </c>
      <c r="I220" s="25">
        <v>0</v>
      </c>
      <c r="J220" s="25" t="str">
        <f t="shared" si="35"/>
        <v xml:space="preserve">0 </v>
      </c>
      <c r="K220" s="25" t="str">
        <f t="shared" si="36"/>
        <v>0</v>
      </c>
      <c r="L220" s="26">
        <v>0</v>
      </c>
      <c r="M220" s="26">
        <v>0</v>
      </c>
      <c r="N220" s="26">
        <v>0</v>
      </c>
      <c r="O220" s="26" t="str">
        <f t="shared" si="37"/>
        <v>0</v>
      </c>
      <c r="P220" s="26" t="str">
        <f t="shared" si="38"/>
        <v>0</v>
      </c>
    </row>
    <row r="221" spans="1:16" hidden="1">
      <c r="A221" s="24" t="s">
        <v>230</v>
      </c>
      <c r="B221" s="25">
        <f t="shared" si="39"/>
        <v>0</v>
      </c>
      <c r="C221" s="25">
        <f t="shared" si="39"/>
        <v>0</v>
      </c>
      <c r="D221" s="25">
        <f t="shared" si="39"/>
        <v>0</v>
      </c>
      <c r="E221" s="25" t="str">
        <f t="shared" si="33"/>
        <v>0</v>
      </c>
      <c r="F221" s="25" t="str">
        <f t="shared" si="34"/>
        <v>0</v>
      </c>
      <c r="G221" s="25">
        <v>0</v>
      </c>
      <c r="H221" s="25">
        <v>0</v>
      </c>
      <c r="I221" s="25">
        <v>0</v>
      </c>
      <c r="J221" s="25" t="str">
        <f t="shared" si="35"/>
        <v xml:space="preserve">0 </v>
      </c>
      <c r="K221" s="25" t="str">
        <f t="shared" si="36"/>
        <v>0</v>
      </c>
      <c r="L221" s="26">
        <v>0</v>
      </c>
      <c r="M221" s="26">
        <v>0</v>
      </c>
      <c r="N221" s="26">
        <v>0</v>
      </c>
      <c r="O221" s="26" t="str">
        <f t="shared" si="37"/>
        <v>0</v>
      </c>
      <c r="P221" s="26" t="str">
        <f t="shared" si="38"/>
        <v>0</v>
      </c>
    </row>
    <row r="222" spans="1:16" hidden="1">
      <c r="A222" s="24" t="s">
        <v>231</v>
      </c>
      <c r="B222" s="25">
        <f t="shared" si="39"/>
        <v>0</v>
      </c>
      <c r="C222" s="25">
        <f t="shared" si="39"/>
        <v>0</v>
      </c>
      <c r="D222" s="25">
        <f t="shared" si="39"/>
        <v>0</v>
      </c>
      <c r="E222" s="25" t="str">
        <f t="shared" si="33"/>
        <v>0</v>
      </c>
      <c r="F222" s="25" t="str">
        <f t="shared" si="34"/>
        <v>0</v>
      </c>
      <c r="G222" s="25">
        <v>0</v>
      </c>
      <c r="H222" s="25">
        <v>0</v>
      </c>
      <c r="I222" s="25">
        <v>0</v>
      </c>
      <c r="J222" s="25" t="str">
        <f t="shared" si="35"/>
        <v xml:space="preserve">0 </v>
      </c>
      <c r="K222" s="25" t="str">
        <f t="shared" si="36"/>
        <v>0</v>
      </c>
      <c r="L222" s="26">
        <v>0</v>
      </c>
      <c r="M222" s="26">
        <v>0</v>
      </c>
      <c r="N222" s="26">
        <v>0</v>
      </c>
      <c r="O222" s="26" t="str">
        <f t="shared" si="37"/>
        <v>0</v>
      </c>
      <c r="P222" s="26" t="str">
        <f t="shared" si="38"/>
        <v>0</v>
      </c>
    </row>
    <row r="223" spans="1:16">
      <c r="A223" s="24" t="s">
        <v>232</v>
      </c>
      <c r="B223" s="25">
        <f t="shared" si="39"/>
        <v>500</v>
      </c>
      <c r="C223" s="25">
        <f t="shared" si="39"/>
        <v>500</v>
      </c>
      <c r="D223" s="25">
        <f t="shared" si="39"/>
        <v>110</v>
      </c>
      <c r="E223" s="25">
        <f t="shared" si="33"/>
        <v>220</v>
      </c>
      <c r="F223" s="25">
        <f t="shared" si="34"/>
        <v>220</v>
      </c>
      <c r="G223" s="25">
        <v>0</v>
      </c>
      <c r="H223" s="25">
        <v>0</v>
      </c>
      <c r="I223" s="25">
        <v>0</v>
      </c>
      <c r="J223" s="25" t="str">
        <f t="shared" si="35"/>
        <v xml:space="preserve">0 </v>
      </c>
      <c r="K223" s="25" t="str">
        <f t="shared" si="36"/>
        <v>0</v>
      </c>
      <c r="L223" s="26">
        <v>500</v>
      </c>
      <c r="M223" s="26">
        <v>500</v>
      </c>
      <c r="N223" s="26">
        <v>110</v>
      </c>
      <c r="O223" s="26">
        <f t="shared" si="37"/>
        <v>220</v>
      </c>
      <c r="P223" s="26">
        <f t="shared" si="38"/>
        <v>220</v>
      </c>
    </row>
    <row r="224" spans="1:16" hidden="1">
      <c r="A224" s="24" t="s">
        <v>233</v>
      </c>
      <c r="B224" s="25">
        <f t="shared" si="39"/>
        <v>0</v>
      </c>
      <c r="C224" s="25">
        <f t="shared" si="39"/>
        <v>0</v>
      </c>
      <c r="D224" s="25">
        <f t="shared" si="39"/>
        <v>0</v>
      </c>
      <c r="E224" s="25" t="str">
        <f t="shared" si="33"/>
        <v>0</v>
      </c>
      <c r="F224" s="25" t="str">
        <f t="shared" si="34"/>
        <v>0</v>
      </c>
      <c r="G224" s="25">
        <v>0</v>
      </c>
      <c r="H224" s="25">
        <v>0</v>
      </c>
      <c r="I224" s="25">
        <v>0</v>
      </c>
      <c r="J224" s="25" t="str">
        <f t="shared" si="35"/>
        <v xml:space="preserve">0 </v>
      </c>
      <c r="K224" s="25" t="str">
        <f t="shared" si="36"/>
        <v>0</v>
      </c>
      <c r="L224" s="26">
        <v>0</v>
      </c>
      <c r="M224" s="26">
        <v>0</v>
      </c>
      <c r="N224" s="26">
        <v>0</v>
      </c>
      <c r="O224" s="26" t="str">
        <f t="shared" si="37"/>
        <v>0</v>
      </c>
      <c r="P224" s="26" t="str">
        <f t="shared" si="38"/>
        <v>0</v>
      </c>
    </row>
    <row r="225" spans="1:16" hidden="1">
      <c r="A225" s="24" t="s">
        <v>234</v>
      </c>
      <c r="B225" s="25">
        <f t="shared" si="39"/>
        <v>0</v>
      </c>
      <c r="C225" s="25">
        <f t="shared" si="39"/>
        <v>0</v>
      </c>
      <c r="D225" s="25">
        <f t="shared" si="39"/>
        <v>0</v>
      </c>
      <c r="E225" s="25" t="str">
        <f t="shared" si="33"/>
        <v>0</v>
      </c>
      <c r="F225" s="25" t="str">
        <f t="shared" si="34"/>
        <v>0</v>
      </c>
      <c r="G225" s="25">
        <v>0</v>
      </c>
      <c r="H225" s="25">
        <v>0</v>
      </c>
      <c r="I225" s="25">
        <v>0</v>
      </c>
      <c r="J225" s="25" t="str">
        <f t="shared" si="35"/>
        <v xml:space="preserve">0 </v>
      </c>
      <c r="K225" s="25" t="str">
        <f t="shared" si="36"/>
        <v>0</v>
      </c>
      <c r="L225" s="26">
        <v>0</v>
      </c>
      <c r="M225" s="26">
        <v>0</v>
      </c>
      <c r="N225" s="26">
        <v>0</v>
      </c>
      <c r="O225" s="26" t="str">
        <f t="shared" si="37"/>
        <v>0</v>
      </c>
      <c r="P225" s="26" t="str">
        <f t="shared" si="38"/>
        <v>0</v>
      </c>
    </row>
    <row r="226" spans="1:16" hidden="1">
      <c r="A226" s="24" t="s">
        <v>235</v>
      </c>
      <c r="B226" s="25">
        <f t="shared" si="39"/>
        <v>0</v>
      </c>
      <c r="C226" s="25">
        <f t="shared" si="39"/>
        <v>0</v>
      </c>
      <c r="D226" s="25">
        <f t="shared" si="39"/>
        <v>0</v>
      </c>
      <c r="E226" s="25" t="str">
        <f t="shared" si="33"/>
        <v>0</v>
      </c>
      <c r="F226" s="25" t="str">
        <f t="shared" si="34"/>
        <v>0</v>
      </c>
      <c r="G226" s="25">
        <v>0</v>
      </c>
      <c r="H226" s="25">
        <v>0</v>
      </c>
      <c r="I226" s="25">
        <v>0</v>
      </c>
      <c r="J226" s="25" t="str">
        <f t="shared" si="35"/>
        <v xml:space="preserve">0 </v>
      </c>
      <c r="K226" s="25" t="str">
        <f t="shared" si="36"/>
        <v>0</v>
      </c>
      <c r="L226" s="26">
        <v>0</v>
      </c>
      <c r="M226" s="26">
        <v>0</v>
      </c>
      <c r="N226" s="26">
        <v>0</v>
      </c>
      <c r="O226" s="26" t="str">
        <f t="shared" si="37"/>
        <v>0</v>
      </c>
      <c r="P226" s="26" t="str">
        <f t="shared" si="38"/>
        <v>0</v>
      </c>
    </row>
    <row r="227" spans="1:16">
      <c r="A227" s="24" t="s">
        <v>236</v>
      </c>
      <c r="B227" s="25">
        <f t="shared" si="39"/>
        <v>1830</v>
      </c>
      <c r="C227" s="25">
        <f t="shared" si="39"/>
        <v>1830</v>
      </c>
      <c r="D227" s="25">
        <f t="shared" si="39"/>
        <v>500</v>
      </c>
      <c r="E227" s="25">
        <f t="shared" si="33"/>
        <v>273</v>
      </c>
      <c r="F227" s="25">
        <f t="shared" si="34"/>
        <v>273</v>
      </c>
      <c r="G227" s="25">
        <v>0</v>
      </c>
      <c r="H227" s="25">
        <v>0</v>
      </c>
      <c r="I227" s="25">
        <v>0</v>
      </c>
      <c r="J227" s="25" t="str">
        <f t="shared" si="35"/>
        <v xml:space="preserve">0 </v>
      </c>
      <c r="K227" s="25" t="str">
        <f t="shared" si="36"/>
        <v>0</v>
      </c>
      <c r="L227" s="26">
        <v>1830</v>
      </c>
      <c r="M227" s="26">
        <v>1830</v>
      </c>
      <c r="N227" s="26">
        <v>500</v>
      </c>
      <c r="O227" s="26">
        <f t="shared" si="37"/>
        <v>273</v>
      </c>
      <c r="P227" s="26">
        <f t="shared" si="38"/>
        <v>273</v>
      </c>
    </row>
    <row r="228" spans="1:16">
      <c r="A228" s="24" t="s">
        <v>237</v>
      </c>
      <c r="B228" s="25">
        <f t="shared" si="39"/>
        <v>818</v>
      </c>
      <c r="C228" s="25">
        <f t="shared" si="39"/>
        <v>818</v>
      </c>
      <c r="D228" s="25">
        <f t="shared" si="39"/>
        <v>149</v>
      </c>
      <c r="E228" s="25">
        <f t="shared" si="33"/>
        <v>182</v>
      </c>
      <c r="F228" s="25">
        <f t="shared" si="34"/>
        <v>182</v>
      </c>
      <c r="G228" s="25">
        <v>0</v>
      </c>
      <c r="H228" s="25">
        <v>0</v>
      </c>
      <c r="I228" s="25">
        <v>0</v>
      </c>
      <c r="J228" s="25" t="str">
        <f t="shared" si="35"/>
        <v xml:space="preserve">0 </v>
      </c>
      <c r="K228" s="25" t="str">
        <f t="shared" si="36"/>
        <v>0</v>
      </c>
      <c r="L228" s="26">
        <v>818</v>
      </c>
      <c r="M228" s="26">
        <v>818</v>
      </c>
      <c r="N228" s="26">
        <v>149</v>
      </c>
      <c r="O228" s="26">
        <f t="shared" si="37"/>
        <v>182</v>
      </c>
      <c r="P228" s="26">
        <f t="shared" si="38"/>
        <v>182</v>
      </c>
    </row>
    <row r="229" spans="1:16" ht="23.25" hidden="1" customHeight="1">
      <c r="A229" s="24" t="s">
        <v>238</v>
      </c>
      <c r="B229" s="25">
        <f t="shared" si="39"/>
        <v>0</v>
      </c>
      <c r="C229" s="25">
        <f t="shared" si="39"/>
        <v>0</v>
      </c>
      <c r="D229" s="25">
        <f t="shared" si="39"/>
        <v>0</v>
      </c>
      <c r="E229" s="25" t="str">
        <f t="shared" si="33"/>
        <v>0</v>
      </c>
      <c r="F229" s="25" t="str">
        <f t="shared" si="34"/>
        <v>0</v>
      </c>
      <c r="G229" s="25">
        <v>0</v>
      </c>
      <c r="H229" s="25">
        <v>0</v>
      </c>
      <c r="I229" s="25">
        <v>0</v>
      </c>
      <c r="J229" s="25" t="str">
        <f t="shared" si="35"/>
        <v xml:space="preserve">0 </v>
      </c>
      <c r="K229" s="25" t="str">
        <f t="shared" si="36"/>
        <v>0</v>
      </c>
      <c r="L229" s="26">
        <v>0</v>
      </c>
      <c r="M229" s="26">
        <v>0</v>
      </c>
      <c r="N229" s="26">
        <v>0</v>
      </c>
      <c r="O229" s="26" t="str">
        <f t="shared" si="37"/>
        <v>0</v>
      </c>
      <c r="P229" s="26" t="str">
        <f t="shared" si="38"/>
        <v>0</v>
      </c>
    </row>
    <row r="230" spans="1:16" ht="23.25" hidden="1" customHeight="1">
      <c r="A230" s="24" t="s">
        <v>239</v>
      </c>
      <c r="B230" s="25">
        <f t="shared" si="39"/>
        <v>0</v>
      </c>
      <c r="C230" s="25">
        <f t="shared" si="39"/>
        <v>0</v>
      </c>
      <c r="D230" s="25">
        <f t="shared" si="39"/>
        <v>0</v>
      </c>
      <c r="E230" s="25" t="str">
        <f t="shared" si="33"/>
        <v>0</v>
      </c>
      <c r="F230" s="25" t="str">
        <f t="shared" si="34"/>
        <v>0</v>
      </c>
      <c r="G230" s="25">
        <v>0</v>
      </c>
      <c r="H230" s="25">
        <v>0</v>
      </c>
      <c r="I230" s="25">
        <v>0</v>
      </c>
      <c r="J230" s="25" t="str">
        <f t="shared" si="35"/>
        <v xml:space="preserve">0 </v>
      </c>
      <c r="K230" s="25" t="str">
        <f t="shared" si="36"/>
        <v>0</v>
      </c>
      <c r="L230" s="26">
        <v>0</v>
      </c>
      <c r="M230" s="26">
        <v>0</v>
      </c>
      <c r="N230" s="26">
        <v>0</v>
      </c>
      <c r="O230" s="26" t="str">
        <f t="shared" si="37"/>
        <v>0</v>
      </c>
      <c r="P230" s="26" t="str">
        <f t="shared" si="38"/>
        <v>0</v>
      </c>
    </row>
    <row r="231" spans="1:16" ht="23.25" hidden="1" customHeight="1">
      <c r="A231" s="24" t="s">
        <v>240</v>
      </c>
      <c r="B231" s="25">
        <f t="shared" si="39"/>
        <v>0</v>
      </c>
      <c r="C231" s="25">
        <f t="shared" si="39"/>
        <v>0</v>
      </c>
      <c r="D231" s="25">
        <f t="shared" si="39"/>
        <v>0</v>
      </c>
      <c r="E231" s="25" t="str">
        <f t="shared" si="33"/>
        <v>0</v>
      </c>
      <c r="F231" s="25" t="str">
        <f t="shared" si="34"/>
        <v>0</v>
      </c>
      <c r="G231" s="25">
        <v>0</v>
      </c>
      <c r="H231" s="25">
        <v>0</v>
      </c>
      <c r="I231" s="25">
        <v>0</v>
      </c>
      <c r="J231" s="25" t="str">
        <f t="shared" si="35"/>
        <v xml:space="preserve">0 </v>
      </c>
      <c r="K231" s="25" t="str">
        <f t="shared" si="36"/>
        <v>0</v>
      </c>
      <c r="L231" s="26">
        <v>0</v>
      </c>
      <c r="M231" s="26">
        <v>0</v>
      </c>
      <c r="N231" s="26">
        <v>0</v>
      </c>
      <c r="O231" s="26" t="str">
        <f t="shared" si="37"/>
        <v>0</v>
      </c>
      <c r="P231" s="26" t="str">
        <f t="shared" si="38"/>
        <v>0</v>
      </c>
    </row>
    <row r="232" spans="1:16" ht="23.25" hidden="1" customHeight="1">
      <c r="A232" s="24" t="s">
        <v>241</v>
      </c>
      <c r="B232" s="25">
        <f t="shared" si="39"/>
        <v>0</v>
      </c>
      <c r="C232" s="25">
        <f t="shared" si="39"/>
        <v>0</v>
      </c>
      <c r="D232" s="25">
        <f t="shared" si="39"/>
        <v>0</v>
      </c>
      <c r="E232" s="25" t="str">
        <f t="shared" si="33"/>
        <v>0</v>
      </c>
      <c r="F232" s="25" t="str">
        <f t="shared" si="34"/>
        <v>0</v>
      </c>
      <c r="G232" s="25">
        <v>0</v>
      </c>
      <c r="H232" s="25">
        <v>0</v>
      </c>
      <c r="I232" s="25">
        <v>0</v>
      </c>
      <c r="J232" s="25" t="str">
        <f t="shared" si="35"/>
        <v xml:space="preserve">0 </v>
      </c>
      <c r="K232" s="25" t="str">
        <f t="shared" si="36"/>
        <v>0</v>
      </c>
      <c r="L232" s="26">
        <v>0</v>
      </c>
      <c r="M232" s="26">
        <v>0</v>
      </c>
      <c r="N232" s="26">
        <v>0</v>
      </c>
      <c r="O232" s="26" t="str">
        <f t="shared" si="37"/>
        <v>0</v>
      </c>
      <c r="P232" s="26" t="str">
        <f t="shared" si="38"/>
        <v>0</v>
      </c>
    </row>
    <row r="233" spans="1:16" ht="23.25" hidden="1" customHeight="1">
      <c r="A233" s="24" t="s">
        <v>242</v>
      </c>
      <c r="B233" s="25">
        <f t="shared" si="39"/>
        <v>0</v>
      </c>
      <c r="C233" s="25">
        <f t="shared" si="39"/>
        <v>0</v>
      </c>
      <c r="D233" s="25">
        <f t="shared" si="39"/>
        <v>0</v>
      </c>
      <c r="E233" s="25" t="str">
        <f t="shared" si="33"/>
        <v>0</v>
      </c>
      <c r="F233" s="25" t="str">
        <f t="shared" si="34"/>
        <v>0</v>
      </c>
      <c r="G233" s="25">
        <v>0</v>
      </c>
      <c r="H233" s="25">
        <v>0</v>
      </c>
      <c r="I233" s="25">
        <v>0</v>
      </c>
      <c r="J233" s="25" t="str">
        <f t="shared" si="35"/>
        <v xml:space="preserve">0 </v>
      </c>
      <c r="K233" s="25" t="str">
        <f t="shared" si="36"/>
        <v>0</v>
      </c>
      <c r="L233" s="26">
        <v>0</v>
      </c>
      <c r="M233" s="26">
        <v>0</v>
      </c>
      <c r="N233" s="26">
        <v>0</v>
      </c>
      <c r="O233" s="26" t="str">
        <f t="shared" si="37"/>
        <v>0</v>
      </c>
      <c r="P233" s="26" t="str">
        <f t="shared" si="38"/>
        <v>0</v>
      </c>
    </row>
    <row r="234" spans="1:16" ht="23.25" hidden="1" customHeight="1">
      <c r="A234" s="24" t="s">
        <v>243</v>
      </c>
      <c r="B234" s="25">
        <f t="shared" si="39"/>
        <v>0</v>
      </c>
      <c r="C234" s="25">
        <f t="shared" si="39"/>
        <v>0</v>
      </c>
      <c r="D234" s="25">
        <f t="shared" si="39"/>
        <v>0</v>
      </c>
      <c r="E234" s="25" t="str">
        <f t="shared" si="33"/>
        <v>0</v>
      </c>
      <c r="F234" s="25" t="str">
        <f t="shared" si="34"/>
        <v>0</v>
      </c>
      <c r="G234" s="25">
        <v>0</v>
      </c>
      <c r="H234" s="25">
        <v>0</v>
      </c>
      <c r="I234" s="25">
        <v>0</v>
      </c>
      <c r="J234" s="25" t="str">
        <f t="shared" si="35"/>
        <v xml:space="preserve">0 </v>
      </c>
      <c r="K234" s="25" t="str">
        <f t="shared" si="36"/>
        <v>0</v>
      </c>
      <c r="L234" s="26">
        <v>0</v>
      </c>
      <c r="M234" s="26">
        <v>0</v>
      </c>
      <c r="N234" s="26">
        <v>0</v>
      </c>
      <c r="O234" s="26" t="str">
        <f t="shared" si="37"/>
        <v>0</v>
      </c>
      <c r="P234" s="26" t="str">
        <f t="shared" si="38"/>
        <v>0</v>
      </c>
    </row>
    <row r="235" spans="1:16" ht="23.25" hidden="1" customHeight="1">
      <c r="A235" s="24" t="s">
        <v>244</v>
      </c>
      <c r="B235" s="25">
        <f t="shared" si="39"/>
        <v>0</v>
      </c>
      <c r="C235" s="25">
        <f t="shared" si="39"/>
        <v>0</v>
      </c>
      <c r="D235" s="25">
        <f t="shared" si="39"/>
        <v>0</v>
      </c>
      <c r="E235" s="25" t="str">
        <f t="shared" si="33"/>
        <v>0</v>
      </c>
      <c r="F235" s="25" t="str">
        <f t="shared" si="34"/>
        <v>0</v>
      </c>
      <c r="G235" s="25">
        <v>0</v>
      </c>
      <c r="H235" s="25">
        <v>0</v>
      </c>
      <c r="I235" s="25">
        <v>0</v>
      </c>
      <c r="J235" s="25" t="str">
        <f t="shared" si="35"/>
        <v xml:space="preserve">0 </v>
      </c>
      <c r="K235" s="25" t="str">
        <f t="shared" si="36"/>
        <v>0</v>
      </c>
      <c r="L235" s="26">
        <v>0</v>
      </c>
      <c r="M235" s="26">
        <v>0</v>
      </c>
      <c r="N235" s="26">
        <v>0</v>
      </c>
      <c r="O235" s="26" t="str">
        <f t="shared" si="37"/>
        <v>0</v>
      </c>
      <c r="P235" s="26" t="str">
        <f t="shared" si="38"/>
        <v>0</v>
      </c>
    </row>
    <row r="236" spans="1:16">
      <c r="A236" s="24" t="s">
        <v>245</v>
      </c>
      <c r="B236" s="25">
        <f t="shared" si="39"/>
        <v>32</v>
      </c>
      <c r="C236" s="25">
        <f t="shared" si="39"/>
        <v>32</v>
      </c>
      <c r="D236" s="25">
        <f t="shared" si="39"/>
        <v>6</v>
      </c>
      <c r="E236" s="25">
        <f t="shared" si="33"/>
        <v>188</v>
      </c>
      <c r="F236" s="25">
        <f t="shared" si="34"/>
        <v>188</v>
      </c>
      <c r="G236" s="25">
        <v>0</v>
      </c>
      <c r="H236" s="25">
        <v>0</v>
      </c>
      <c r="I236" s="25">
        <v>0</v>
      </c>
      <c r="J236" s="25" t="str">
        <f t="shared" si="35"/>
        <v xml:space="preserve">0 </v>
      </c>
      <c r="K236" s="25" t="str">
        <f t="shared" si="36"/>
        <v>0</v>
      </c>
      <c r="L236" s="26">
        <v>32</v>
      </c>
      <c r="M236" s="26">
        <v>32</v>
      </c>
      <c r="N236" s="26">
        <v>6</v>
      </c>
      <c r="O236" s="26">
        <f t="shared" si="37"/>
        <v>188</v>
      </c>
      <c r="P236" s="26">
        <f t="shared" si="38"/>
        <v>188</v>
      </c>
    </row>
    <row r="237" spans="1:16" hidden="1">
      <c r="A237" s="24" t="s">
        <v>246</v>
      </c>
      <c r="B237" s="25">
        <f t="shared" si="39"/>
        <v>0</v>
      </c>
      <c r="C237" s="25">
        <f t="shared" si="39"/>
        <v>0</v>
      </c>
      <c r="D237" s="25">
        <f t="shared" si="39"/>
        <v>0</v>
      </c>
      <c r="E237" s="25" t="str">
        <f t="shared" si="33"/>
        <v>0</v>
      </c>
      <c r="F237" s="25" t="str">
        <f t="shared" si="34"/>
        <v>0</v>
      </c>
      <c r="G237" s="25">
        <v>0</v>
      </c>
      <c r="H237" s="25">
        <v>0</v>
      </c>
      <c r="I237" s="25">
        <v>0</v>
      </c>
      <c r="J237" s="25" t="str">
        <f t="shared" si="35"/>
        <v xml:space="preserve">0 </v>
      </c>
      <c r="K237" s="25" t="str">
        <f t="shared" si="36"/>
        <v>0</v>
      </c>
      <c r="L237" s="26">
        <v>0</v>
      </c>
      <c r="M237" s="26">
        <v>0</v>
      </c>
      <c r="N237" s="26">
        <v>0</v>
      </c>
      <c r="O237" s="26" t="str">
        <f t="shared" si="37"/>
        <v>0</v>
      </c>
      <c r="P237" s="26" t="str">
        <f t="shared" si="38"/>
        <v>0</v>
      </c>
    </row>
    <row r="238" spans="1:16" s="5" customFormat="1" hidden="1">
      <c r="A238" s="24" t="s">
        <v>247</v>
      </c>
      <c r="B238" s="25">
        <f t="shared" si="39"/>
        <v>0</v>
      </c>
      <c r="C238" s="25">
        <f t="shared" si="39"/>
        <v>0</v>
      </c>
      <c r="D238" s="25">
        <f t="shared" si="39"/>
        <v>0</v>
      </c>
      <c r="E238" s="25" t="str">
        <f t="shared" si="33"/>
        <v>0</v>
      </c>
      <c r="F238" s="25" t="str">
        <f t="shared" si="34"/>
        <v>0</v>
      </c>
      <c r="G238" s="25">
        <v>0</v>
      </c>
      <c r="H238" s="25">
        <v>0</v>
      </c>
      <c r="I238" s="25">
        <v>0</v>
      </c>
      <c r="J238" s="25" t="str">
        <f t="shared" si="35"/>
        <v xml:space="preserve">0 </v>
      </c>
      <c r="K238" s="25" t="str">
        <f t="shared" si="36"/>
        <v>0</v>
      </c>
      <c r="L238" s="26">
        <v>0</v>
      </c>
      <c r="M238" s="26">
        <v>0</v>
      </c>
      <c r="N238" s="26">
        <v>0</v>
      </c>
      <c r="O238" s="26" t="str">
        <f t="shared" si="37"/>
        <v>0</v>
      </c>
      <c r="P238" s="26" t="str">
        <f t="shared" si="38"/>
        <v>0</v>
      </c>
    </row>
    <row r="239" spans="1:16" hidden="1">
      <c r="A239" s="24" t="s">
        <v>248</v>
      </c>
      <c r="B239" s="25">
        <f t="shared" si="39"/>
        <v>0</v>
      </c>
      <c r="C239" s="25">
        <f t="shared" si="39"/>
        <v>0</v>
      </c>
      <c r="D239" s="25">
        <f t="shared" si="39"/>
        <v>0</v>
      </c>
      <c r="E239" s="25" t="str">
        <f t="shared" si="33"/>
        <v>0</v>
      </c>
      <c r="F239" s="25" t="str">
        <f t="shared" si="34"/>
        <v>0</v>
      </c>
      <c r="G239" s="25">
        <v>0</v>
      </c>
      <c r="H239" s="25">
        <v>0</v>
      </c>
      <c r="I239" s="25">
        <v>0</v>
      </c>
      <c r="J239" s="25" t="str">
        <f t="shared" si="35"/>
        <v xml:space="preserve">0 </v>
      </c>
      <c r="K239" s="25" t="str">
        <f t="shared" si="36"/>
        <v>0</v>
      </c>
      <c r="L239" s="26">
        <v>0</v>
      </c>
      <c r="M239" s="26">
        <v>0</v>
      </c>
      <c r="N239" s="26">
        <v>0</v>
      </c>
      <c r="O239" s="26" t="str">
        <f t="shared" si="37"/>
        <v>0</v>
      </c>
      <c r="P239" s="26" t="str">
        <f t="shared" si="38"/>
        <v>0</v>
      </c>
    </row>
    <row r="240" spans="1:16" s="5" customFormat="1" hidden="1">
      <c r="A240" s="31" t="s">
        <v>249</v>
      </c>
      <c r="B240" s="18">
        <f t="shared" si="39"/>
        <v>0</v>
      </c>
      <c r="C240" s="18">
        <f t="shared" si="39"/>
        <v>0</v>
      </c>
      <c r="D240" s="18">
        <f t="shared" si="39"/>
        <v>0</v>
      </c>
      <c r="E240" s="18" t="str">
        <f t="shared" si="33"/>
        <v>0</v>
      </c>
      <c r="F240" s="18" t="str">
        <f t="shared" si="34"/>
        <v>0</v>
      </c>
      <c r="G240" s="18">
        <v>0</v>
      </c>
      <c r="H240" s="18">
        <v>0</v>
      </c>
      <c r="I240" s="18">
        <v>0</v>
      </c>
      <c r="J240" s="18" t="str">
        <f t="shared" si="35"/>
        <v xml:space="preserve">0 </v>
      </c>
      <c r="K240" s="18" t="str">
        <f t="shared" si="36"/>
        <v>0</v>
      </c>
      <c r="L240" s="29">
        <v>0</v>
      </c>
      <c r="M240" s="29">
        <v>0</v>
      </c>
      <c r="N240" s="29">
        <v>0</v>
      </c>
      <c r="O240" s="29" t="str">
        <f t="shared" si="37"/>
        <v>0</v>
      </c>
      <c r="P240" s="29" t="str">
        <f t="shared" si="38"/>
        <v>0</v>
      </c>
    </row>
    <row r="241" spans="1:16" hidden="1">
      <c r="A241" s="24" t="s">
        <v>250</v>
      </c>
      <c r="B241" s="25">
        <f t="shared" si="39"/>
        <v>0</v>
      </c>
      <c r="C241" s="25">
        <f t="shared" si="39"/>
        <v>0</v>
      </c>
      <c r="D241" s="25">
        <f t="shared" si="39"/>
        <v>0</v>
      </c>
      <c r="E241" s="25" t="str">
        <f t="shared" si="33"/>
        <v>0</v>
      </c>
      <c r="F241" s="25" t="str">
        <f t="shared" si="34"/>
        <v>0</v>
      </c>
      <c r="G241" s="25">
        <v>0</v>
      </c>
      <c r="H241" s="25">
        <v>0</v>
      </c>
      <c r="I241" s="25">
        <v>0</v>
      </c>
      <c r="J241" s="25" t="str">
        <f t="shared" si="35"/>
        <v xml:space="preserve">0 </v>
      </c>
      <c r="K241" s="25" t="str">
        <f t="shared" si="36"/>
        <v>0</v>
      </c>
      <c r="L241" s="26">
        <v>0</v>
      </c>
      <c r="M241" s="26">
        <v>0</v>
      </c>
      <c r="N241" s="26">
        <v>0</v>
      </c>
      <c r="O241" s="26" t="str">
        <f t="shared" si="37"/>
        <v>0</v>
      </c>
      <c r="P241" s="26" t="str">
        <f t="shared" si="38"/>
        <v>0</v>
      </c>
    </row>
    <row r="242" spans="1:16" hidden="1">
      <c r="A242" s="24" t="s">
        <v>251</v>
      </c>
      <c r="B242" s="25">
        <f t="shared" si="39"/>
        <v>0</v>
      </c>
      <c r="C242" s="25">
        <f t="shared" si="39"/>
        <v>0</v>
      </c>
      <c r="D242" s="25">
        <f t="shared" si="39"/>
        <v>0</v>
      </c>
      <c r="E242" s="25" t="str">
        <f t="shared" si="33"/>
        <v>0</v>
      </c>
      <c r="F242" s="25" t="str">
        <f t="shared" si="34"/>
        <v>0</v>
      </c>
      <c r="G242" s="25">
        <v>0</v>
      </c>
      <c r="H242" s="25">
        <v>0</v>
      </c>
      <c r="I242" s="25">
        <v>0</v>
      </c>
      <c r="J242" s="25" t="str">
        <f t="shared" si="35"/>
        <v xml:space="preserve">0 </v>
      </c>
      <c r="K242" s="25" t="str">
        <f t="shared" si="36"/>
        <v>0</v>
      </c>
      <c r="L242" s="26">
        <v>0</v>
      </c>
      <c r="M242" s="26">
        <v>0</v>
      </c>
      <c r="N242" s="26">
        <v>0</v>
      </c>
      <c r="O242" s="26" t="str">
        <f t="shared" si="37"/>
        <v>0</v>
      </c>
      <c r="P242" s="26" t="str">
        <f t="shared" si="38"/>
        <v>0</v>
      </c>
    </row>
    <row r="243" spans="1:16" s="5" customFormat="1">
      <c r="A243" s="32" t="s">
        <v>252</v>
      </c>
      <c r="B243" s="18">
        <f t="shared" si="39"/>
        <v>558</v>
      </c>
      <c r="C243" s="18">
        <f t="shared" si="39"/>
        <v>558</v>
      </c>
      <c r="D243" s="18">
        <f t="shared" si="39"/>
        <v>69</v>
      </c>
      <c r="E243" s="18">
        <f t="shared" si="33"/>
        <v>124</v>
      </c>
      <c r="F243" s="18">
        <f t="shared" si="34"/>
        <v>124</v>
      </c>
      <c r="G243" s="18">
        <v>0</v>
      </c>
      <c r="H243" s="18">
        <v>0</v>
      </c>
      <c r="I243" s="18">
        <v>0</v>
      </c>
      <c r="J243" s="18" t="str">
        <f t="shared" si="35"/>
        <v xml:space="preserve">0 </v>
      </c>
      <c r="K243" s="18" t="str">
        <f t="shared" si="36"/>
        <v>0</v>
      </c>
      <c r="L243" s="29">
        <v>558</v>
      </c>
      <c r="M243" s="29">
        <v>558</v>
      </c>
      <c r="N243" s="29">
        <v>69</v>
      </c>
      <c r="O243" s="29">
        <f t="shared" si="37"/>
        <v>124</v>
      </c>
      <c r="P243" s="29">
        <f t="shared" si="38"/>
        <v>124</v>
      </c>
    </row>
    <row r="244" spans="1:16" hidden="1">
      <c r="A244" s="24" t="s">
        <v>253</v>
      </c>
      <c r="B244" s="25">
        <f t="shared" si="39"/>
        <v>0</v>
      </c>
      <c r="C244" s="25">
        <f t="shared" si="39"/>
        <v>0</v>
      </c>
      <c r="D244" s="25">
        <f t="shared" si="39"/>
        <v>0</v>
      </c>
      <c r="E244" s="25" t="str">
        <f t="shared" si="33"/>
        <v>0</v>
      </c>
      <c r="F244" s="25" t="str">
        <f t="shared" si="34"/>
        <v>0</v>
      </c>
      <c r="G244" s="25">
        <v>0</v>
      </c>
      <c r="H244" s="25">
        <v>0</v>
      </c>
      <c r="I244" s="25">
        <v>0</v>
      </c>
      <c r="J244" s="25" t="str">
        <f t="shared" si="35"/>
        <v xml:space="preserve">0 </v>
      </c>
      <c r="K244" s="25" t="str">
        <f t="shared" si="36"/>
        <v>0</v>
      </c>
      <c r="L244" s="26">
        <v>0</v>
      </c>
      <c r="M244" s="26">
        <v>0</v>
      </c>
      <c r="N244" s="26">
        <v>0</v>
      </c>
      <c r="O244" s="26" t="str">
        <f t="shared" si="37"/>
        <v>0</v>
      </c>
      <c r="P244" s="26" t="str">
        <f t="shared" si="38"/>
        <v>0</v>
      </c>
    </row>
    <row r="245" spans="1:16" hidden="1">
      <c r="A245" s="24" t="s">
        <v>254</v>
      </c>
      <c r="B245" s="25">
        <f t="shared" si="39"/>
        <v>0</v>
      </c>
      <c r="C245" s="25">
        <f t="shared" si="39"/>
        <v>0</v>
      </c>
      <c r="D245" s="25">
        <f t="shared" si="39"/>
        <v>0</v>
      </c>
      <c r="E245" s="25" t="str">
        <f t="shared" si="33"/>
        <v>0</v>
      </c>
      <c r="F245" s="25" t="str">
        <f t="shared" si="34"/>
        <v>0</v>
      </c>
      <c r="G245" s="25">
        <v>0</v>
      </c>
      <c r="H245" s="25">
        <v>0</v>
      </c>
      <c r="I245" s="25">
        <v>0</v>
      </c>
      <c r="J245" s="25" t="str">
        <f t="shared" si="35"/>
        <v xml:space="preserve">0 </v>
      </c>
      <c r="K245" s="25" t="str">
        <f t="shared" si="36"/>
        <v>0</v>
      </c>
      <c r="L245" s="26">
        <v>0</v>
      </c>
      <c r="M245" s="26">
        <v>0</v>
      </c>
      <c r="N245" s="26">
        <v>0</v>
      </c>
      <c r="O245" s="26" t="str">
        <f t="shared" si="37"/>
        <v>0</v>
      </c>
      <c r="P245" s="26" t="str">
        <f t="shared" si="38"/>
        <v>0</v>
      </c>
    </row>
    <row r="246" spans="1:16">
      <c r="A246" s="24" t="s">
        <v>255</v>
      </c>
      <c r="B246" s="25">
        <f t="shared" si="39"/>
        <v>200</v>
      </c>
      <c r="C246" s="25">
        <f t="shared" si="39"/>
        <v>200</v>
      </c>
      <c r="D246" s="25">
        <f t="shared" si="39"/>
        <v>25</v>
      </c>
      <c r="E246" s="25">
        <f t="shared" si="33"/>
        <v>125</v>
      </c>
      <c r="F246" s="25">
        <f t="shared" si="34"/>
        <v>125</v>
      </c>
      <c r="G246" s="25">
        <v>0</v>
      </c>
      <c r="H246" s="25">
        <v>0</v>
      </c>
      <c r="I246" s="25">
        <v>0</v>
      </c>
      <c r="J246" s="25" t="str">
        <f t="shared" si="35"/>
        <v xml:space="preserve">0 </v>
      </c>
      <c r="K246" s="25" t="str">
        <f t="shared" si="36"/>
        <v>0</v>
      </c>
      <c r="L246" s="26">
        <v>200</v>
      </c>
      <c r="M246" s="26">
        <v>200</v>
      </c>
      <c r="N246" s="26">
        <v>25</v>
      </c>
      <c r="O246" s="26">
        <f t="shared" si="37"/>
        <v>125</v>
      </c>
      <c r="P246" s="26">
        <f t="shared" si="38"/>
        <v>125</v>
      </c>
    </row>
    <row r="247" spans="1:16">
      <c r="A247" s="24" t="s">
        <v>256</v>
      </c>
      <c r="B247" s="25">
        <f t="shared" si="39"/>
        <v>358</v>
      </c>
      <c r="C247" s="25">
        <f t="shared" si="39"/>
        <v>358</v>
      </c>
      <c r="D247" s="25">
        <f t="shared" si="39"/>
        <v>44</v>
      </c>
      <c r="E247" s="25">
        <f t="shared" si="33"/>
        <v>123</v>
      </c>
      <c r="F247" s="25">
        <f t="shared" si="34"/>
        <v>123</v>
      </c>
      <c r="G247" s="25">
        <v>0</v>
      </c>
      <c r="H247" s="25">
        <v>0</v>
      </c>
      <c r="I247" s="25">
        <v>0</v>
      </c>
      <c r="J247" s="25" t="str">
        <f t="shared" si="35"/>
        <v xml:space="preserve">0 </v>
      </c>
      <c r="K247" s="25" t="str">
        <f t="shared" si="36"/>
        <v>0</v>
      </c>
      <c r="L247" s="26">
        <v>358</v>
      </c>
      <c r="M247" s="26">
        <v>358</v>
      </c>
      <c r="N247" s="26">
        <v>44</v>
      </c>
      <c r="O247" s="26">
        <f t="shared" si="37"/>
        <v>123</v>
      </c>
      <c r="P247" s="26">
        <f t="shared" si="38"/>
        <v>123</v>
      </c>
    </row>
    <row r="248" spans="1:16" hidden="1">
      <c r="A248" s="24" t="s">
        <v>257</v>
      </c>
      <c r="B248" s="25">
        <f t="shared" si="39"/>
        <v>0</v>
      </c>
      <c r="C248" s="25">
        <f t="shared" si="39"/>
        <v>0</v>
      </c>
      <c r="D248" s="25">
        <f t="shared" si="39"/>
        <v>0</v>
      </c>
      <c r="E248" s="25" t="str">
        <f t="shared" si="33"/>
        <v>0</v>
      </c>
      <c r="F248" s="25" t="str">
        <f t="shared" si="34"/>
        <v>0</v>
      </c>
      <c r="G248" s="25">
        <v>0</v>
      </c>
      <c r="H248" s="25">
        <v>0</v>
      </c>
      <c r="I248" s="25">
        <v>0</v>
      </c>
      <c r="J248" s="25" t="str">
        <f t="shared" si="35"/>
        <v xml:space="preserve">0 </v>
      </c>
      <c r="K248" s="25" t="str">
        <f t="shared" si="36"/>
        <v>0</v>
      </c>
      <c r="L248" s="26">
        <v>0</v>
      </c>
      <c r="M248" s="26">
        <v>0</v>
      </c>
      <c r="N248" s="26">
        <v>0</v>
      </c>
      <c r="O248" s="26" t="str">
        <f t="shared" si="37"/>
        <v>0</v>
      </c>
      <c r="P248" s="26" t="str">
        <f t="shared" si="38"/>
        <v>0</v>
      </c>
    </row>
    <row r="249" spans="1:16" s="5" customFormat="1" hidden="1">
      <c r="A249" s="28" t="s">
        <v>258</v>
      </c>
      <c r="B249" s="18">
        <f t="shared" si="39"/>
        <v>0</v>
      </c>
      <c r="C249" s="18">
        <f t="shared" si="39"/>
        <v>0</v>
      </c>
      <c r="D249" s="18">
        <f t="shared" si="39"/>
        <v>0</v>
      </c>
      <c r="E249" s="18" t="str">
        <f t="shared" si="33"/>
        <v>0</v>
      </c>
      <c r="F249" s="18" t="str">
        <f t="shared" si="34"/>
        <v>0</v>
      </c>
      <c r="G249" s="18">
        <v>0</v>
      </c>
      <c r="H249" s="18">
        <v>0</v>
      </c>
      <c r="I249" s="18">
        <v>0</v>
      </c>
      <c r="J249" s="18" t="str">
        <f t="shared" si="35"/>
        <v xml:space="preserve">0 </v>
      </c>
      <c r="K249" s="18" t="str">
        <f t="shared" si="36"/>
        <v>0</v>
      </c>
      <c r="L249" s="29">
        <v>0</v>
      </c>
      <c r="M249" s="29">
        <v>0</v>
      </c>
      <c r="N249" s="29">
        <v>0</v>
      </c>
      <c r="O249" s="29" t="str">
        <f t="shared" si="37"/>
        <v>0</v>
      </c>
      <c r="P249" s="29" t="str">
        <f t="shared" si="38"/>
        <v>0</v>
      </c>
    </row>
    <row r="250" spans="1:16" hidden="1">
      <c r="A250" s="24" t="s">
        <v>259</v>
      </c>
      <c r="B250" s="25">
        <f t="shared" si="39"/>
        <v>0</v>
      </c>
      <c r="C250" s="25">
        <f t="shared" si="39"/>
        <v>0</v>
      </c>
      <c r="D250" s="25">
        <f t="shared" si="39"/>
        <v>0</v>
      </c>
      <c r="E250" s="25" t="str">
        <f t="shared" si="33"/>
        <v>0</v>
      </c>
      <c r="F250" s="25" t="str">
        <f t="shared" si="34"/>
        <v>0</v>
      </c>
      <c r="G250" s="25">
        <v>0</v>
      </c>
      <c r="H250" s="25">
        <v>0</v>
      </c>
      <c r="I250" s="25">
        <v>0</v>
      </c>
      <c r="J250" s="25" t="str">
        <f t="shared" si="35"/>
        <v xml:space="preserve">0 </v>
      </c>
      <c r="K250" s="25" t="str">
        <f t="shared" si="36"/>
        <v>0</v>
      </c>
      <c r="L250" s="26">
        <v>0</v>
      </c>
      <c r="M250" s="26">
        <v>0</v>
      </c>
      <c r="N250" s="26">
        <v>0</v>
      </c>
      <c r="O250" s="26" t="str">
        <f t="shared" si="37"/>
        <v>0</v>
      </c>
      <c r="P250" s="26" t="str">
        <f t="shared" si="38"/>
        <v>0</v>
      </c>
    </row>
    <row r="251" spans="1:16" hidden="1">
      <c r="A251" s="24" t="s">
        <v>260</v>
      </c>
      <c r="B251" s="25">
        <f t="shared" si="39"/>
        <v>0</v>
      </c>
      <c r="C251" s="25">
        <f t="shared" si="39"/>
        <v>0</v>
      </c>
      <c r="D251" s="25">
        <f t="shared" si="39"/>
        <v>0</v>
      </c>
      <c r="E251" s="25" t="str">
        <f t="shared" si="33"/>
        <v>0</v>
      </c>
      <c r="F251" s="25" t="str">
        <f t="shared" si="34"/>
        <v>0</v>
      </c>
      <c r="G251" s="25">
        <v>0</v>
      </c>
      <c r="H251" s="25">
        <v>0</v>
      </c>
      <c r="I251" s="25">
        <v>0</v>
      </c>
      <c r="J251" s="25" t="str">
        <f t="shared" si="35"/>
        <v xml:space="preserve">0 </v>
      </c>
      <c r="K251" s="25" t="str">
        <f t="shared" si="36"/>
        <v>0</v>
      </c>
      <c r="L251" s="26">
        <v>0</v>
      </c>
      <c r="M251" s="26">
        <v>0</v>
      </c>
      <c r="N251" s="26">
        <v>0</v>
      </c>
      <c r="O251" s="26" t="str">
        <f t="shared" si="37"/>
        <v>0</v>
      </c>
      <c r="P251" s="26" t="str">
        <f t="shared" si="38"/>
        <v>0</v>
      </c>
    </row>
    <row r="252" spans="1:16" hidden="1">
      <c r="A252" s="24" t="s">
        <v>261</v>
      </c>
      <c r="B252" s="25">
        <f t="shared" si="39"/>
        <v>0</v>
      </c>
      <c r="C252" s="25">
        <f t="shared" si="39"/>
        <v>0</v>
      </c>
      <c r="D252" s="25">
        <f t="shared" si="39"/>
        <v>0</v>
      </c>
      <c r="E252" s="25" t="str">
        <f t="shared" si="33"/>
        <v>0</v>
      </c>
      <c r="F252" s="25" t="str">
        <f t="shared" si="34"/>
        <v>0</v>
      </c>
      <c r="G252" s="25">
        <v>0</v>
      </c>
      <c r="H252" s="25">
        <v>0</v>
      </c>
      <c r="I252" s="25">
        <v>0</v>
      </c>
      <c r="J252" s="25" t="str">
        <f t="shared" si="35"/>
        <v xml:space="preserve">0 </v>
      </c>
      <c r="K252" s="25" t="str">
        <f t="shared" si="36"/>
        <v>0</v>
      </c>
      <c r="L252" s="26">
        <v>0</v>
      </c>
      <c r="M252" s="26">
        <v>0</v>
      </c>
      <c r="N252" s="26">
        <v>0</v>
      </c>
      <c r="O252" s="26" t="str">
        <f t="shared" si="37"/>
        <v>0</v>
      </c>
      <c r="P252" s="26" t="str">
        <f t="shared" si="38"/>
        <v>0</v>
      </c>
    </row>
    <row r="253" spans="1:16" hidden="1">
      <c r="A253" s="24" t="s">
        <v>262</v>
      </c>
      <c r="B253" s="25">
        <f t="shared" si="39"/>
        <v>0</v>
      </c>
      <c r="C253" s="25">
        <f t="shared" si="39"/>
        <v>0</v>
      </c>
      <c r="D253" s="25">
        <f t="shared" si="39"/>
        <v>0</v>
      </c>
      <c r="E253" s="25" t="str">
        <f t="shared" si="33"/>
        <v>0</v>
      </c>
      <c r="F253" s="25" t="str">
        <f t="shared" si="34"/>
        <v>0</v>
      </c>
      <c r="G253" s="25">
        <v>0</v>
      </c>
      <c r="H253" s="25">
        <v>0</v>
      </c>
      <c r="I253" s="25">
        <v>0</v>
      </c>
      <c r="J253" s="25" t="str">
        <f t="shared" si="35"/>
        <v xml:space="preserve">0 </v>
      </c>
      <c r="K253" s="25" t="str">
        <f t="shared" si="36"/>
        <v>0</v>
      </c>
      <c r="L253" s="26">
        <v>0</v>
      </c>
      <c r="M253" s="26">
        <v>0</v>
      </c>
      <c r="N253" s="26">
        <v>0</v>
      </c>
      <c r="O253" s="26" t="str">
        <f t="shared" si="37"/>
        <v>0</v>
      </c>
      <c r="P253" s="26" t="str">
        <f t="shared" si="38"/>
        <v>0</v>
      </c>
    </row>
    <row r="254" spans="1:16" hidden="1">
      <c r="A254" s="24" t="s">
        <v>263</v>
      </c>
      <c r="B254" s="25">
        <f t="shared" si="39"/>
        <v>0</v>
      </c>
      <c r="C254" s="25">
        <f t="shared" si="39"/>
        <v>0</v>
      </c>
      <c r="D254" s="25">
        <f t="shared" si="39"/>
        <v>0</v>
      </c>
      <c r="E254" s="25" t="str">
        <f t="shared" si="33"/>
        <v>0</v>
      </c>
      <c r="F254" s="25" t="str">
        <f t="shared" si="34"/>
        <v>0</v>
      </c>
      <c r="G254" s="25">
        <v>0</v>
      </c>
      <c r="H254" s="25">
        <v>0</v>
      </c>
      <c r="I254" s="25">
        <v>0</v>
      </c>
      <c r="J254" s="25" t="str">
        <f t="shared" si="35"/>
        <v xml:space="preserve">0 </v>
      </c>
      <c r="K254" s="25" t="str">
        <f t="shared" si="36"/>
        <v>0</v>
      </c>
      <c r="L254" s="26">
        <v>0</v>
      </c>
      <c r="M254" s="26">
        <v>0</v>
      </c>
      <c r="N254" s="26">
        <v>0</v>
      </c>
      <c r="O254" s="26" t="str">
        <f t="shared" si="37"/>
        <v>0</v>
      </c>
      <c r="P254" s="26" t="str">
        <f t="shared" si="38"/>
        <v>0</v>
      </c>
    </row>
    <row r="255" spans="1:16" hidden="1">
      <c r="A255" s="24" t="s">
        <v>264</v>
      </c>
      <c r="B255" s="25">
        <f t="shared" si="39"/>
        <v>0</v>
      </c>
      <c r="C255" s="25">
        <f t="shared" si="39"/>
        <v>0</v>
      </c>
      <c r="D255" s="25">
        <f t="shared" si="39"/>
        <v>0</v>
      </c>
      <c r="E255" s="25" t="str">
        <f t="shared" si="33"/>
        <v>0</v>
      </c>
      <c r="F255" s="25" t="str">
        <f t="shared" si="34"/>
        <v>0</v>
      </c>
      <c r="G255" s="25">
        <v>0</v>
      </c>
      <c r="H255" s="25">
        <v>0</v>
      </c>
      <c r="I255" s="25">
        <v>0</v>
      </c>
      <c r="J255" s="25" t="str">
        <f t="shared" si="35"/>
        <v xml:space="preserve">0 </v>
      </c>
      <c r="K255" s="25" t="str">
        <f t="shared" si="36"/>
        <v>0</v>
      </c>
      <c r="L255" s="26">
        <v>0</v>
      </c>
      <c r="M255" s="26">
        <v>0</v>
      </c>
      <c r="N255" s="26">
        <v>0</v>
      </c>
      <c r="O255" s="26" t="str">
        <f t="shared" si="37"/>
        <v>0</v>
      </c>
      <c r="P255" s="26" t="str">
        <f t="shared" si="38"/>
        <v>0</v>
      </c>
    </row>
    <row r="256" spans="1:16" hidden="1">
      <c r="A256" s="24" t="s">
        <v>265</v>
      </c>
      <c r="B256" s="25">
        <f t="shared" si="39"/>
        <v>0</v>
      </c>
      <c r="C256" s="25">
        <f t="shared" si="39"/>
        <v>0</v>
      </c>
      <c r="D256" s="25">
        <f t="shared" si="39"/>
        <v>0</v>
      </c>
      <c r="E256" s="25" t="str">
        <f t="shared" si="33"/>
        <v>0</v>
      </c>
      <c r="F256" s="25" t="str">
        <f t="shared" si="34"/>
        <v>0</v>
      </c>
      <c r="G256" s="25">
        <v>0</v>
      </c>
      <c r="H256" s="25">
        <v>0</v>
      </c>
      <c r="I256" s="25">
        <v>0</v>
      </c>
      <c r="J256" s="25" t="str">
        <f t="shared" si="35"/>
        <v xml:space="preserve">0 </v>
      </c>
      <c r="K256" s="25" t="str">
        <f t="shared" si="36"/>
        <v>0</v>
      </c>
      <c r="L256" s="26">
        <v>0</v>
      </c>
      <c r="M256" s="26">
        <v>0</v>
      </c>
      <c r="N256" s="26">
        <v>0</v>
      </c>
      <c r="O256" s="26" t="str">
        <f t="shared" si="37"/>
        <v>0</v>
      </c>
      <c r="P256" s="26" t="str">
        <f t="shared" si="38"/>
        <v>0</v>
      </c>
    </row>
    <row r="257" spans="1:16" hidden="1">
      <c r="A257" s="24" t="s">
        <v>266</v>
      </c>
      <c r="B257" s="25">
        <f t="shared" si="39"/>
        <v>0</v>
      </c>
      <c r="C257" s="25">
        <f t="shared" si="39"/>
        <v>0</v>
      </c>
      <c r="D257" s="25">
        <f t="shared" si="39"/>
        <v>0</v>
      </c>
      <c r="E257" s="25" t="str">
        <f t="shared" si="33"/>
        <v>0</v>
      </c>
      <c r="F257" s="25" t="str">
        <f t="shared" si="34"/>
        <v>0</v>
      </c>
      <c r="G257" s="25">
        <v>0</v>
      </c>
      <c r="H257" s="25">
        <v>0</v>
      </c>
      <c r="I257" s="25">
        <v>0</v>
      </c>
      <c r="J257" s="25" t="str">
        <f t="shared" si="35"/>
        <v xml:space="preserve">0 </v>
      </c>
      <c r="K257" s="25" t="str">
        <f t="shared" si="36"/>
        <v>0</v>
      </c>
      <c r="L257" s="26">
        <v>0</v>
      </c>
      <c r="M257" s="26">
        <v>0</v>
      </c>
      <c r="N257" s="26">
        <v>0</v>
      </c>
      <c r="O257" s="26" t="str">
        <f t="shared" si="37"/>
        <v>0</v>
      </c>
      <c r="P257" s="26" t="str">
        <f t="shared" si="38"/>
        <v>0</v>
      </c>
    </row>
    <row r="258" spans="1:16" s="5" customFormat="1" hidden="1">
      <c r="A258" s="24" t="s">
        <v>267</v>
      </c>
      <c r="B258" s="25">
        <f t="shared" si="39"/>
        <v>0</v>
      </c>
      <c r="C258" s="25">
        <f t="shared" si="39"/>
        <v>0</v>
      </c>
      <c r="D258" s="25">
        <f t="shared" si="39"/>
        <v>0</v>
      </c>
      <c r="E258" s="25" t="str">
        <f t="shared" si="33"/>
        <v>0</v>
      </c>
      <c r="F258" s="25" t="str">
        <f t="shared" si="34"/>
        <v>0</v>
      </c>
      <c r="G258" s="25">
        <v>0</v>
      </c>
      <c r="H258" s="25">
        <v>0</v>
      </c>
      <c r="I258" s="25">
        <v>0</v>
      </c>
      <c r="J258" s="25" t="str">
        <f t="shared" si="35"/>
        <v xml:space="preserve">0 </v>
      </c>
      <c r="K258" s="25" t="str">
        <f t="shared" si="36"/>
        <v>0</v>
      </c>
      <c r="L258" s="26">
        <v>0</v>
      </c>
      <c r="M258" s="26">
        <v>0</v>
      </c>
      <c r="N258" s="26">
        <v>0</v>
      </c>
      <c r="O258" s="26" t="str">
        <f t="shared" si="37"/>
        <v>0</v>
      </c>
      <c r="P258" s="26" t="str">
        <f t="shared" si="38"/>
        <v>0</v>
      </c>
    </row>
    <row r="259" spans="1:16" hidden="1">
      <c r="A259" s="24" t="s">
        <v>268</v>
      </c>
      <c r="B259" s="25">
        <f t="shared" si="39"/>
        <v>0</v>
      </c>
      <c r="C259" s="25">
        <f t="shared" si="39"/>
        <v>0</v>
      </c>
      <c r="D259" s="25">
        <f t="shared" si="39"/>
        <v>0</v>
      </c>
      <c r="E259" s="25" t="str">
        <f t="shared" si="33"/>
        <v>0</v>
      </c>
      <c r="F259" s="25" t="str">
        <f t="shared" si="34"/>
        <v>0</v>
      </c>
      <c r="G259" s="25">
        <v>0</v>
      </c>
      <c r="H259" s="25">
        <v>0</v>
      </c>
      <c r="I259" s="25">
        <v>0</v>
      </c>
      <c r="J259" s="25" t="str">
        <f t="shared" si="35"/>
        <v xml:space="preserve">0 </v>
      </c>
      <c r="K259" s="25" t="str">
        <f t="shared" si="36"/>
        <v>0</v>
      </c>
      <c r="L259" s="26">
        <v>0</v>
      </c>
      <c r="M259" s="26">
        <v>0</v>
      </c>
      <c r="N259" s="26">
        <v>0</v>
      </c>
      <c r="O259" s="26" t="str">
        <f t="shared" si="37"/>
        <v>0</v>
      </c>
      <c r="P259" s="26" t="str">
        <f t="shared" si="38"/>
        <v>0</v>
      </c>
    </row>
    <row r="260" spans="1:16" hidden="1">
      <c r="A260" s="24" t="s">
        <v>269</v>
      </c>
      <c r="B260" s="25">
        <f t="shared" si="39"/>
        <v>0</v>
      </c>
      <c r="C260" s="25">
        <f t="shared" si="39"/>
        <v>0</v>
      </c>
      <c r="D260" s="25">
        <f t="shared" si="39"/>
        <v>0</v>
      </c>
      <c r="E260" s="25" t="str">
        <f t="shared" si="33"/>
        <v>0</v>
      </c>
      <c r="F260" s="25" t="str">
        <f t="shared" si="34"/>
        <v>0</v>
      </c>
      <c r="G260" s="25">
        <v>0</v>
      </c>
      <c r="H260" s="25">
        <v>0</v>
      </c>
      <c r="I260" s="25">
        <v>0</v>
      </c>
      <c r="J260" s="25" t="str">
        <f t="shared" si="35"/>
        <v xml:space="preserve">0 </v>
      </c>
      <c r="K260" s="25" t="str">
        <f t="shared" si="36"/>
        <v>0</v>
      </c>
      <c r="L260" s="26">
        <v>0</v>
      </c>
      <c r="M260" s="26">
        <v>0</v>
      </c>
      <c r="N260" s="26">
        <v>0</v>
      </c>
      <c r="O260" s="26" t="str">
        <f t="shared" si="37"/>
        <v>0</v>
      </c>
      <c r="P260" s="26" t="str">
        <f t="shared" si="38"/>
        <v>0</v>
      </c>
    </row>
    <row r="261" spans="1:16" hidden="1">
      <c r="A261" s="24" t="s">
        <v>270</v>
      </c>
      <c r="B261" s="25">
        <f t="shared" ref="B261:D322" si="40">G261+L261</f>
        <v>0</v>
      </c>
      <c r="C261" s="25">
        <f t="shared" si="40"/>
        <v>0</v>
      </c>
      <c r="D261" s="25">
        <f t="shared" si="40"/>
        <v>0</v>
      </c>
      <c r="E261" s="25" t="str">
        <f t="shared" si="33"/>
        <v>0</v>
      </c>
      <c r="F261" s="25" t="str">
        <f t="shared" si="34"/>
        <v>0</v>
      </c>
      <c r="G261" s="25">
        <v>0</v>
      </c>
      <c r="H261" s="25">
        <v>0</v>
      </c>
      <c r="I261" s="25">
        <v>0</v>
      </c>
      <c r="J261" s="25" t="str">
        <f t="shared" si="35"/>
        <v xml:space="preserve">0 </v>
      </c>
      <c r="K261" s="25" t="str">
        <f t="shared" si="36"/>
        <v>0</v>
      </c>
      <c r="L261" s="26">
        <v>0</v>
      </c>
      <c r="M261" s="26">
        <v>0</v>
      </c>
      <c r="N261" s="26">
        <v>0</v>
      </c>
      <c r="O261" s="26" t="str">
        <f t="shared" si="37"/>
        <v>0</v>
      </c>
      <c r="P261" s="26" t="str">
        <f t="shared" si="38"/>
        <v>0</v>
      </c>
    </row>
    <row r="262" spans="1:16" hidden="1">
      <c r="A262" s="24" t="s">
        <v>271</v>
      </c>
      <c r="B262" s="25">
        <f t="shared" si="40"/>
        <v>0</v>
      </c>
      <c r="C262" s="25">
        <f t="shared" si="40"/>
        <v>0</v>
      </c>
      <c r="D262" s="25">
        <f t="shared" si="40"/>
        <v>0</v>
      </c>
      <c r="E262" s="25" t="str">
        <f t="shared" ref="E262:E325" si="41">IFERROR(ROUND((D262/B262)*1000,0),"0")</f>
        <v>0</v>
      </c>
      <c r="F262" s="25" t="str">
        <f t="shared" ref="F262:F325" si="42">IFERROR(ROUND((D262/C262)*1000,0),"0")</f>
        <v>0</v>
      </c>
      <c r="G262" s="25">
        <v>0</v>
      </c>
      <c r="H262" s="25">
        <v>0</v>
      </c>
      <c r="I262" s="25">
        <v>0</v>
      </c>
      <c r="J262" s="25" t="str">
        <f t="shared" ref="J262:J325" si="43">IFERROR(ROUND((I262/G262)*1000,0),"0 ")</f>
        <v xml:space="preserve">0 </v>
      </c>
      <c r="K262" s="25" t="str">
        <f t="shared" ref="K262:K325" si="44">IFERROR(ROUND((I262/H262)*1000,0),"0")</f>
        <v>0</v>
      </c>
      <c r="L262" s="26">
        <v>0</v>
      </c>
      <c r="M262" s="26">
        <v>0</v>
      </c>
      <c r="N262" s="26">
        <v>0</v>
      </c>
      <c r="O262" s="26" t="str">
        <f t="shared" ref="O262:O325" si="45">IFERROR(ROUND((N262/L262)*1000,0),"0")</f>
        <v>0</v>
      </c>
      <c r="P262" s="26" t="str">
        <f t="shared" ref="P262:P325" si="46">IFERROR(ROUND((N262/M262)*1000,0),"0")</f>
        <v>0</v>
      </c>
    </row>
    <row r="263" spans="1:16" hidden="1">
      <c r="A263" s="24" t="s">
        <v>272</v>
      </c>
      <c r="B263" s="25">
        <f t="shared" si="40"/>
        <v>0</v>
      </c>
      <c r="C263" s="25">
        <f t="shared" si="40"/>
        <v>0</v>
      </c>
      <c r="D263" s="25">
        <f t="shared" si="40"/>
        <v>0</v>
      </c>
      <c r="E263" s="25" t="str">
        <f t="shared" si="41"/>
        <v>0</v>
      </c>
      <c r="F263" s="25" t="str">
        <f t="shared" si="42"/>
        <v>0</v>
      </c>
      <c r="G263" s="25">
        <v>0</v>
      </c>
      <c r="H263" s="25">
        <v>0</v>
      </c>
      <c r="I263" s="25">
        <v>0</v>
      </c>
      <c r="J263" s="25" t="str">
        <f t="shared" si="43"/>
        <v xml:space="preserve">0 </v>
      </c>
      <c r="K263" s="25" t="str">
        <f t="shared" si="44"/>
        <v>0</v>
      </c>
      <c r="L263" s="26">
        <v>0</v>
      </c>
      <c r="M263" s="26">
        <v>0</v>
      </c>
      <c r="N263" s="26">
        <v>0</v>
      </c>
      <c r="O263" s="26" t="str">
        <f t="shared" si="45"/>
        <v>0</v>
      </c>
      <c r="P263" s="26" t="str">
        <f t="shared" si="46"/>
        <v>0</v>
      </c>
    </row>
    <row r="264" spans="1:16" hidden="1">
      <c r="A264" s="24" t="s">
        <v>273</v>
      </c>
      <c r="B264" s="25">
        <f t="shared" si="40"/>
        <v>0</v>
      </c>
      <c r="C264" s="25">
        <f t="shared" si="40"/>
        <v>0</v>
      </c>
      <c r="D264" s="25">
        <f t="shared" si="40"/>
        <v>0</v>
      </c>
      <c r="E264" s="25" t="str">
        <f t="shared" si="41"/>
        <v>0</v>
      </c>
      <c r="F264" s="25" t="str">
        <f t="shared" si="42"/>
        <v>0</v>
      </c>
      <c r="G264" s="25">
        <v>0</v>
      </c>
      <c r="H264" s="25">
        <v>0</v>
      </c>
      <c r="I264" s="25">
        <v>0</v>
      </c>
      <c r="J264" s="25" t="str">
        <f t="shared" si="43"/>
        <v xml:space="preserve">0 </v>
      </c>
      <c r="K264" s="25" t="str">
        <f t="shared" si="44"/>
        <v>0</v>
      </c>
      <c r="L264" s="26">
        <v>0</v>
      </c>
      <c r="M264" s="26">
        <v>0</v>
      </c>
      <c r="N264" s="26">
        <v>0</v>
      </c>
      <c r="O264" s="26" t="str">
        <f t="shared" si="45"/>
        <v>0</v>
      </c>
      <c r="P264" s="26" t="str">
        <f t="shared" si="46"/>
        <v>0</v>
      </c>
    </row>
    <row r="265" spans="1:16" hidden="1">
      <c r="A265" s="24" t="s">
        <v>274</v>
      </c>
      <c r="B265" s="25">
        <f t="shared" si="40"/>
        <v>0</v>
      </c>
      <c r="C265" s="25">
        <f t="shared" si="40"/>
        <v>0</v>
      </c>
      <c r="D265" s="25">
        <f t="shared" si="40"/>
        <v>0</v>
      </c>
      <c r="E265" s="25" t="str">
        <f t="shared" si="41"/>
        <v>0</v>
      </c>
      <c r="F265" s="25" t="str">
        <f t="shared" si="42"/>
        <v>0</v>
      </c>
      <c r="G265" s="25">
        <v>0</v>
      </c>
      <c r="H265" s="25">
        <v>0</v>
      </c>
      <c r="I265" s="25">
        <v>0</v>
      </c>
      <c r="J265" s="25" t="str">
        <f t="shared" si="43"/>
        <v xml:space="preserve">0 </v>
      </c>
      <c r="K265" s="25" t="str">
        <f t="shared" si="44"/>
        <v>0</v>
      </c>
      <c r="L265" s="26">
        <v>0</v>
      </c>
      <c r="M265" s="26">
        <v>0</v>
      </c>
      <c r="N265" s="26">
        <v>0</v>
      </c>
      <c r="O265" s="26" t="str">
        <f t="shared" si="45"/>
        <v>0</v>
      </c>
      <c r="P265" s="26" t="str">
        <f t="shared" si="46"/>
        <v>0</v>
      </c>
    </row>
    <row r="266" spans="1:16" hidden="1">
      <c r="A266" s="24" t="s">
        <v>275</v>
      </c>
      <c r="B266" s="25">
        <f t="shared" si="40"/>
        <v>0</v>
      </c>
      <c r="C266" s="25">
        <f t="shared" si="40"/>
        <v>0</v>
      </c>
      <c r="D266" s="25">
        <f t="shared" si="40"/>
        <v>0</v>
      </c>
      <c r="E266" s="25" t="str">
        <f t="shared" si="41"/>
        <v>0</v>
      </c>
      <c r="F266" s="25" t="str">
        <f t="shared" si="42"/>
        <v>0</v>
      </c>
      <c r="G266" s="25">
        <v>0</v>
      </c>
      <c r="H266" s="25">
        <v>0</v>
      </c>
      <c r="I266" s="25">
        <v>0</v>
      </c>
      <c r="J266" s="25" t="str">
        <f t="shared" si="43"/>
        <v xml:space="preserve">0 </v>
      </c>
      <c r="K266" s="25" t="str">
        <f t="shared" si="44"/>
        <v>0</v>
      </c>
      <c r="L266" s="26">
        <v>0</v>
      </c>
      <c r="M266" s="26">
        <v>0</v>
      </c>
      <c r="N266" s="26">
        <v>0</v>
      </c>
      <c r="O266" s="26" t="str">
        <f t="shared" si="45"/>
        <v>0</v>
      </c>
      <c r="P266" s="26" t="str">
        <f t="shared" si="46"/>
        <v>0</v>
      </c>
    </row>
    <row r="267" spans="1:16" hidden="1">
      <c r="A267" s="24" t="s">
        <v>276</v>
      </c>
      <c r="B267" s="25">
        <f t="shared" si="40"/>
        <v>0</v>
      </c>
      <c r="C267" s="25">
        <f t="shared" si="40"/>
        <v>0</v>
      </c>
      <c r="D267" s="25">
        <f t="shared" si="40"/>
        <v>0</v>
      </c>
      <c r="E267" s="25" t="str">
        <f t="shared" si="41"/>
        <v>0</v>
      </c>
      <c r="F267" s="25" t="str">
        <f t="shared" si="42"/>
        <v>0</v>
      </c>
      <c r="G267" s="25">
        <v>0</v>
      </c>
      <c r="H267" s="25">
        <v>0</v>
      </c>
      <c r="I267" s="25">
        <v>0</v>
      </c>
      <c r="J267" s="25" t="str">
        <f t="shared" si="43"/>
        <v xml:space="preserve">0 </v>
      </c>
      <c r="K267" s="25" t="str">
        <f t="shared" si="44"/>
        <v>0</v>
      </c>
      <c r="L267" s="26">
        <v>0</v>
      </c>
      <c r="M267" s="26">
        <v>0</v>
      </c>
      <c r="N267" s="26">
        <v>0</v>
      </c>
      <c r="O267" s="26" t="str">
        <f t="shared" si="45"/>
        <v>0</v>
      </c>
      <c r="P267" s="26" t="str">
        <f t="shared" si="46"/>
        <v>0</v>
      </c>
    </row>
    <row r="268" spans="1:16" s="5" customFormat="1">
      <c r="A268" s="28" t="s">
        <v>277</v>
      </c>
      <c r="B268" s="18">
        <f t="shared" si="40"/>
        <v>17299</v>
      </c>
      <c r="C268" s="18">
        <f t="shared" si="40"/>
        <v>17148</v>
      </c>
      <c r="D268" s="18">
        <f t="shared" si="40"/>
        <v>4493</v>
      </c>
      <c r="E268" s="18">
        <f t="shared" si="41"/>
        <v>260</v>
      </c>
      <c r="F268" s="18">
        <f t="shared" si="42"/>
        <v>262</v>
      </c>
      <c r="G268" s="18">
        <v>3132</v>
      </c>
      <c r="H268" s="18">
        <v>3070</v>
      </c>
      <c r="I268" s="18">
        <v>873</v>
      </c>
      <c r="J268" s="18">
        <f t="shared" si="43"/>
        <v>279</v>
      </c>
      <c r="K268" s="18">
        <f t="shared" si="44"/>
        <v>284</v>
      </c>
      <c r="L268" s="29">
        <v>14167</v>
      </c>
      <c r="M268" s="29">
        <v>14078</v>
      </c>
      <c r="N268" s="29">
        <v>3620</v>
      </c>
      <c r="O268" s="29">
        <f t="shared" si="45"/>
        <v>256</v>
      </c>
      <c r="P268" s="29">
        <f t="shared" si="46"/>
        <v>257</v>
      </c>
    </row>
    <row r="269" spans="1:16" hidden="1">
      <c r="A269" s="33" t="s">
        <v>278</v>
      </c>
      <c r="B269" s="25">
        <f t="shared" si="40"/>
        <v>0</v>
      </c>
      <c r="C269" s="25">
        <f t="shared" si="40"/>
        <v>0</v>
      </c>
      <c r="D269" s="25">
        <f t="shared" si="40"/>
        <v>0</v>
      </c>
      <c r="E269" s="25" t="str">
        <f t="shared" si="41"/>
        <v>0</v>
      </c>
      <c r="F269" s="25" t="str">
        <f t="shared" si="42"/>
        <v>0</v>
      </c>
      <c r="G269" s="25">
        <v>0</v>
      </c>
      <c r="H269" s="25">
        <v>0</v>
      </c>
      <c r="I269" s="25">
        <v>0</v>
      </c>
      <c r="J269" s="25" t="str">
        <f t="shared" si="43"/>
        <v xml:space="preserve">0 </v>
      </c>
      <c r="K269" s="25" t="str">
        <f t="shared" si="44"/>
        <v>0</v>
      </c>
      <c r="L269" s="26">
        <v>0</v>
      </c>
      <c r="M269" s="26">
        <v>0</v>
      </c>
      <c r="N269" s="26">
        <v>0</v>
      </c>
      <c r="O269" s="26" t="str">
        <f t="shared" si="45"/>
        <v>0</v>
      </c>
      <c r="P269" s="26" t="str">
        <f t="shared" si="46"/>
        <v>0</v>
      </c>
    </row>
    <row r="270" spans="1:16" hidden="1">
      <c r="A270" s="33" t="s">
        <v>279</v>
      </c>
      <c r="B270" s="25">
        <f t="shared" si="40"/>
        <v>0</v>
      </c>
      <c r="C270" s="25">
        <f t="shared" si="40"/>
        <v>0</v>
      </c>
      <c r="D270" s="25">
        <f t="shared" si="40"/>
        <v>0</v>
      </c>
      <c r="E270" s="25" t="str">
        <f t="shared" si="41"/>
        <v>0</v>
      </c>
      <c r="F270" s="25" t="str">
        <f t="shared" si="42"/>
        <v>0</v>
      </c>
      <c r="G270" s="25">
        <v>0</v>
      </c>
      <c r="H270" s="25">
        <v>0</v>
      </c>
      <c r="I270" s="25">
        <v>0</v>
      </c>
      <c r="J270" s="25" t="str">
        <f t="shared" si="43"/>
        <v xml:space="preserve">0 </v>
      </c>
      <c r="K270" s="25" t="str">
        <f t="shared" si="44"/>
        <v>0</v>
      </c>
      <c r="L270" s="26">
        <v>0</v>
      </c>
      <c r="M270" s="26">
        <v>0</v>
      </c>
      <c r="N270" s="26">
        <v>0</v>
      </c>
      <c r="O270" s="26" t="str">
        <f t="shared" si="45"/>
        <v>0</v>
      </c>
      <c r="P270" s="26" t="str">
        <f t="shared" si="46"/>
        <v>0</v>
      </c>
    </row>
    <row r="271" spans="1:16" hidden="1">
      <c r="A271" s="33" t="s">
        <v>280</v>
      </c>
      <c r="B271" s="25">
        <f t="shared" si="40"/>
        <v>0</v>
      </c>
      <c r="C271" s="25">
        <f t="shared" si="40"/>
        <v>0</v>
      </c>
      <c r="D271" s="25">
        <f t="shared" si="40"/>
        <v>0</v>
      </c>
      <c r="E271" s="25" t="str">
        <f t="shared" si="41"/>
        <v>0</v>
      </c>
      <c r="F271" s="25" t="str">
        <f t="shared" si="42"/>
        <v>0</v>
      </c>
      <c r="G271" s="25">
        <v>0</v>
      </c>
      <c r="H271" s="25">
        <v>0</v>
      </c>
      <c r="I271" s="25">
        <v>0</v>
      </c>
      <c r="J271" s="25" t="str">
        <f t="shared" si="43"/>
        <v xml:space="preserve">0 </v>
      </c>
      <c r="K271" s="25" t="str">
        <f t="shared" si="44"/>
        <v>0</v>
      </c>
      <c r="L271" s="26">
        <v>0</v>
      </c>
      <c r="M271" s="26">
        <v>0</v>
      </c>
      <c r="N271" s="26">
        <v>0</v>
      </c>
      <c r="O271" s="26" t="str">
        <f t="shared" si="45"/>
        <v>0</v>
      </c>
      <c r="P271" s="26" t="str">
        <f t="shared" si="46"/>
        <v>0</v>
      </c>
    </row>
    <row r="272" spans="1:16">
      <c r="A272" s="33" t="s">
        <v>281</v>
      </c>
      <c r="B272" s="25">
        <f t="shared" si="40"/>
        <v>11470</v>
      </c>
      <c r="C272" s="25">
        <f t="shared" si="40"/>
        <v>11367</v>
      </c>
      <c r="D272" s="25">
        <f t="shared" si="40"/>
        <v>2952</v>
      </c>
      <c r="E272" s="25">
        <f t="shared" si="41"/>
        <v>257</v>
      </c>
      <c r="F272" s="25">
        <f t="shared" si="42"/>
        <v>260</v>
      </c>
      <c r="G272" s="25">
        <v>822</v>
      </c>
      <c r="H272" s="25">
        <v>808</v>
      </c>
      <c r="I272" s="25">
        <v>228</v>
      </c>
      <c r="J272" s="25">
        <f t="shared" si="43"/>
        <v>277</v>
      </c>
      <c r="K272" s="25">
        <f t="shared" si="44"/>
        <v>282</v>
      </c>
      <c r="L272" s="26">
        <v>10648</v>
      </c>
      <c r="M272" s="26">
        <v>10559</v>
      </c>
      <c r="N272" s="26">
        <v>2724</v>
      </c>
      <c r="O272" s="26">
        <f t="shared" si="45"/>
        <v>256</v>
      </c>
      <c r="P272" s="26">
        <f t="shared" si="46"/>
        <v>258</v>
      </c>
    </row>
    <row r="273" spans="1:16">
      <c r="A273" s="33" t="s">
        <v>282</v>
      </c>
      <c r="B273" s="25">
        <f t="shared" si="40"/>
        <v>300</v>
      </c>
      <c r="C273" s="25">
        <f t="shared" si="40"/>
        <v>300</v>
      </c>
      <c r="D273" s="25">
        <f t="shared" si="40"/>
        <v>72</v>
      </c>
      <c r="E273" s="25">
        <f t="shared" si="41"/>
        <v>240</v>
      </c>
      <c r="F273" s="25">
        <f t="shared" si="42"/>
        <v>240</v>
      </c>
      <c r="G273" s="25">
        <v>0</v>
      </c>
      <c r="H273" s="25">
        <v>0</v>
      </c>
      <c r="I273" s="25">
        <v>0</v>
      </c>
      <c r="J273" s="25" t="str">
        <f t="shared" si="43"/>
        <v xml:space="preserve">0 </v>
      </c>
      <c r="K273" s="25" t="str">
        <f t="shared" si="44"/>
        <v>0</v>
      </c>
      <c r="L273" s="26">
        <v>300</v>
      </c>
      <c r="M273" s="26">
        <v>300</v>
      </c>
      <c r="N273" s="26">
        <v>72</v>
      </c>
      <c r="O273" s="26">
        <f t="shared" si="45"/>
        <v>240</v>
      </c>
      <c r="P273" s="26">
        <f t="shared" si="46"/>
        <v>240</v>
      </c>
    </row>
    <row r="274" spans="1:16" hidden="1">
      <c r="A274" s="33" t="s">
        <v>283</v>
      </c>
      <c r="B274" s="25">
        <f t="shared" si="40"/>
        <v>0</v>
      </c>
      <c r="C274" s="25">
        <f t="shared" si="40"/>
        <v>0</v>
      </c>
      <c r="D274" s="25">
        <f t="shared" si="40"/>
        <v>0</v>
      </c>
      <c r="E274" s="25" t="str">
        <f t="shared" si="41"/>
        <v>0</v>
      </c>
      <c r="F274" s="25" t="str">
        <f t="shared" si="42"/>
        <v>0</v>
      </c>
      <c r="G274" s="25">
        <v>0</v>
      </c>
      <c r="H274" s="25">
        <v>0</v>
      </c>
      <c r="I274" s="25">
        <v>0</v>
      </c>
      <c r="J274" s="25" t="str">
        <f t="shared" si="43"/>
        <v xml:space="preserve">0 </v>
      </c>
      <c r="K274" s="25" t="str">
        <f t="shared" si="44"/>
        <v>0</v>
      </c>
      <c r="L274" s="26">
        <v>0</v>
      </c>
      <c r="M274" s="26">
        <v>0</v>
      </c>
      <c r="N274" s="26">
        <v>0</v>
      </c>
      <c r="O274" s="26" t="str">
        <f t="shared" si="45"/>
        <v>0</v>
      </c>
      <c r="P274" s="26" t="str">
        <f t="shared" si="46"/>
        <v>0</v>
      </c>
    </row>
    <row r="275" spans="1:16" hidden="1">
      <c r="A275" s="33" t="s">
        <v>284</v>
      </c>
      <c r="B275" s="25">
        <f t="shared" si="40"/>
        <v>0</v>
      </c>
      <c r="C275" s="25">
        <f t="shared" si="40"/>
        <v>0</v>
      </c>
      <c r="D275" s="25">
        <f t="shared" si="40"/>
        <v>0</v>
      </c>
      <c r="E275" s="25" t="str">
        <f t="shared" si="41"/>
        <v>0</v>
      </c>
      <c r="F275" s="25" t="str">
        <f t="shared" si="42"/>
        <v>0</v>
      </c>
      <c r="G275" s="25">
        <v>0</v>
      </c>
      <c r="H275" s="25">
        <v>0</v>
      </c>
      <c r="I275" s="25">
        <v>0</v>
      </c>
      <c r="J275" s="25" t="str">
        <f t="shared" si="43"/>
        <v xml:space="preserve">0 </v>
      </c>
      <c r="K275" s="25" t="str">
        <f t="shared" si="44"/>
        <v>0</v>
      </c>
      <c r="L275" s="26">
        <v>0</v>
      </c>
      <c r="M275" s="26">
        <v>0</v>
      </c>
      <c r="N275" s="26">
        <v>0</v>
      </c>
      <c r="O275" s="26" t="str">
        <f t="shared" si="45"/>
        <v>0</v>
      </c>
      <c r="P275" s="26" t="str">
        <f t="shared" si="46"/>
        <v>0</v>
      </c>
    </row>
    <row r="276" spans="1:16" hidden="1">
      <c r="A276" s="33" t="s">
        <v>285</v>
      </c>
      <c r="B276" s="25">
        <f t="shared" si="40"/>
        <v>0</v>
      </c>
      <c r="C276" s="25">
        <f t="shared" si="40"/>
        <v>0</v>
      </c>
      <c r="D276" s="25">
        <f t="shared" si="40"/>
        <v>0</v>
      </c>
      <c r="E276" s="25" t="str">
        <f t="shared" si="41"/>
        <v>0</v>
      </c>
      <c r="F276" s="25" t="str">
        <f t="shared" si="42"/>
        <v>0</v>
      </c>
      <c r="G276" s="25">
        <v>0</v>
      </c>
      <c r="H276" s="25">
        <v>0</v>
      </c>
      <c r="I276" s="25">
        <v>0</v>
      </c>
      <c r="J276" s="25" t="str">
        <f t="shared" si="43"/>
        <v xml:space="preserve">0 </v>
      </c>
      <c r="K276" s="25" t="str">
        <f t="shared" si="44"/>
        <v>0</v>
      </c>
      <c r="L276" s="26">
        <v>0</v>
      </c>
      <c r="M276" s="26">
        <v>0</v>
      </c>
      <c r="N276" s="26">
        <v>0</v>
      </c>
      <c r="O276" s="26" t="str">
        <f t="shared" si="45"/>
        <v>0</v>
      </c>
      <c r="P276" s="26" t="str">
        <f t="shared" si="46"/>
        <v>0</v>
      </c>
    </row>
    <row r="277" spans="1:16" hidden="1">
      <c r="A277" s="33" t="s">
        <v>286</v>
      </c>
      <c r="B277" s="25">
        <f t="shared" si="40"/>
        <v>0</v>
      </c>
      <c r="C277" s="25">
        <f t="shared" si="40"/>
        <v>0</v>
      </c>
      <c r="D277" s="25">
        <f t="shared" si="40"/>
        <v>0</v>
      </c>
      <c r="E277" s="25" t="str">
        <f t="shared" si="41"/>
        <v>0</v>
      </c>
      <c r="F277" s="25" t="str">
        <f t="shared" si="42"/>
        <v>0</v>
      </c>
      <c r="G277" s="25">
        <v>0</v>
      </c>
      <c r="H277" s="25">
        <v>0</v>
      </c>
      <c r="I277" s="25">
        <v>0</v>
      </c>
      <c r="J277" s="25" t="str">
        <f t="shared" si="43"/>
        <v xml:space="preserve">0 </v>
      </c>
      <c r="K277" s="25" t="str">
        <f t="shared" si="44"/>
        <v>0</v>
      </c>
      <c r="L277" s="26">
        <v>0</v>
      </c>
      <c r="M277" s="26">
        <v>0</v>
      </c>
      <c r="N277" s="26">
        <v>0</v>
      </c>
      <c r="O277" s="26" t="str">
        <f t="shared" si="45"/>
        <v>0</v>
      </c>
      <c r="P277" s="26" t="str">
        <f t="shared" si="46"/>
        <v>0</v>
      </c>
    </row>
    <row r="278" spans="1:16">
      <c r="A278" s="33" t="s">
        <v>287</v>
      </c>
      <c r="B278" s="25">
        <f t="shared" si="40"/>
        <v>700</v>
      </c>
      <c r="C278" s="25">
        <f t="shared" si="40"/>
        <v>696</v>
      </c>
      <c r="D278" s="25">
        <f t="shared" si="40"/>
        <v>166</v>
      </c>
      <c r="E278" s="25">
        <f t="shared" si="41"/>
        <v>237</v>
      </c>
      <c r="F278" s="25">
        <f t="shared" si="42"/>
        <v>239</v>
      </c>
      <c r="G278" s="25">
        <v>35</v>
      </c>
      <c r="H278" s="25">
        <v>31</v>
      </c>
      <c r="I278" s="25">
        <v>9</v>
      </c>
      <c r="J278" s="25">
        <f t="shared" si="43"/>
        <v>257</v>
      </c>
      <c r="K278" s="25">
        <f t="shared" si="44"/>
        <v>290</v>
      </c>
      <c r="L278" s="26">
        <v>665</v>
      </c>
      <c r="M278" s="26">
        <v>665</v>
      </c>
      <c r="N278" s="26">
        <v>157</v>
      </c>
      <c r="O278" s="26">
        <f t="shared" si="45"/>
        <v>236</v>
      </c>
      <c r="P278" s="26">
        <f t="shared" si="46"/>
        <v>236</v>
      </c>
    </row>
    <row r="279" spans="1:16" hidden="1">
      <c r="A279" s="33" t="s">
        <v>288</v>
      </c>
      <c r="B279" s="25">
        <f t="shared" si="40"/>
        <v>0</v>
      </c>
      <c r="C279" s="25">
        <f t="shared" si="40"/>
        <v>0</v>
      </c>
      <c r="D279" s="25">
        <f t="shared" si="40"/>
        <v>0</v>
      </c>
      <c r="E279" s="25" t="str">
        <f t="shared" si="41"/>
        <v>0</v>
      </c>
      <c r="F279" s="25" t="str">
        <f t="shared" si="42"/>
        <v>0</v>
      </c>
      <c r="G279" s="25">
        <v>0</v>
      </c>
      <c r="H279" s="25">
        <v>0</v>
      </c>
      <c r="I279" s="25">
        <v>0</v>
      </c>
      <c r="J279" s="25" t="str">
        <f t="shared" si="43"/>
        <v xml:space="preserve">0 </v>
      </c>
      <c r="K279" s="25" t="str">
        <f t="shared" si="44"/>
        <v>0</v>
      </c>
      <c r="L279" s="26">
        <v>0</v>
      </c>
      <c r="M279" s="26">
        <v>0</v>
      </c>
      <c r="N279" s="26">
        <v>0</v>
      </c>
      <c r="O279" s="26" t="str">
        <f t="shared" si="45"/>
        <v>0</v>
      </c>
      <c r="P279" s="26" t="str">
        <f t="shared" si="46"/>
        <v>0</v>
      </c>
    </row>
    <row r="280" spans="1:16" hidden="1">
      <c r="A280" s="33" t="s">
        <v>289</v>
      </c>
      <c r="B280" s="25">
        <f t="shared" si="40"/>
        <v>0</v>
      </c>
      <c r="C280" s="25">
        <f t="shared" si="40"/>
        <v>0</v>
      </c>
      <c r="D280" s="25">
        <f t="shared" si="40"/>
        <v>0</v>
      </c>
      <c r="E280" s="25" t="str">
        <f t="shared" si="41"/>
        <v>0</v>
      </c>
      <c r="F280" s="25" t="str">
        <f t="shared" si="42"/>
        <v>0</v>
      </c>
      <c r="G280" s="25">
        <v>0</v>
      </c>
      <c r="H280" s="25">
        <v>0</v>
      </c>
      <c r="I280" s="25">
        <v>0</v>
      </c>
      <c r="J280" s="25" t="str">
        <f t="shared" si="43"/>
        <v xml:space="preserve">0 </v>
      </c>
      <c r="K280" s="25" t="str">
        <f t="shared" si="44"/>
        <v>0</v>
      </c>
      <c r="L280" s="26">
        <v>0</v>
      </c>
      <c r="M280" s="26">
        <v>0</v>
      </c>
      <c r="N280" s="26">
        <v>0</v>
      </c>
      <c r="O280" s="26" t="str">
        <f t="shared" si="45"/>
        <v>0</v>
      </c>
      <c r="P280" s="26" t="str">
        <f t="shared" si="46"/>
        <v>0</v>
      </c>
    </row>
    <row r="281" spans="1:16" hidden="1">
      <c r="A281" s="33" t="s">
        <v>290</v>
      </c>
      <c r="B281" s="25">
        <f t="shared" si="40"/>
        <v>0</v>
      </c>
      <c r="C281" s="25">
        <f t="shared" si="40"/>
        <v>0</v>
      </c>
      <c r="D281" s="25">
        <f t="shared" si="40"/>
        <v>0</v>
      </c>
      <c r="E281" s="25" t="str">
        <f t="shared" si="41"/>
        <v>0</v>
      </c>
      <c r="F281" s="25" t="str">
        <f t="shared" si="42"/>
        <v>0</v>
      </c>
      <c r="G281" s="25">
        <v>0</v>
      </c>
      <c r="H281" s="25">
        <v>0</v>
      </c>
      <c r="I281" s="25">
        <v>0</v>
      </c>
      <c r="J281" s="25" t="str">
        <f t="shared" si="43"/>
        <v xml:space="preserve">0 </v>
      </c>
      <c r="K281" s="25" t="str">
        <f t="shared" si="44"/>
        <v>0</v>
      </c>
      <c r="L281" s="26">
        <v>0</v>
      </c>
      <c r="M281" s="26">
        <v>0</v>
      </c>
      <c r="N281" s="26">
        <v>0</v>
      </c>
      <c r="O281" s="26" t="str">
        <f t="shared" si="45"/>
        <v>0</v>
      </c>
      <c r="P281" s="26" t="str">
        <f t="shared" si="46"/>
        <v>0</v>
      </c>
    </row>
    <row r="282" spans="1:16" hidden="1">
      <c r="A282" s="33" t="s">
        <v>291</v>
      </c>
      <c r="B282" s="25">
        <f t="shared" si="40"/>
        <v>0</v>
      </c>
      <c r="C282" s="25">
        <f t="shared" si="40"/>
        <v>0</v>
      </c>
      <c r="D282" s="25">
        <f t="shared" si="40"/>
        <v>0</v>
      </c>
      <c r="E282" s="25" t="str">
        <f t="shared" si="41"/>
        <v>0</v>
      </c>
      <c r="F282" s="25" t="str">
        <f t="shared" si="42"/>
        <v>0</v>
      </c>
      <c r="G282" s="25">
        <v>0</v>
      </c>
      <c r="H282" s="25">
        <v>0</v>
      </c>
      <c r="I282" s="25">
        <v>0</v>
      </c>
      <c r="J282" s="25" t="str">
        <f t="shared" si="43"/>
        <v xml:space="preserve">0 </v>
      </c>
      <c r="K282" s="25" t="str">
        <f t="shared" si="44"/>
        <v>0</v>
      </c>
      <c r="L282" s="26">
        <v>0</v>
      </c>
      <c r="M282" s="26">
        <v>0</v>
      </c>
      <c r="N282" s="26">
        <v>0</v>
      </c>
      <c r="O282" s="26" t="str">
        <f t="shared" si="45"/>
        <v>0</v>
      </c>
      <c r="P282" s="26" t="str">
        <f t="shared" si="46"/>
        <v>0</v>
      </c>
    </row>
    <row r="283" spans="1:16" hidden="1">
      <c r="A283" s="33" t="s">
        <v>292</v>
      </c>
      <c r="B283" s="25">
        <f t="shared" si="40"/>
        <v>0</v>
      </c>
      <c r="C283" s="25">
        <f t="shared" si="40"/>
        <v>0</v>
      </c>
      <c r="D283" s="25">
        <f t="shared" si="40"/>
        <v>0</v>
      </c>
      <c r="E283" s="25" t="str">
        <f t="shared" si="41"/>
        <v>0</v>
      </c>
      <c r="F283" s="25" t="str">
        <f t="shared" si="42"/>
        <v>0</v>
      </c>
      <c r="G283" s="25">
        <v>0</v>
      </c>
      <c r="H283" s="25">
        <v>0</v>
      </c>
      <c r="I283" s="25">
        <v>0</v>
      </c>
      <c r="J283" s="25" t="str">
        <f t="shared" si="43"/>
        <v xml:space="preserve">0 </v>
      </c>
      <c r="K283" s="25" t="str">
        <f t="shared" si="44"/>
        <v>0</v>
      </c>
      <c r="L283" s="26">
        <v>0</v>
      </c>
      <c r="M283" s="26">
        <v>0</v>
      </c>
      <c r="N283" s="26">
        <v>0</v>
      </c>
      <c r="O283" s="26" t="str">
        <f t="shared" si="45"/>
        <v>0</v>
      </c>
      <c r="P283" s="26" t="str">
        <f t="shared" si="46"/>
        <v>0</v>
      </c>
    </row>
    <row r="284" spans="1:16" hidden="1">
      <c r="A284" s="33" t="s">
        <v>293</v>
      </c>
      <c r="B284" s="25">
        <f t="shared" si="40"/>
        <v>0</v>
      </c>
      <c r="C284" s="25">
        <f t="shared" si="40"/>
        <v>0</v>
      </c>
      <c r="D284" s="25">
        <f t="shared" si="40"/>
        <v>0</v>
      </c>
      <c r="E284" s="25" t="str">
        <f t="shared" si="41"/>
        <v>0</v>
      </c>
      <c r="F284" s="25" t="str">
        <f t="shared" si="42"/>
        <v>0</v>
      </c>
      <c r="G284" s="25">
        <v>0</v>
      </c>
      <c r="H284" s="25">
        <v>0</v>
      </c>
      <c r="I284" s="25">
        <v>0</v>
      </c>
      <c r="J284" s="25" t="str">
        <f t="shared" si="43"/>
        <v xml:space="preserve">0 </v>
      </c>
      <c r="K284" s="25" t="str">
        <f t="shared" si="44"/>
        <v>0</v>
      </c>
      <c r="L284" s="26">
        <v>0</v>
      </c>
      <c r="M284" s="26">
        <v>0</v>
      </c>
      <c r="N284" s="26">
        <v>0</v>
      </c>
      <c r="O284" s="26" t="str">
        <f t="shared" si="45"/>
        <v>0</v>
      </c>
      <c r="P284" s="26" t="str">
        <f t="shared" si="46"/>
        <v>0</v>
      </c>
    </row>
    <row r="285" spans="1:16" s="5" customFormat="1" hidden="1">
      <c r="A285" s="33" t="s">
        <v>294</v>
      </c>
      <c r="B285" s="25">
        <f t="shared" si="40"/>
        <v>0</v>
      </c>
      <c r="C285" s="25">
        <f t="shared" si="40"/>
        <v>0</v>
      </c>
      <c r="D285" s="25">
        <f t="shared" si="40"/>
        <v>0</v>
      </c>
      <c r="E285" s="25" t="str">
        <f t="shared" si="41"/>
        <v>0</v>
      </c>
      <c r="F285" s="25" t="str">
        <f t="shared" si="42"/>
        <v>0</v>
      </c>
      <c r="G285" s="25">
        <v>0</v>
      </c>
      <c r="H285" s="25">
        <v>0</v>
      </c>
      <c r="I285" s="25">
        <v>0</v>
      </c>
      <c r="J285" s="25" t="str">
        <f t="shared" si="43"/>
        <v xml:space="preserve">0 </v>
      </c>
      <c r="K285" s="25" t="str">
        <f t="shared" si="44"/>
        <v>0</v>
      </c>
      <c r="L285" s="26">
        <v>0</v>
      </c>
      <c r="M285" s="26">
        <v>0</v>
      </c>
      <c r="N285" s="26">
        <v>0</v>
      </c>
      <c r="O285" s="26" t="str">
        <f t="shared" si="45"/>
        <v>0</v>
      </c>
      <c r="P285" s="26" t="str">
        <f t="shared" si="46"/>
        <v>0</v>
      </c>
    </row>
    <row r="286" spans="1:16" hidden="1">
      <c r="A286" s="33" t="s">
        <v>295</v>
      </c>
      <c r="B286" s="25">
        <f t="shared" si="40"/>
        <v>0</v>
      </c>
      <c r="C286" s="25">
        <f t="shared" si="40"/>
        <v>0</v>
      </c>
      <c r="D286" s="25">
        <f t="shared" si="40"/>
        <v>0</v>
      </c>
      <c r="E286" s="25" t="str">
        <f t="shared" si="41"/>
        <v>0</v>
      </c>
      <c r="F286" s="25" t="str">
        <f t="shared" si="42"/>
        <v>0</v>
      </c>
      <c r="G286" s="25">
        <v>0</v>
      </c>
      <c r="H286" s="25">
        <v>0</v>
      </c>
      <c r="I286" s="25">
        <v>0</v>
      </c>
      <c r="J286" s="25" t="str">
        <f t="shared" si="43"/>
        <v xml:space="preserve">0 </v>
      </c>
      <c r="K286" s="25" t="str">
        <f t="shared" si="44"/>
        <v>0</v>
      </c>
      <c r="L286" s="26">
        <v>0</v>
      </c>
      <c r="M286" s="26">
        <v>0</v>
      </c>
      <c r="N286" s="26">
        <v>0</v>
      </c>
      <c r="O286" s="26" t="str">
        <f t="shared" si="45"/>
        <v>0</v>
      </c>
      <c r="P286" s="26" t="str">
        <f t="shared" si="46"/>
        <v>0</v>
      </c>
    </row>
    <row r="287" spans="1:16" hidden="1">
      <c r="A287" s="33" t="s">
        <v>296</v>
      </c>
      <c r="B287" s="25">
        <f t="shared" si="40"/>
        <v>0</v>
      </c>
      <c r="C287" s="25">
        <f t="shared" si="40"/>
        <v>0</v>
      </c>
      <c r="D287" s="25">
        <f t="shared" si="40"/>
        <v>0</v>
      </c>
      <c r="E287" s="25" t="str">
        <f t="shared" si="41"/>
        <v>0</v>
      </c>
      <c r="F287" s="25" t="str">
        <f t="shared" si="42"/>
        <v>0</v>
      </c>
      <c r="G287" s="25">
        <v>0</v>
      </c>
      <c r="H287" s="25">
        <v>0</v>
      </c>
      <c r="I287" s="25">
        <v>0</v>
      </c>
      <c r="J287" s="25" t="str">
        <f t="shared" si="43"/>
        <v xml:space="preserve">0 </v>
      </c>
      <c r="K287" s="25" t="str">
        <f t="shared" si="44"/>
        <v>0</v>
      </c>
      <c r="L287" s="26">
        <v>0</v>
      </c>
      <c r="M287" s="26">
        <v>0</v>
      </c>
      <c r="N287" s="26">
        <v>0</v>
      </c>
      <c r="O287" s="26" t="str">
        <f t="shared" si="45"/>
        <v>0</v>
      </c>
      <c r="P287" s="26" t="str">
        <f t="shared" si="46"/>
        <v>0</v>
      </c>
    </row>
    <row r="288" spans="1:16">
      <c r="A288" s="33" t="s">
        <v>297</v>
      </c>
      <c r="B288" s="25">
        <f t="shared" si="40"/>
        <v>4829</v>
      </c>
      <c r="C288" s="25">
        <f t="shared" si="40"/>
        <v>4785</v>
      </c>
      <c r="D288" s="25">
        <f t="shared" si="40"/>
        <v>1303</v>
      </c>
      <c r="E288" s="25">
        <f t="shared" si="41"/>
        <v>270</v>
      </c>
      <c r="F288" s="25">
        <f t="shared" si="42"/>
        <v>272</v>
      </c>
      <c r="G288" s="25">
        <v>2275</v>
      </c>
      <c r="H288" s="25">
        <v>2231</v>
      </c>
      <c r="I288" s="25">
        <v>636</v>
      </c>
      <c r="J288" s="25">
        <f t="shared" si="43"/>
        <v>280</v>
      </c>
      <c r="K288" s="25">
        <f t="shared" si="44"/>
        <v>285</v>
      </c>
      <c r="L288" s="26">
        <v>2554</v>
      </c>
      <c r="M288" s="26">
        <v>2554</v>
      </c>
      <c r="N288" s="26">
        <v>667</v>
      </c>
      <c r="O288" s="26">
        <f t="shared" si="45"/>
        <v>261</v>
      </c>
      <c r="P288" s="26">
        <f t="shared" si="46"/>
        <v>261</v>
      </c>
    </row>
    <row r="289" spans="1:16" hidden="1">
      <c r="A289" s="33" t="s">
        <v>298</v>
      </c>
      <c r="B289" s="25">
        <f t="shared" si="40"/>
        <v>0</v>
      </c>
      <c r="C289" s="25">
        <f t="shared" si="40"/>
        <v>0</v>
      </c>
      <c r="D289" s="25">
        <f t="shared" si="40"/>
        <v>0</v>
      </c>
      <c r="E289" s="25" t="str">
        <f t="shared" si="41"/>
        <v>0</v>
      </c>
      <c r="F289" s="25" t="str">
        <f t="shared" si="42"/>
        <v>0</v>
      </c>
      <c r="G289" s="25">
        <v>0</v>
      </c>
      <c r="H289" s="25">
        <v>0</v>
      </c>
      <c r="I289" s="25">
        <v>0</v>
      </c>
      <c r="J289" s="25" t="str">
        <f t="shared" si="43"/>
        <v xml:space="preserve">0 </v>
      </c>
      <c r="K289" s="25" t="str">
        <f t="shared" si="44"/>
        <v>0</v>
      </c>
      <c r="L289" s="26">
        <v>0</v>
      </c>
      <c r="M289" s="26">
        <v>0</v>
      </c>
      <c r="N289" s="26">
        <v>0</v>
      </c>
      <c r="O289" s="26" t="str">
        <f t="shared" si="45"/>
        <v>0</v>
      </c>
      <c r="P289" s="26" t="str">
        <f t="shared" si="46"/>
        <v>0</v>
      </c>
    </row>
    <row r="290" spans="1:16" hidden="1">
      <c r="A290" s="33" t="s">
        <v>299</v>
      </c>
      <c r="B290" s="25">
        <f t="shared" si="40"/>
        <v>0</v>
      </c>
      <c r="C290" s="25">
        <f t="shared" si="40"/>
        <v>0</v>
      </c>
      <c r="D290" s="25">
        <f t="shared" si="40"/>
        <v>0</v>
      </c>
      <c r="E290" s="25" t="str">
        <f t="shared" si="41"/>
        <v>0</v>
      </c>
      <c r="F290" s="25" t="str">
        <f t="shared" si="42"/>
        <v>0</v>
      </c>
      <c r="G290" s="25">
        <v>0</v>
      </c>
      <c r="H290" s="25">
        <v>0</v>
      </c>
      <c r="I290" s="25">
        <v>0</v>
      </c>
      <c r="J290" s="25" t="str">
        <f t="shared" si="43"/>
        <v xml:space="preserve">0 </v>
      </c>
      <c r="K290" s="25" t="str">
        <f t="shared" si="44"/>
        <v>0</v>
      </c>
      <c r="L290" s="26">
        <v>0</v>
      </c>
      <c r="M290" s="26">
        <v>0</v>
      </c>
      <c r="N290" s="26">
        <v>0</v>
      </c>
      <c r="O290" s="26" t="str">
        <f t="shared" si="45"/>
        <v>0</v>
      </c>
      <c r="P290" s="26" t="str">
        <f t="shared" si="46"/>
        <v>0</v>
      </c>
    </row>
    <row r="291" spans="1:16" hidden="1">
      <c r="A291" s="33" t="s">
        <v>300</v>
      </c>
      <c r="B291" s="25">
        <f t="shared" si="40"/>
        <v>0</v>
      </c>
      <c r="C291" s="25">
        <f t="shared" si="40"/>
        <v>0</v>
      </c>
      <c r="D291" s="25">
        <f t="shared" si="40"/>
        <v>0</v>
      </c>
      <c r="E291" s="25" t="str">
        <f t="shared" si="41"/>
        <v>0</v>
      </c>
      <c r="F291" s="25" t="str">
        <f t="shared" si="42"/>
        <v>0</v>
      </c>
      <c r="G291" s="25">
        <v>0</v>
      </c>
      <c r="H291" s="25">
        <v>0</v>
      </c>
      <c r="I291" s="25">
        <v>0</v>
      </c>
      <c r="J291" s="25" t="str">
        <f t="shared" si="43"/>
        <v xml:space="preserve">0 </v>
      </c>
      <c r="K291" s="25" t="str">
        <f t="shared" si="44"/>
        <v>0</v>
      </c>
      <c r="L291" s="26">
        <v>0</v>
      </c>
      <c r="M291" s="26">
        <v>0</v>
      </c>
      <c r="N291" s="26">
        <v>0</v>
      </c>
      <c r="O291" s="26" t="str">
        <f t="shared" si="45"/>
        <v>0</v>
      </c>
      <c r="P291" s="26" t="str">
        <f t="shared" si="46"/>
        <v>0</v>
      </c>
    </row>
    <row r="292" spans="1:16" hidden="1">
      <c r="A292" s="33" t="s">
        <v>301</v>
      </c>
      <c r="B292" s="25">
        <f t="shared" si="40"/>
        <v>0</v>
      </c>
      <c r="C292" s="25">
        <f t="shared" si="40"/>
        <v>0</v>
      </c>
      <c r="D292" s="25">
        <f t="shared" si="40"/>
        <v>0</v>
      </c>
      <c r="E292" s="25" t="str">
        <f t="shared" si="41"/>
        <v>0</v>
      </c>
      <c r="F292" s="25" t="str">
        <f t="shared" si="42"/>
        <v>0</v>
      </c>
      <c r="G292" s="25">
        <v>0</v>
      </c>
      <c r="H292" s="25">
        <v>0</v>
      </c>
      <c r="I292" s="25">
        <v>0</v>
      </c>
      <c r="J292" s="25" t="str">
        <f t="shared" si="43"/>
        <v xml:space="preserve">0 </v>
      </c>
      <c r="K292" s="25" t="str">
        <f t="shared" si="44"/>
        <v>0</v>
      </c>
      <c r="L292" s="26">
        <v>0</v>
      </c>
      <c r="M292" s="26">
        <v>0</v>
      </c>
      <c r="N292" s="26">
        <v>0</v>
      </c>
      <c r="O292" s="26" t="str">
        <f t="shared" si="45"/>
        <v>0</v>
      </c>
      <c r="P292" s="26" t="str">
        <f t="shared" si="46"/>
        <v>0</v>
      </c>
    </row>
    <row r="293" spans="1:16" hidden="1">
      <c r="A293" s="33" t="s">
        <v>302</v>
      </c>
      <c r="B293" s="25">
        <f t="shared" si="40"/>
        <v>0</v>
      </c>
      <c r="C293" s="25">
        <f t="shared" si="40"/>
        <v>0</v>
      </c>
      <c r="D293" s="25">
        <f t="shared" si="40"/>
        <v>0</v>
      </c>
      <c r="E293" s="25" t="str">
        <f t="shared" si="41"/>
        <v>0</v>
      </c>
      <c r="F293" s="25" t="str">
        <f t="shared" si="42"/>
        <v>0</v>
      </c>
      <c r="G293" s="25">
        <v>0</v>
      </c>
      <c r="H293" s="25">
        <v>0</v>
      </c>
      <c r="I293" s="25">
        <v>0</v>
      </c>
      <c r="J293" s="25" t="str">
        <f t="shared" si="43"/>
        <v xml:space="preserve">0 </v>
      </c>
      <c r="K293" s="25" t="str">
        <f t="shared" si="44"/>
        <v>0</v>
      </c>
      <c r="L293" s="26">
        <v>0</v>
      </c>
      <c r="M293" s="26">
        <v>0</v>
      </c>
      <c r="N293" s="26">
        <v>0</v>
      </c>
      <c r="O293" s="26" t="str">
        <f t="shared" si="45"/>
        <v>0</v>
      </c>
      <c r="P293" s="26" t="str">
        <f t="shared" si="46"/>
        <v>0</v>
      </c>
    </row>
    <row r="294" spans="1:16" hidden="1">
      <c r="A294" s="33" t="s">
        <v>303</v>
      </c>
      <c r="B294" s="25">
        <f t="shared" si="40"/>
        <v>0</v>
      </c>
      <c r="C294" s="25">
        <f t="shared" si="40"/>
        <v>0</v>
      </c>
      <c r="D294" s="25">
        <f t="shared" si="40"/>
        <v>0</v>
      </c>
      <c r="E294" s="25" t="str">
        <f t="shared" si="41"/>
        <v>0</v>
      </c>
      <c r="F294" s="25" t="str">
        <f t="shared" si="42"/>
        <v>0</v>
      </c>
      <c r="G294" s="25">
        <v>0</v>
      </c>
      <c r="H294" s="25">
        <v>0</v>
      </c>
      <c r="I294" s="25">
        <v>0</v>
      </c>
      <c r="J294" s="25" t="str">
        <f t="shared" si="43"/>
        <v xml:space="preserve">0 </v>
      </c>
      <c r="K294" s="25" t="str">
        <f t="shared" si="44"/>
        <v>0</v>
      </c>
      <c r="L294" s="26">
        <v>0</v>
      </c>
      <c r="M294" s="26">
        <v>0</v>
      </c>
      <c r="N294" s="26">
        <v>0</v>
      </c>
      <c r="O294" s="26" t="str">
        <f t="shared" si="45"/>
        <v>0</v>
      </c>
      <c r="P294" s="26" t="str">
        <f t="shared" si="46"/>
        <v>0</v>
      </c>
    </row>
    <row r="295" spans="1:16" s="5" customFormat="1">
      <c r="A295" s="28" t="s">
        <v>304</v>
      </c>
      <c r="B295" s="18">
        <f t="shared" si="40"/>
        <v>11420</v>
      </c>
      <c r="C295" s="18">
        <f t="shared" si="40"/>
        <v>11420</v>
      </c>
      <c r="D295" s="18">
        <f t="shared" si="40"/>
        <v>2935</v>
      </c>
      <c r="E295" s="18">
        <f t="shared" si="41"/>
        <v>257</v>
      </c>
      <c r="F295" s="18">
        <f t="shared" si="42"/>
        <v>257</v>
      </c>
      <c r="G295" s="18">
        <v>1037</v>
      </c>
      <c r="H295" s="18">
        <v>1037</v>
      </c>
      <c r="I295" s="18">
        <v>245</v>
      </c>
      <c r="J295" s="18">
        <f t="shared" si="43"/>
        <v>236</v>
      </c>
      <c r="K295" s="18">
        <f t="shared" si="44"/>
        <v>236</v>
      </c>
      <c r="L295" s="29">
        <v>10383</v>
      </c>
      <c r="M295" s="29">
        <v>10383</v>
      </c>
      <c r="N295" s="29">
        <v>2690</v>
      </c>
      <c r="O295" s="29">
        <f t="shared" si="45"/>
        <v>259</v>
      </c>
      <c r="P295" s="29">
        <f t="shared" si="46"/>
        <v>259</v>
      </c>
    </row>
    <row r="296" spans="1:16" hidden="1">
      <c r="A296" s="24" t="s">
        <v>305</v>
      </c>
      <c r="B296" s="25">
        <f t="shared" si="40"/>
        <v>0</v>
      </c>
      <c r="C296" s="25">
        <f t="shared" si="40"/>
        <v>0</v>
      </c>
      <c r="D296" s="25">
        <f t="shared" si="40"/>
        <v>0</v>
      </c>
      <c r="E296" s="25" t="str">
        <f t="shared" si="41"/>
        <v>0</v>
      </c>
      <c r="F296" s="25" t="str">
        <f t="shared" si="42"/>
        <v>0</v>
      </c>
      <c r="G296" s="25">
        <v>0</v>
      </c>
      <c r="H296" s="25">
        <v>0</v>
      </c>
      <c r="I296" s="25">
        <v>0</v>
      </c>
      <c r="J296" s="25" t="str">
        <f t="shared" si="43"/>
        <v xml:space="preserve">0 </v>
      </c>
      <c r="K296" s="25" t="str">
        <f t="shared" si="44"/>
        <v>0</v>
      </c>
      <c r="L296" s="26">
        <v>0</v>
      </c>
      <c r="M296" s="26">
        <v>0</v>
      </c>
      <c r="N296" s="26">
        <v>0</v>
      </c>
      <c r="O296" s="26" t="str">
        <f t="shared" si="45"/>
        <v>0</v>
      </c>
      <c r="P296" s="26" t="str">
        <f t="shared" si="46"/>
        <v>0</v>
      </c>
    </row>
    <row r="297" spans="1:16">
      <c r="A297" s="24" t="s">
        <v>306</v>
      </c>
      <c r="B297" s="25">
        <f t="shared" si="40"/>
        <v>5856</v>
      </c>
      <c r="C297" s="25">
        <f t="shared" si="40"/>
        <v>5856</v>
      </c>
      <c r="D297" s="25">
        <f t="shared" si="40"/>
        <v>1432</v>
      </c>
      <c r="E297" s="25">
        <f t="shared" si="41"/>
        <v>245</v>
      </c>
      <c r="F297" s="25">
        <f t="shared" si="42"/>
        <v>245</v>
      </c>
      <c r="G297" s="25">
        <v>927</v>
      </c>
      <c r="H297" s="25">
        <v>927</v>
      </c>
      <c r="I297" s="25">
        <v>215</v>
      </c>
      <c r="J297" s="25">
        <f t="shared" si="43"/>
        <v>232</v>
      </c>
      <c r="K297" s="25">
        <f t="shared" si="44"/>
        <v>232</v>
      </c>
      <c r="L297" s="26">
        <v>4929</v>
      </c>
      <c r="M297" s="26">
        <v>4929</v>
      </c>
      <c r="N297" s="26">
        <v>1217</v>
      </c>
      <c r="O297" s="26">
        <f t="shared" si="45"/>
        <v>247</v>
      </c>
      <c r="P297" s="26">
        <f t="shared" si="46"/>
        <v>247</v>
      </c>
    </row>
    <row r="298" spans="1:16" hidden="1">
      <c r="A298" s="24" t="s">
        <v>307</v>
      </c>
      <c r="B298" s="25">
        <f t="shared" si="40"/>
        <v>0</v>
      </c>
      <c r="C298" s="25">
        <f t="shared" si="40"/>
        <v>0</v>
      </c>
      <c r="D298" s="25">
        <f t="shared" si="40"/>
        <v>0</v>
      </c>
      <c r="E298" s="25" t="str">
        <f t="shared" si="41"/>
        <v>0</v>
      </c>
      <c r="F298" s="25" t="str">
        <f t="shared" si="42"/>
        <v>0</v>
      </c>
      <c r="G298" s="25">
        <v>0</v>
      </c>
      <c r="H298" s="25">
        <v>0</v>
      </c>
      <c r="I298" s="25">
        <v>0</v>
      </c>
      <c r="J298" s="25" t="str">
        <f t="shared" si="43"/>
        <v xml:space="preserve">0 </v>
      </c>
      <c r="K298" s="25" t="str">
        <f t="shared" si="44"/>
        <v>0</v>
      </c>
      <c r="L298" s="26">
        <v>0</v>
      </c>
      <c r="M298" s="26">
        <v>0</v>
      </c>
      <c r="N298" s="26">
        <v>0</v>
      </c>
      <c r="O298" s="26" t="str">
        <f t="shared" si="45"/>
        <v>0</v>
      </c>
      <c r="P298" s="26" t="str">
        <f t="shared" si="46"/>
        <v>0</v>
      </c>
    </row>
    <row r="299" spans="1:16" hidden="1">
      <c r="A299" s="24" t="s">
        <v>308</v>
      </c>
      <c r="B299" s="25">
        <f t="shared" si="40"/>
        <v>0</v>
      </c>
      <c r="C299" s="25">
        <f t="shared" si="40"/>
        <v>0</v>
      </c>
      <c r="D299" s="25">
        <f t="shared" si="40"/>
        <v>0</v>
      </c>
      <c r="E299" s="25" t="str">
        <f t="shared" si="41"/>
        <v>0</v>
      </c>
      <c r="F299" s="25" t="str">
        <f t="shared" si="42"/>
        <v>0</v>
      </c>
      <c r="G299" s="25">
        <v>0</v>
      </c>
      <c r="H299" s="25">
        <v>0</v>
      </c>
      <c r="I299" s="25">
        <v>0</v>
      </c>
      <c r="J299" s="25" t="str">
        <f t="shared" si="43"/>
        <v xml:space="preserve">0 </v>
      </c>
      <c r="K299" s="25" t="str">
        <f t="shared" si="44"/>
        <v>0</v>
      </c>
      <c r="L299" s="26">
        <v>0</v>
      </c>
      <c r="M299" s="26">
        <v>0</v>
      </c>
      <c r="N299" s="26">
        <v>0</v>
      </c>
      <c r="O299" s="26" t="str">
        <f t="shared" si="45"/>
        <v>0</v>
      </c>
      <c r="P299" s="26" t="str">
        <f t="shared" si="46"/>
        <v>0</v>
      </c>
    </row>
    <row r="300" spans="1:16">
      <c r="A300" s="24" t="s">
        <v>309</v>
      </c>
      <c r="B300" s="25">
        <f t="shared" si="40"/>
        <v>3034</v>
      </c>
      <c r="C300" s="25">
        <f t="shared" si="40"/>
        <v>3034</v>
      </c>
      <c r="D300" s="25">
        <f t="shared" si="40"/>
        <v>814</v>
      </c>
      <c r="E300" s="25">
        <f t="shared" si="41"/>
        <v>268</v>
      </c>
      <c r="F300" s="25">
        <f t="shared" si="42"/>
        <v>268</v>
      </c>
      <c r="G300" s="25">
        <v>110</v>
      </c>
      <c r="H300" s="25">
        <v>110</v>
      </c>
      <c r="I300" s="25">
        <v>30</v>
      </c>
      <c r="J300" s="25">
        <f t="shared" si="43"/>
        <v>273</v>
      </c>
      <c r="K300" s="25">
        <f t="shared" si="44"/>
        <v>273</v>
      </c>
      <c r="L300" s="26">
        <v>2924</v>
      </c>
      <c r="M300" s="26">
        <v>2924</v>
      </c>
      <c r="N300" s="26">
        <v>784</v>
      </c>
      <c r="O300" s="26">
        <f t="shared" si="45"/>
        <v>268</v>
      </c>
      <c r="P300" s="26">
        <f t="shared" si="46"/>
        <v>268</v>
      </c>
    </row>
    <row r="301" spans="1:16" hidden="1">
      <c r="A301" s="24" t="s">
        <v>310</v>
      </c>
      <c r="B301" s="25">
        <f t="shared" si="40"/>
        <v>0</v>
      </c>
      <c r="C301" s="25">
        <f t="shared" si="40"/>
        <v>0</v>
      </c>
      <c r="D301" s="25">
        <f t="shared" si="40"/>
        <v>0</v>
      </c>
      <c r="E301" s="25" t="str">
        <f t="shared" si="41"/>
        <v>0</v>
      </c>
      <c r="F301" s="25" t="str">
        <f t="shared" si="42"/>
        <v>0</v>
      </c>
      <c r="G301" s="25">
        <v>0</v>
      </c>
      <c r="H301" s="25">
        <v>0</v>
      </c>
      <c r="I301" s="25">
        <v>0</v>
      </c>
      <c r="J301" s="25" t="str">
        <f t="shared" si="43"/>
        <v xml:space="preserve">0 </v>
      </c>
      <c r="K301" s="25" t="str">
        <f t="shared" si="44"/>
        <v>0</v>
      </c>
      <c r="L301" s="26">
        <v>0</v>
      </c>
      <c r="M301" s="26">
        <v>0</v>
      </c>
      <c r="N301" s="26">
        <v>0</v>
      </c>
      <c r="O301" s="26" t="str">
        <f t="shared" si="45"/>
        <v>0</v>
      </c>
      <c r="P301" s="26" t="str">
        <f t="shared" si="46"/>
        <v>0</v>
      </c>
    </row>
    <row r="302" spans="1:16" s="5" customFormat="1" hidden="1">
      <c r="A302" s="24" t="s">
        <v>311</v>
      </c>
      <c r="B302" s="25">
        <f t="shared" si="40"/>
        <v>0</v>
      </c>
      <c r="C302" s="25">
        <f t="shared" si="40"/>
        <v>0</v>
      </c>
      <c r="D302" s="25">
        <f t="shared" si="40"/>
        <v>0</v>
      </c>
      <c r="E302" s="25" t="str">
        <f t="shared" si="41"/>
        <v>0</v>
      </c>
      <c r="F302" s="25" t="str">
        <f t="shared" si="42"/>
        <v>0</v>
      </c>
      <c r="G302" s="25">
        <v>0</v>
      </c>
      <c r="H302" s="25">
        <v>0</v>
      </c>
      <c r="I302" s="25">
        <v>0</v>
      </c>
      <c r="J302" s="25" t="str">
        <f t="shared" si="43"/>
        <v xml:space="preserve">0 </v>
      </c>
      <c r="K302" s="25" t="str">
        <f t="shared" si="44"/>
        <v>0</v>
      </c>
      <c r="L302" s="26">
        <v>0</v>
      </c>
      <c r="M302" s="26">
        <v>0</v>
      </c>
      <c r="N302" s="26">
        <v>0</v>
      </c>
      <c r="O302" s="26" t="str">
        <f t="shared" si="45"/>
        <v>0</v>
      </c>
      <c r="P302" s="26" t="str">
        <f t="shared" si="46"/>
        <v>0</v>
      </c>
    </row>
    <row r="303" spans="1:16">
      <c r="A303" s="24" t="s">
        <v>312</v>
      </c>
      <c r="B303" s="25">
        <f t="shared" si="40"/>
        <v>209</v>
      </c>
      <c r="C303" s="25">
        <f t="shared" si="40"/>
        <v>209</v>
      </c>
      <c r="D303" s="25">
        <f t="shared" si="40"/>
        <v>53</v>
      </c>
      <c r="E303" s="25">
        <f t="shared" si="41"/>
        <v>254</v>
      </c>
      <c r="F303" s="25">
        <f t="shared" si="42"/>
        <v>254</v>
      </c>
      <c r="G303" s="25">
        <v>0</v>
      </c>
      <c r="H303" s="25">
        <v>0</v>
      </c>
      <c r="I303" s="25">
        <v>0</v>
      </c>
      <c r="J303" s="25" t="str">
        <f t="shared" si="43"/>
        <v xml:space="preserve">0 </v>
      </c>
      <c r="K303" s="25" t="str">
        <f t="shared" si="44"/>
        <v>0</v>
      </c>
      <c r="L303" s="26">
        <v>209</v>
      </c>
      <c r="M303" s="26">
        <v>209</v>
      </c>
      <c r="N303" s="26">
        <v>53</v>
      </c>
      <c r="O303" s="26">
        <f t="shared" si="45"/>
        <v>254</v>
      </c>
      <c r="P303" s="26">
        <f t="shared" si="46"/>
        <v>254</v>
      </c>
    </row>
    <row r="304" spans="1:16" hidden="1">
      <c r="A304" s="24" t="s">
        <v>313</v>
      </c>
      <c r="B304" s="25">
        <f t="shared" si="40"/>
        <v>0</v>
      </c>
      <c r="C304" s="25">
        <f t="shared" si="40"/>
        <v>0</v>
      </c>
      <c r="D304" s="25">
        <f t="shared" si="40"/>
        <v>0</v>
      </c>
      <c r="E304" s="25" t="str">
        <f t="shared" si="41"/>
        <v>0</v>
      </c>
      <c r="F304" s="25" t="str">
        <f t="shared" si="42"/>
        <v>0</v>
      </c>
      <c r="G304" s="25">
        <v>0</v>
      </c>
      <c r="H304" s="25">
        <v>0</v>
      </c>
      <c r="I304" s="25">
        <v>0</v>
      </c>
      <c r="J304" s="25" t="str">
        <f t="shared" si="43"/>
        <v xml:space="preserve">0 </v>
      </c>
      <c r="K304" s="25" t="str">
        <f t="shared" si="44"/>
        <v>0</v>
      </c>
      <c r="L304" s="26">
        <v>0</v>
      </c>
      <c r="M304" s="26">
        <v>0</v>
      </c>
      <c r="N304" s="26">
        <v>0</v>
      </c>
      <c r="O304" s="26" t="str">
        <f t="shared" si="45"/>
        <v>0</v>
      </c>
      <c r="P304" s="26" t="str">
        <f t="shared" si="46"/>
        <v>0</v>
      </c>
    </row>
    <row r="305" spans="1:16">
      <c r="A305" s="24" t="s">
        <v>314</v>
      </c>
      <c r="B305" s="25">
        <f t="shared" si="40"/>
        <v>2321</v>
      </c>
      <c r="C305" s="25">
        <f t="shared" si="40"/>
        <v>2321</v>
      </c>
      <c r="D305" s="25">
        <f t="shared" si="40"/>
        <v>636</v>
      </c>
      <c r="E305" s="25">
        <f t="shared" si="41"/>
        <v>274</v>
      </c>
      <c r="F305" s="25">
        <f t="shared" si="42"/>
        <v>274</v>
      </c>
      <c r="G305" s="25">
        <v>0</v>
      </c>
      <c r="H305" s="25">
        <v>0</v>
      </c>
      <c r="I305" s="25">
        <v>0</v>
      </c>
      <c r="J305" s="25" t="str">
        <f t="shared" si="43"/>
        <v xml:space="preserve">0 </v>
      </c>
      <c r="K305" s="25" t="str">
        <f t="shared" si="44"/>
        <v>0</v>
      </c>
      <c r="L305" s="26">
        <v>2321</v>
      </c>
      <c r="M305" s="26">
        <v>2321</v>
      </c>
      <c r="N305" s="26">
        <v>636</v>
      </c>
      <c r="O305" s="26">
        <f t="shared" si="45"/>
        <v>274</v>
      </c>
      <c r="P305" s="26">
        <f t="shared" si="46"/>
        <v>274</v>
      </c>
    </row>
    <row r="306" spans="1:16" hidden="1">
      <c r="A306" s="24" t="s">
        <v>315</v>
      </c>
      <c r="B306" s="25">
        <f t="shared" si="40"/>
        <v>0</v>
      </c>
      <c r="C306" s="25">
        <f t="shared" si="40"/>
        <v>0</v>
      </c>
      <c r="D306" s="25">
        <f t="shared" si="40"/>
        <v>0</v>
      </c>
      <c r="E306" s="25" t="str">
        <f t="shared" si="41"/>
        <v>0</v>
      </c>
      <c r="F306" s="25" t="str">
        <f t="shared" si="42"/>
        <v>0</v>
      </c>
      <c r="G306" s="25">
        <v>0</v>
      </c>
      <c r="H306" s="25">
        <v>0</v>
      </c>
      <c r="I306" s="25">
        <v>0</v>
      </c>
      <c r="J306" s="25" t="str">
        <f t="shared" si="43"/>
        <v xml:space="preserve">0 </v>
      </c>
      <c r="K306" s="25" t="str">
        <f t="shared" si="44"/>
        <v>0</v>
      </c>
      <c r="L306" s="26">
        <v>0</v>
      </c>
      <c r="M306" s="26">
        <v>0</v>
      </c>
      <c r="N306" s="26">
        <v>0</v>
      </c>
      <c r="O306" s="26" t="str">
        <f t="shared" si="45"/>
        <v>0</v>
      </c>
      <c r="P306" s="26" t="str">
        <f t="shared" si="46"/>
        <v>0</v>
      </c>
    </row>
    <row r="307" spans="1:16" hidden="1">
      <c r="A307" s="24" t="s">
        <v>316</v>
      </c>
      <c r="B307" s="25">
        <f t="shared" si="40"/>
        <v>0</v>
      </c>
      <c r="C307" s="25">
        <f t="shared" si="40"/>
        <v>0</v>
      </c>
      <c r="D307" s="25">
        <f t="shared" si="40"/>
        <v>0</v>
      </c>
      <c r="E307" s="25" t="str">
        <f t="shared" si="41"/>
        <v>0</v>
      </c>
      <c r="F307" s="25" t="str">
        <f t="shared" si="42"/>
        <v>0</v>
      </c>
      <c r="G307" s="25">
        <v>0</v>
      </c>
      <c r="H307" s="25">
        <v>0</v>
      </c>
      <c r="I307" s="25">
        <v>0</v>
      </c>
      <c r="J307" s="25" t="str">
        <f t="shared" si="43"/>
        <v xml:space="preserve">0 </v>
      </c>
      <c r="K307" s="25" t="str">
        <f t="shared" si="44"/>
        <v>0</v>
      </c>
      <c r="L307" s="26">
        <v>0</v>
      </c>
      <c r="M307" s="26">
        <v>0</v>
      </c>
      <c r="N307" s="26">
        <v>0</v>
      </c>
      <c r="O307" s="26" t="str">
        <f t="shared" si="45"/>
        <v>0</v>
      </c>
      <c r="P307" s="26" t="str">
        <f t="shared" si="46"/>
        <v>0</v>
      </c>
    </row>
    <row r="308" spans="1:16" hidden="1">
      <c r="A308" s="24" t="s">
        <v>317</v>
      </c>
      <c r="B308" s="25">
        <f t="shared" si="40"/>
        <v>0</v>
      </c>
      <c r="C308" s="25">
        <f t="shared" si="40"/>
        <v>0</v>
      </c>
      <c r="D308" s="25">
        <f t="shared" si="40"/>
        <v>0</v>
      </c>
      <c r="E308" s="25" t="str">
        <f t="shared" si="41"/>
        <v>0</v>
      </c>
      <c r="F308" s="25" t="str">
        <f t="shared" si="42"/>
        <v>0</v>
      </c>
      <c r="G308" s="25">
        <v>0</v>
      </c>
      <c r="H308" s="25">
        <v>0</v>
      </c>
      <c r="I308" s="25">
        <v>0</v>
      </c>
      <c r="J308" s="25" t="str">
        <f t="shared" si="43"/>
        <v xml:space="preserve">0 </v>
      </c>
      <c r="K308" s="25" t="str">
        <f t="shared" si="44"/>
        <v>0</v>
      </c>
      <c r="L308" s="26">
        <v>0</v>
      </c>
      <c r="M308" s="26">
        <v>0</v>
      </c>
      <c r="N308" s="26">
        <v>0</v>
      </c>
      <c r="O308" s="26" t="str">
        <f t="shared" si="45"/>
        <v>0</v>
      </c>
      <c r="P308" s="26" t="str">
        <f t="shared" si="46"/>
        <v>0</v>
      </c>
    </row>
    <row r="309" spans="1:16" hidden="1">
      <c r="A309" s="24" t="s">
        <v>318</v>
      </c>
      <c r="B309" s="25">
        <f t="shared" si="40"/>
        <v>0</v>
      </c>
      <c r="C309" s="25">
        <f t="shared" si="40"/>
        <v>0</v>
      </c>
      <c r="D309" s="25">
        <f t="shared" si="40"/>
        <v>0</v>
      </c>
      <c r="E309" s="25" t="str">
        <f t="shared" si="41"/>
        <v>0</v>
      </c>
      <c r="F309" s="25" t="str">
        <f t="shared" si="42"/>
        <v>0</v>
      </c>
      <c r="G309" s="25">
        <v>0</v>
      </c>
      <c r="H309" s="25">
        <v>0</v>
      </c>
      <c r="I309" s="25">
        <v>0</v>
      </c>
      <c r="J309" s="25" t="str">
        <f t="shared" si="43"/>
        <v xml:space="preserve">0 </v>
      </c>
      <c r="K309" s="25" t="str">
        <f t="shared" si="44"/>
        <v>0</v>
      </c>
      <c r="L309" s="26">
        <v>0</v>
      </c>
      <c r="M309" s="26">
        <v>0</v>
      </c>
      <c r="N309" s="26">
        <v>0</v>
      </c>
      <c r="O309" s="26" t="str">
        <f t="shared" si="45"/>
        <v>0</v>
      </c>
      <c r="P309" s="26" t="str">
        <f t="shared" si="46"/>
        <v>0</v>
      </c>
    </row>
    <row r="310" spans="1:16" hidden="1">
      <c r="A310" s="24" t="s">
        <v>319</v>
      </c>
      <c r="B310" s="25">
        <f t="shared" si="40"/>
        <v>0</v>
      </c>
      <c r="C310" s="25">
        <f t="shared" si="40"/>
        <v>0</v>
      </c>
      <c r="D310" s="25">
        <f t="shared" si="40"/>
        <v>0</v>
      </c>
      <c r="E310" s="25" t="str">
        <f t="shared" si="41"/>
        <v>0</v>
      </c>
      <c r="F310" s="25" t="str">
        <f t="shared" si="42"/>
        <v>0</v>
      </c>
      <c r="G310" s="25">
        <v>0</v>
      </c>
      <c r="H310" s="25">
        <v>0</v>
      </c>
      <c r="I310" s="25">
        <v>0</v>
      </c>
      <c r="J310" s="25" t="str">
        <f t="shared" si="43"/>
        <v xml:space="preserve">0 </v>
      </c>
      <c r="K310" s="25" t="str">
        <f t="shared" si="44"/>
        <v>0</v>
      </c>
      <c r="L310" s="26">
        <v>0</v>
      </c>
      <c r="M310" s="26">
        <v>0</v>
      </c>
      <c r="N310" s="26">
        <v>0</v>
      </c>
      <c r="O310" s="26" t="str">
        <f t="shared" si="45"/>
        <v>0</v>
      </c>
      <c r="P310" s="26" t="str">
        <f t="shared" si="46"/>
        <v>0</v>
      </c>
    </row>
    <row r="311" spans="1:16" hidden="1">
      <c r="A311" s="24" t="s">
        <v>320</v>
      </c>
      <c r="B311" s="25">
        <f t="shared" si="40"/>
        <v>0</v>
      </c>
      <c r="C311" s="25">
        <f t="shared" si="40"/>
        <v>0</v>
      </c>
      <c r="D311" s="25">
        <f t="shared" si="40"/>
        <v>0</v>
      </c>
      <c r="E311" s="25" t="str">
        <f t="shared" si="41"/>
        <v>0</v>
      </c>
      <c r="F311" s="25" t="str">
        <f t="shared" si="42"/>
        <v>0</v>
      </c>
      <c r="G311" s="25">
        <v>0</v>
      </c>
      <c r="H311" s="25">
        <v>0</v>
      </c>
      <c r="I311" s="25">
        <v>0</v>
      </c>
      <c r="J311" s="25" t="str">
        <f t="shared" si="43"/>
        <v xml:space="preserve">0 </v>
      </c>
      <c r="K311" s="25" t="str">
        <f t="shared" si="44"/>
        <v>0</v>
      </c>
      <c r="L311" s="26">
        <v>0</v>
      </c>
      <c r="M311" s="26">
        <v>0</v>
      </c>
      <c r="N311" s="26">
        <v>0</v>
      </c>
      <c r="O311" s="26" t="str">
        <f t="shared" si="45"/>
        <v>0</v>
      </c>
      <c r="P311" s="26" t="str">
        <f t="shared" si="46"/>
        <v>0</v>
      </c>
    </row>
    <row r="312" spans="1:16" s="5" customFormat="1" hidden="1">
      <c r="A312" s="31" t="s">
        <v>321</v>
      </c>
      <c r="B312" s="18">
        <f t="shared" si="40"/>
        <v>0</v>
      </c>
      <c r="C312" s="18">
        <f t="shared" si="40"/>
        <v>0</v>
      </c>
      <c r="D312" s="18">
        <f t="shared" si="40"/>
        <v>0</v>
      </c>
      <c r="E312" s="18" t="str">
        <f t="shared" si="41"/>
        <v>0</v>
      </c>
      <c r="F312" s="18" t="str">
        <f t="shared" si="42"/>
        <v>0</v>
      </c>
      <c r="G312" s="18">
        <v>0</v>
      </c>
      <c r="H312" s="18">
        <v>0</v>
      </c>
      <c r="I312" s="18">
        <v>0</v>
      </c>
      <c r="J312" s="18" t="str">
        <f t="shared" si="43"/>
        <v xml:space="preserve">0 </v>
      </c>
      <c r="K312" s="18" t="str">
        <f t="shared" si="44"/>
        <v>0</v>
      </c>
      <c r="L312" s="29">
        <v>0</v>
      </c>
      <c r="M312" s="29">
        <v>0</v>
      </c>
      <c r="N312" s="29">
        <v>0</v>
      </c>
      <c r="O312" s="29" t="str">
        <f t="shared" si="45"/>
        <v>0</v>
      </c>
      <c r="P312" s="29" t="str">
        <f t="shared" si="46"/>
        <v>0</v>
      </c>
    </row>
    <row r="313" spans="1:16" s="5" customFormat="1" hidden="1">
      <c r="A313" s="31" t="s">
        <v>322</v>
      </c>
      <c r="B313" s="18">
        <f t="shared" si="40"/>
        <v>0</v>
      </c>
      <c r="C313" s="18">
        <f t="shared" si="40"/>
        <v>0</v>
      </c>
      <c r="D313" s="18">
        <f t="shared" si="40"/>
        <v>0</v>
      </c>
      <c r="E313" s="18" t="str">
        <f t="shared" si="41"/>
        <v>0</v>
      </c>
      <c r="F313" s="18" t="str">
        <f t="shared" si="42"/>
        <v>0</v>
      </c>
      <c r="G313" s="18">
        <v>0</v>
      </c>
      <c r="H313" s="18">
        <v>0</v>
      </c>
      <c r="I313" s="18">
        <v>0</v>
      </c>
      <c r="J313" s="18" t="str">
        <f t="shared" si="43"/>
        <v xml:space="preserve">0 </v>
      </c>
      <c r="K313" s="18" t="str">
        <f t="shared" si="44"/>
        <v>0</v>
      </c>
      <c r="L313" s="29">
        <v>0</v>
      </c>
      <c r="M313" s="29">
        <v>0</v>
      </c>
      <c r="N313" s="29">
        <v>0</v>
      </c>
      <c r="O313" s="29" t="str">
        <f t="shared" si="45"/>
        <v>0</v>
      </c>
      <c r="P313" s="29" t="str">
        <f t="shared" si="46"/>
        <v>0</v>
      </c>
    </row>
    <row r="314" spans="1:16" s="5" customFormat="1" hidden="1">
      <c r="A314" s="31" t="s">
        <v>323</v>
      </c>
      <c r="B314" s="18">
        <f t="shared" si="40"/>
        <v>0</v>
      </c>
      <c r="C314" s="18">
        <f t="shared" si="40"/>
        <v>0</v>
      </c>
      <c r="D314" s="18">
        <f t="shared" si="40"/>
        <v>0</v>
      </c>
      <c r="E314" s="18" t="str">
        <f t="shared" si="41"/>
        <v>0</v>
      </c>
      <c r="F314" s="18" t="str">
        <f t="shared" si="42"/>
        <v>0</v>
      </c>
      <c r="G314" s="18">
        <v>0</v>
      </c>
      <c r="H314" s="18">
        <v>0</v>
      </c>
      <c r="I314" s="18">
        <v>0</v>
      </c>
      <c r="J314" s="18" t="str">
        <f t="shared" si="43"/>
        <v xml:space="preserve">0 </v>
      </c>
      <c r="K314" s="18" t="str">
        <f t="shared" si="44"/>
        <v>0</v>
      </c>
      <c r="L314" s="29">
        <v>0</v>
      </c>
      <c r="M314" s="29">
        <v>0</v>
      </c>
      <c r="N314" s="29">
        <v>0</v>
      </c>
      <c r="O314" s="29" t="str">
        <f t="shared" si="45"/>
        <v>0</v>
      </c>
      <c r="P314" s="29" t="str">
        <f t="shared" si="46"/>
        <v>0</v>
      </c>
    </row>
    <row r="315" spans="1:16" s="5" customFormat="1">
      <c r="A315" s="28" t="s">
        <v>324</v>
      </c>
      <c r="B315" s="18">
        <f t="shared" si="40"/>
        <v>104</v>
      </c>
      <c r="C315" s="18">
        <f t="shared" si="40"/>
        <v>104</v>
      </c>
      <c r="D315" s="18">
        <f t="shared" si="40"/>
        <v>28</v>
      </c>
      <c r="E315" s="18">
        <f t="shared" si="41"/>
        <v>269</v>
      </c>
      <c r="F315" s="18">
        <f t="shared" si="42"/>
        <v>269</v>
      </c>
      <c r="G315" s="18">
        <v>0</v>
      </c>
      <c r="H315" s="18">
        <v>0</v>
      </c>
      <c r="I315" s="18">
        <v>0</v>
      </c>
      <c r="J315" s="18" t="str">
        <f t="shared" si="43"/>
        <v xml:space="preserve">0 </v>
      </c>
      <c r="K315" s="18" t="str">
        <f t="shared" si="44"/>
        <v>0</v>
      </c>
      <c r="L315" s="29">
        <v>104</v>
      </c>
      <c r="M315" s="29">
        <v>104</v>
      </c>
      <c r="N315" s="29">
        <v>28</v>
      </c>
      <c r="O315" s="29">
        <f t="shared" si="45"/>
        <v>269</v>
      </c>
      <c r="P315" s="29">
        <f t="shared" si="46"/>
        <v>269</v>
      </c>
    </row>
    <row r="316" spans="1:16" hidden="1">
      <c r="A316" s="24" t="s">
        <v>325</v>
      </c>
      <c r="B316" s="25">
        <f t="shared" si="40"/>
        <v>0</v>
      </c>
      <c r="C316" s="25">
        <f t="shared" si="40"/>
        <v>0</v>
      </c>
      <c r="D316" s="25">
        <f t="shared" si="40"/>
        <v>0</v>
      </c>
      <c r="E316" s="25" t="str">
        <f t="shared" si="41"/>
        <v>0</v>
      </c>
      <c r="F316" s="25" t="str">
        <f t="shared" si="42"/>
        <v>0</v>
      </c>
      <c r="G316" s="25">
        <v>0</v>
      </c>
      <c r="H316" s="25">
        <v>0</v>
      </c>
      <c r="I316" s="25">
        <v>0</v>
      </c>
      <c r="J316" s="25" t="str">
        <f t="shared" si="43"/>
        <v xml:space="preserve">0 </v>
      </c>
      <c r="K316" s="25" t="str">
        <f t="shared" si="44"/>
        <v>0</v>
      </c>
      <c r="L316" s="26">
        <v>0</v>
      </c>
      <c r="M316" s="26">
        <v>0</v>
      </c>
      <c r="N316" s="26">
        <v>0</v>
      </c>
      <c r="O316" s="26" t="str">
        <f t="shared" si="45"/>
        <v>0</v>
      </c>
      <c r="P316" s="26" t="str">
        <f t="shared" si="46"/>
        <v>0</v>
      </c>
    </row>
    <row r="317" spans="1:16" hidden="1">
      <c r="A317" s="24" t="s">
        <v>326</v>
      </c>
      <c r="B317" s="25">
        <f t="shared" si="40"/>
        <v>0</v>
      </c>
      <c r="C317" s="25">
        <f t="shared" si="40"/>
        <v>0</v>
      </c>
      <c r="D317" s="25">
        <f t="shared" si="40"/>
        <v>0</v>
      </c>
      <c r="E317" s="25" t="str">
        <f t="shared" si="41"/>
        <v>0</v>
      </c>
      <c r="F317" s="25" t="str">
        <f t="shared" si="42"/>
        <v>0</v>
      </c>
      <c r="G317" s="25">
        <v>0</v>
      </c>
      <c r="H317" s="25">
        <v>0</v>
      </c>
      <c r="I317" s="25">
        <v>0</v>
      </c>
      <c r="J317" s="25" t="str">
        <f t="shared" si="43"/>
        <v xml:space="preserve">0 </v>
      </c>
      <c r="K317" s="25" t="str">
        <f t="shared" si="44"/>
        <v>0</v>
      </c>
      <c r="L317" s="26">
        <v>0</v>
      </c>
      <c r="M317" s="26">
        <v>0</v>
      </c>
      <c r="N317" s="26">
        <v>0</v>
      </c>
      <c r="O317" s="26" t="str">
        <f t="shared" si="45"/>
        <v>0</v>
      </c>
      <c r="P317" s="26" t="str">
        <f t="shared" si="46"/>
        <v>0</v>
      </c>
    </row>
    <row r="318" spans="1:16" hidden="1">
      <c r="A318" s="24" t="s">
        <v>327</v>
      </c>
      <c r="B318" s="25">
        <f t="shared" si="40"/>
        <v>0</v>
      </c>
      <c r="C318" s="25">
        <f t="shared" si="40"/>
        <v>0</v>
      </c>
      <c r="D318" s="25">
        <f t="shared" si="40"/>
        <v>0</v>
      </c>
      <c r="E318" s="25" t="str">
        <f t="shared" si="41"/>
        <v>0</v>
      </c>
      <c r="F318" s="25" t="str">
        <f t="shared" si="42"/>
        <v>0</v>
      </c>
      <c r="G318" s="25">
        <v>0</v>
      </c>
      <c r="H318" s="25">
        <v>0</v>
      </c>
      <c r="I318" s="25">
        <v>0</v>
      </c>
      <c r="J318" s="25" t="str">
        <f t="shared" si="43"/>
        <v xml:space="preserve">0 </v>
      </c>
      <c r="K318" s="25" t="str">
        <f t="shared" si="44"/>
        <v>0</v>
      </c>
      <c r="L318" s="26">
        <v>0</v>
      </c>
      <c r="M318" s="26">
        <v>0</v>
      </c>
      <c r="N318" s="26">
        <v>0</v>
      </c>
      <c r="O318" s="26" t="str">
        <f t="shared" si="45"/>
        <v>0</v>
      </c>
      <c r="P318" s="26" t="str">
        <f t="shared" si="46"/>
        <v>0</v>
      </c>
    </row>
    <row r="319" spans="1:16" hidden="1">
      <c r="A319" s="24" t="s">
        <v>328</v>
      </c>
      <c r="B319" s="25">
        <f t="shared" si="40"/>
        <v>0</v>
      </c>
      <c r="C319" s="25">
        <f t="shared" si="40"/>
        <v>0</v>
      </c>
      <c r="D319" s="25">
        <f t="shared" si="40"/>
        <v>0</v>
      </c>
      <c r="E319" s="25" t="str">
        <f t="shared" si="41"/>
        <v>0</v>
      </c>
      <c r="F319" s="25" t="str">
        <f t="shared" si="42"/>
        <v>0</v>
      </c>
      <c r="G319" s="25">
        <v>0</v>
      </c>
      <c r="H319" s="25">
        <v>0</v>
      </c>
      <c r="I319" s="25">
        <v>0</v>
      </c>
      <c r="J319" s="25" t="str">
        <f t="shared" si="43"/>
        <v xml:space="preserve">0 </v>
      </c>
      <c r="K319" s="25" t="str">
        <f t="shared" si="44"/>
        <v>0</v>
      </c>
      <c r="L319" s="26">
        <v>0</v>
      </c>
      <c r="M319" s="26">
        <v>0</v>
      </c>
      <c r="N319" s="26">
        <v>0</v>
      </c>
      <c r="O319" s="26" t="str">
        <f t="shared" si="45"/>
        <v>0</v>
      </c>
      <c r="P319" s="26" t="str">
        <f t="shared" si="46"/>
        <v>0</v>
      </c>
    </row>
    <row r="320" spans="1:16" hidden="1">
      <c r="A320" s="24" t="s">
        <v>329</v>
      </c>
      <c r="B320" s="25">
        <f t="shared" si="40"/>
        <v>0</v>
      </c>
      <c r="C320" s="25">
        <f t="shared" si="40"/>
        <v>0</v>
      </c>
      <c r="D320" s="25">
        <f t="shared" si="40"/>
        <v>0</v>
      </c>
      <c r="E320" s="25" t="str">
        <f t="shared" si="41"/>
        <v>0</v>
      </c>
      <c r="F320" s="25" t="str">
        <f t="shared" si="42"/>
        <v>0</v>
      </c>
      <c r="G320" s="25">
        <v>0</v>
      </c>
      <c r="H320" s="25">
        <v>0</v>
      </c>
      <c r="I320" s="25">
        <v>0</v>
      </c>
      <c r="J320" s="25" t="str">
        <f t="shared" si="43"/>
        <v xml:space="preserve">0 </v>
      </c>
      <c r="K320" s="25" t="str">
        <f t="shared" si="44"/>
        <v>0</v>
      </c>
      <c r="L320" s="26">
        <v>0</v>
      </c>
      <c r="M320" s="26">
        <v>0</v>
      </c>
      <c r="N320" s="26">
        <v>0</v>
      </c>
      <c r="O320" s="26" t="str">
        <f t="shared" si="45"/>
        <v>0</v>
      </c>
      <c r="P320" s="26" t="str">
        <f t="shared" si="46"/>
        <v>0</v>
      </c>
    </row>
    <row r="321" spans="1:16" hidden="1">
      <c r="A321" s="24" t="s">
        <v>330</v>
      </c>
      <c r="B321" s="25">
        <f t="shared" si="40"/>
        <v>0</v>
      </c>
      <c r="C321" s="25">
        <f t="shared" si="40"/>
        <v>0</v>
      </c>
      <c r="D321" s="25">
        <f t="shared" si="40"/>
        <v>0</v>
      </c>
      <c r="E321" s="25" t="str">
        <f t="shared" si="41"/>
        <v>0</v>
      </c>
      <c r="F321" s="25" t="str">
        <f t="shared" si="42"/>
        <v>0</v>
      </c>
      <c r="G321" s="25">
        <v>0</v>
      </c>
      <c r="H321" s="25">
        <v>0</v>
      </c>
      <c r="I321" s="25">
        <v>0</v>
      </c>
      <c r="J321" s="25" t="str">
        <f t="shared" si="43"/>
        <v xml:space="preserve">0 </v>
      </c>
      <c r="K321" s="25" t="str">
        <f t="shared" si="44"/>
        <v>0</v>
      </c>
      <c r="L321" s="26">
        <v>0</v>
      </c>
      <c r="M321" s="26">
        <v>0</v>
      </c>
      <c r="N321" s="26">
        <v>0</v>
      </c>
      <c r="O321" s="26" t="str">
        <f t="shared" si="45"/>
        <v>0</v>
      </c>
      <c r="P321" s="26" t="str">
        <f t="shared" si="46"/>
        <v>0</v>
      </c>
    </row>
    <row r="322" spans="1:16" hidden="1">
      <c r="A322" s="24" t="s">
        <v>331</v>
      </c>
      <c r="B322" s="25">
        <f t="shared" si="40"/>
        <v>0</v>
      </c>
      <c r="C322" s="25">
        <f t="shared" si="40"/>
        <v>0</v>
      </c>
      <c r="D322" s="25">
        <f t="shared" si="40"/>
        <v>0</v>
      </c>
      <c r="E322" s="25" t="str">
        <f t="shared" si="41"/>
        <v>0</v>
      </c>
      <c r="F322" s="25" t="str">
        <f t="shared" si="42"/>
        <v>0</v>
      </c>
      <c r="G322" s="25">
        <v>0</v>
      </c>
      <c r="H322" s="25">
        <v>0</v>
      </c>
      <c r="I322" s="25">
        <v>0</v>
      </c>
      <c r="J322" s="25" t="str">
        <f t="shared" si="43"/>
        <v xml:space="preserve">0 </v>
      </c>
      <c r="K322" s="25" t="str">
        <f t="shared" si="44"/>
        <v>0</v>
      </c>
      <c r="L322" s="26">
        <v>0</v>
      </c>
      <c r="M322" s="26">
        <v>0</v>
      </c>
      <c r="N322" s="26">
        <v>0</v>
      </c>
      <c r="O322" s="26" t="str">
        <f t="shared" si="45"/>
        <v>0</v>
      </c>
      <c r="P322" s="26" t="str">
        <f t="shared" si="46"/>
        <v>0</v>
      </c>
    </row>
    <row r="323" spans="1:16" hidden="1">
      <c r="A323" s="24" t="s">
        <v>332</v>
      </c>
      <c r="B323" s="25">
        <f t="shared" ref="B323:D328" si="47">G323+L323</f>
        <v>0</v>
      </c>
      <c r="C323" s="25">
        <f t="shared" si="47"/>
        <v>0</v>
      </c>
      <c r="D323" s="25">
        <f t="shared" si="47"/>
        <v>0</v>
      </c>
      <c r="E323" s="25" t="str">
        <f t="shared" si="41"/>
        <v>0</v>
      </c>
      <c r="F323" s="25" t="str">
        <f t="shared" si="42"/>
        <v>0</v>
      </c>
      <c r="G323" s="25">
        <v>0</v>
      </c>
      <c r="H323" s="25">
        <v>0</v>
      </c>
      <c r="I323" s="25">
        <v>0</v>
      </c>
      <c r="J323" s="25" t="str">
        <f t="shared" si="43"/>
        <v xml:space="preserve">0 </v>
      </c>
      <c r="K323" s="25" t="str">
        <f t="shared" si="44"/>
        <v>0</v>
      </c>
      <c r="L323" s="26">
        <v>0</v>
      </c>
      <c r="M323" s="26">
        <v>0</v>
      </c>
      <c r="N323" s="26">
        <v>0</v>
      </c>
      <c r="O323" s="26" t="str">
        <f t="shared" si="45"/>
        <v>0</v>
      </c>
      <c r="P323" s="26" t="str">
        <f t="shared" si="46"/>
        <v>0</v>
      </c>
    </row>
    <row r="324" spans="1:16" hidden="1">
      <c r="A324" s="24" t="s">
        <v>333</v>
      </c>
      <c r="B324" s="25">
        <f t="shared" si="47"/>
        <v>0</v>
      </c>
      <c r="C324" s="25">
        <f t="shared" si="47"/>
        <v>0</v>
      </c>
      <c r="D324" s="25">
        <f t="shared" si="47"/>
        <v>0</v>
      </c>
      <c r="E324" s="25" t="str">
        <f t="shared" si="41"/>
        <v>0</v>
      </c>
      <c r="F324" s="25" t="str">
        <f t="shared" si="42"/>
        <v>0</v>
      </c>
      <c r="G324" s="25">
        <v>0</v>
      </c>
      <c r="H324" s="25">
        <v>0</v>
      </c>
      <c r="I324" s="25">
        <v>0</v>
      </c>
      <c r="J324" s="25" t="str">
        <f t="shared" si="43"/>
        <v xml:space="preserve">0 </v>
      </c>
      <c r="K324" s="25" t="str">
        <f t="shared" si="44"/>
        <v>0</v>
      </c>
      <c r="L324" s="26">
        <v>0</v>
      </c>
      <c r="M324" s="26">
        <v>0</v>
      </c>
      <c r="N324" s="26">
        <v>0</v>
      </c>
      <c r="O324" s="26" t="str">
        <f t="shared" si="45"/>
        <v>0</v>
      </c>
      <c r="P324" s="26" t="str">
        <f t="shared" si="46"/>
        <v>0</v>
      </c>
    </row>
    <row r="325" spans="1:16" hidden="1">
      <c r="A325" s="24" t="s">
        <v>334</v>
      </c>
      <c r="B325" s="25">
        <f t="shared" si="47"/>
        <v>0</v>
      </c>
      <c r="C325" s="25">
        <f t="shared" si="47"/>
        <v>0</v>
      </c>
      <c r="D325" s="25">
        <f t="shared" si="47"/>
        <v>0</v>
      </c>
      <c r="E325" s="25" t="str">
        <f t="shared" si="41"/>
        <v>0</v>
      </c>
      <c r="F325" s="25" t="str">
        <f t="shared" si="42"/>
        <v>0</v>
      </c>
      <c r="G325" s="25">
        <v>0</v>
      </c>
      <c r="H325" s="25">
        <v>0</v>
      </c>
      <c r="I325" s="25">
        <v>0</v>
      </c>
      <c r="J325" s="25" t="str">
        <f t="shared" si="43"/>
        <v xml:space="preserve">0 </v>
      </c>
      <c r="K325" s="25" t="str">
        <f t="shared" si="44"/>
        <v>0</v>
      </c>
      <c r="L325" s="26">
        <v>0</v>
      </c>
      <c r="M325" s="26">
        <v>0</v>
      </c>
      <c r="N325" s="26">
        <v>0</v>
      </c>
      <c r="O325" s="26" t="str">
        <f t="shared" si="45"/>
        <v>0</v>
      </c>
      <c r="P325" s="26" t="str">
        <f t="shared" si="46"/>
        <v>0</v>
      </c>
    </row>
    <row r="326" spans="1:16">
      <c r="A326" s="34" t="s">
        <v>335</v>
      </c>
      <c r="B326" s="35">
        <f t="shared" si="47"/>
        <v>104</v>
      </c>
      <c r="C326" s="35">
        <f t="shared" si="47"/>
        <v>104</v>
      </c>
      <c r="D326" s="35">
        <f t="shared" si="47"/>
        <v>28</v>
      </c>
      <c r="E326" s="35">
        <f t="shared" ref="E326" si="48">IFERROR(ROUND((D326/B326)*1000,0),"0")</f>
        <v>269</v>
      </c>
      <c r="F326" s="35">
        <f t="shared" ref="F326" si="49">IFERROR(ROUND((D326/C326)*1000,0),"0")</f>
        <v>269</v>
      </c>
      <c r="G326" s="35">
        <v>0</v>
      </c>
      <c r="H326" s="35">
        <v>0</v>
      </c>
      <c r="I326" s="35">
        <v>0</v>
      </c>
      <c r="J326" s="35" t="str">
        <f t="shared" ref="J326" si="50">IFERROR(ROUND((I326/G326)*1000,0),"0 ")</f>
        <v xml:space="preserve">0 </v>
      </c>
      <c r="K326" s="35" t="str">
        <f t="shared" ref="K326" si="51">IFERROR(ROUND((I326/H326)*1000,0),"0")</f>
        <v>0</v>
      </c>
      <c r="L326" s="36">
        <v>104</v>
      </c>
      <c r="M326" s="36">
        <v>104</v>
      </c>
      <c r="N326" s="36">
        <v>28</v>
      </c>
      <c r="O326" s="36">
        <f t="shared" ref="O326" si="52">IFERROR(ROUND((N326/L326)*1000,0),"0")</f>
        <v>269</v>
      </c>
      <c r="P326" s="36">
        <f t="shared" ref="P326" si="53">IFERROR(ROUND((N326/M326)*1000,0),"0")</f>
        <v>269</v>
      </c>
    </row>
    <row r="327" spans="1:16" hidden="1">
      <c r="A327" s="24" t="s">
        <v>336</v>
      </c>
      <c r="B327" s="37">
        <f t="shared" si="47"/>
        <v>0</v>
      </c>
      <c r="C327" s="37">
        <f t="shared" si="47"/>
        <v>0</v>
      </c>
      <c r="D327" s="37">
        <f t="shared" si="47"/>
        <v>0</v>
      </c>
      <c r="E327" s="37" t="str">
        <f t="shared" ref="E327:E328" si="54">IFERROR(ROUND((D327/B327)*1000,0),"- ")</f>
        <v xml:space="preserve">- </v>
      </c>
      <c r="F327" s="37" t="str">
        <f t="shared" ref="F327:F328" si="55">IFERROR(ROUND((D327/C327)*1000,0),"- ")</f>
        <v xml:space="preserve">- </v>
      </c>
      <c r="G327" s="37">
        <v>0</v>
      </c>
      <c r="H327" s="37">
        <v>0</v>
      </c>
      <c r="I327" s="37">
        <v>0</v>
      </c>
      <c r="J327" s="37" t="str">
        <f t="shared" ref="J327:J328" si="56">IFERROR(ROUND((I327/G327)*1000,0),"- ")</f>
        <v xml:space="preserve">- </v>
      </c>
      <c r="K327" s="37" t="str">
        <f t="shared" ref="K327:K328" si="57">IFERROR(ROUND((I327/H327)*1000,0),"- ")</f>
        <v xml:space="preserve">- </v>
      </c>
      <c r="L327" s="38">
        <v>0</v>
      </c>
      <c r="M327" s="38">
        <v>0</v>
      </c>
      <c r="N327" s="39">
        <v>0</v>
      </c>
      <c r="O327" s="40" t="str">
        <f t="shared" ref="O327:O328" si="58">IFERROR(ROUND((N327/L327)*1000,0),"- ")</f>
        <v xml:space="preserve">- </v>
      </c>
      <c r="P327" s="40" t="str">
        <f t="shared" ref="P327:P328" si="59">IFERROR(ROUND((N327/M327)*1000,0),"- ")</f>
        <v xml:space="preserve">- </v>
      </c>
    </row>
    <row r="328" spans="1:16" hidden="1">
      <c r="A328" s="34" t="s">
        <v>337</v>
      </c>
      <c r="B328" s="41">
        <f t="shared" si="47"/>
        <v>0</v>
      </c>
      <c r="C328" s="41">
        <f t="shared" si="47"/>
        <v>0</v>
      </c>
      <c r="D328" s="41">
        <f t="shared" si="47"/>
        <v>0</v>
      </c>
      <c r="E328" s="41" t="str">
        <f t="shared" si="54"/>
        <v xml:space="preserve">- </v>
      </c>
      <c r="F328" s="41" t="str">
        <f t="shared" si="55"/>
        <v xml:space="preserve">- </v>
      </c>
      <c r="G328" s="41">
        <v>0</v>
      </c>
      <c r="H328" s="41">
        <v>0</v>
      </c>
      <c r="I328" s="41">
        <v>0</v>
      </c>
      <c r="J328" s="41" t="str">
        <f t="shared" si="56"/>
        <v xml:space="preserve">- </v>
      </c>
      <c r="K328" s="41" t="str">
        <f t="shared" si="57"/>
        <v xml:space="preserve">- </v>
      </c>
      <c r="L328" s="42">
        <v>0</v>
      </c>
      <c r="M328" s="42">
        <v>0</v>
      </c>
      <c r="N328" s="43">
        <v>0</v>
      </c>
      <c r="O328" s="44" t="str">
        <f t="shared" si="58"/>
        <v xml:space="preserve">- </v>
      </c>
      <c r="P328" s="44" t="str">
        <f t="shared" si="59"/>
        <v xml:space="preserve">- </v>
      </c>
    </row>
    <row r="330" spans="1:16">
      <c r="N330" s="2"/>
    </row>
    <row r="331" spans="1:16">
      <c r="N331" s="2"/>
    </row>
    <row r="332" spans="1:16">
      <c r="N332" s="2"/>
    </row>
    <row r="333" spans="1:16">
      <c r="N333" s="2"/>
    </row>
    <row r="334" spans="1:16">
      <c r="N334" s="2"/>
    </row>
  </sheetData>
  <mergeCells count="7">
    <mergeCell ref="A2:A4"/>
    <mergeCell ref="B2:F2"/>
    <mergeCell ref="G2:K2"/>
    <mergeCell ref="L2:P2"/>
    <mergeCell ref="E3:F3"/>
    <mergeCell ref="J3:K3"/>
    <mergeCell ref="O3:P3"/>
  </mergeCells>
  <printOptions horizontalCentered="1"/>
  <pageMargins left="0.15748031496062992" right="0.15748031496062992" top="1.1811023622047245" bottom="0.39370078740157483" header="0.11811023622047245" footer="0.15748031496062992"/>
  <pageSetup paperSize="9" scale="80" orientation="landscape" verticalDpi="1200" r:id="rId1"/>
  <headerFooter>
    <oddFooter>&amp;C&amp;"DilleniaUPC,ธรรมดา"&amp;14เอกสารฉบับร่าง สำหรับการประชุมเท่านั้น วันที่ 13 มีนาคม 2561 ห้ามเผยแพร่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98"/>
  <sheetViews>
    <sheetView workbookViewId="0">
      <pane xSplit="1" ySplit="4" topLeftCell="B5" activePane="bottomRight" state="frozen"/>
      <selection activeCell="H335" sqref="H335"/>
      <selection pane="topRight" activeCell="H335" sqref="H335"/>
      <selection pane="bottomLeft" activeCell="H335" sqref="H335"/>
      <selection pane="bottomRight" activeCell="G14" sqref="G14"/>
    </sheetView>
  </sheetViews>
  <sheetFormatPr defaultColWidth="9.125" defaultRowHeight="23.25"/>
  <cols>
    <col min="1" max="1" width="16.375" style="56" customWidth="1"/>
    <col min="2" max="3" width="8.75" style="56" customWidth="1"/>
    <col min="4" max="5" width="7.25" style="56" customWidth="1"/>
    <col min="6" max="7" width="8.75" style="56" customWidth="1"/>
    <col min="8" max="13" width="7.25" style="56" customWidth="1"/>
    <col min="14" max="15" width="7" style="56" customWidth="1"/>
    <col min="16" max="16" width="6.875" style="56" customWidth="1"/>
    <col min="17" max="17" width="7.125" style="56" customWidth="1"/>
    <col min="18" max="19" width="7" style="56" customWidth="1"/>
    <col min="20" max="20" width="6.875" style="56" customWidth="1"/>
    <col min="21" max="21" width="7.125" style="56" customWidth="1"/>
    <col min="22" max="16384" width="9.125" style="56"/>
  </cols>
  <sheetData>
    <row r="1" spans="1:21">
      <c r="A1" s="47" t="s">
        <v>338</v>
      </c>
      <c r="B1" s="48"/>
      <c r="C1" s="48"/>
      <c r="D1" s="49"/>
      <c r="E1" s="50"/>
      <c r="F1" s="51"/>
      <c r="G1" s="51"/>
      <c r="H1" s="52"/>
      <c r="I1" s="53"/>
      <c r="J1" s="48"/>
      <c r="K1" s="48"/>
      <c r="L1" s="54"/>
      <c r="M1" s="53"/>
      <c r="N1" s="53"/>
      <c r="O1" s="53"/>
      <c r="P1" s="53"/>
      <c r="Q1" s="53"/>
      <c r="R1" s="48"/>
      <c r="S1" s="48"/>
      <c r="T1" s="54"/>
      <c r="U1" s="55"/>
    </row>
    <row r="2" spans="1:21">
      <c r="A2" s="110" t="s">
        <v>339</v>
      </c>
      <c r="B2" s="113" t="s">
        <v>340</v>
      </c>
      <c r="C2" s="114"/>
      <c r="D2" s="114"/>
      <c r="E2" s="115"/>
      <c r="F2" s="113" t="s">
        <v>341</v>
      </c>
      <c r="G2" s="114"/>
      <c r="H2" s="114"/>
      <c r="I2" s="115"/>
      <c r="J2" s="113" t="s">
        <v>342</v>
      </c>
      <c r="K2" s="114"/>
      <c r="L2" s="114"/>
      <c r="M2" s="115"/>
      <c r="N2" s="113" t="s">
        <v>343</v>
      </c>
      <c r="O2" s="114"/>
      <c r="P2" s="114"/>
      <c r="Q2" s="115"/>
      <c r="R2" s="113" t="s">
        <v>344</v>
      </c>
      <c r="S2" s="114"/>
      <c r="T2" s="114"/>
      <c r="U2" s="115"/>
    </row>
    <row r="3" spans="1:21">
      <c r="A3" s="111"/>
      <c r="B3" s="116" t="s">
        <v>345</v>
      </c>
      <c r="C3" s="117"/>
      <c r="D3" s="114" t="s">
        <v>346</v>
      </c>
      <c r="E3" s="115"/>
      <c r="F3" s="116" t="s">
        <v>345</v>
      </c>
      <c r="G3" s="117"/>
      <c r="H3" s="114" t="s">
        <v>346</v>
      </c>
      <c r="I3" s="115"/>
      <c r="J3" s="116" t="s">
        <v>345</v>
      </c>
      <c r="K3" s="117"/>
      <c r="L3" s="108" t="s">
        <v>346</v>
      </c>
      <c r="M3" s="109"/>
      <c r="N3" s="116" t="s">
        <v>345</v>
      </c>
      <c r="O3" s="117"/>
      <c r="P3" s="108" t="s">
        <v>346</v>
      </c>
      <c r="Q3" s="109"/>
      <c r="R3" s="116" t="s">
        <v>345</v>
      </c>
      <c r="S3" s="117"/>
      <c r="T3" s="108" t="s">
        <v>346</v>
      </c>
      <c r="U3" s="109"/>
    </row>
    <row r="4" spans="1:21">
      <c r="A4" s="112"/>
      <c r="B4" s="57" t="s">
        <v>347</v>
      </c>
      <c r="C4" s="57" t="s">
        <v>348</v>
      </c>
      <c r="D4" s="58" t="s">
        <v>349</v>
      </c>
      <c r="E4" s="59" t="s">
        <v>350</v>
      </c>
      <c r="F4" s="57" t="s">
        <v>347</v>
      </c>
      <c r="G4" s="57" t="s">
        <v>348</v>
      </c>
      <c r="H4" s="60" t="s">
        <v>349</v>
      </c>
      <c r="I4" s="61" t="s">
        <v>350</v>
      </c>
      <c r="J4" s="57" t="s">
        <v>347</v>
      </c>
      <c r="K4" s="57" t="s">
        <v>348</v>
      </c>
      <c r="L4" s="62" t="s">
        <v>349</v>
      </c>
      <c r="M4" s="61" t="s">
        <v>350</v>
      </c>
      <c r="N4" s="57" t="s">
        <v>347</v>
      </c>
      <c r="O4" s="57" t="s">
        <v>348</v>
      </c>
      <c r="P4" s="62" t="s">
        <v>349</v>
      </c>
      <c r="Q4" s="63" t="s">
        <v>350</v>
      </c>
      <c r="R4" s="57" t="s">
        <v>347</v>
      </c>
      <c r="S4" s="57" t="s">
        <v>348</v>
      </c>
      <c r="T4" s="62" t="s">
        <v>349</v>
      </c>
      <c r="U4" s="63" t="s">
        <v>350</v>
      </c>
    </row>
    <row r="5" spans="1:21" s="69" customFormat="1">
      <c r="A5" s="64" t="s">
        <v>14</v>
      </c>
      <c r="B5" s="65">
        <f>SUM(B6:B7)</f>
        <v>166868</v>
      </c>
      <c r="C5" s="65">
        <f>SUM(C6:C7)</f>
        <v>137254</v>
      </c>
      <c r="D5" s="66">
        <f t="shared" ref="D5:D7" si="0">IFERROR(C5-B5,"0")</f>
        <v>-29614</v>
      </c>
      <c r="E5" s="67">
        <f>IFERROR(ROUND((C5-B5)/B5*100,2),"- ")</f>
        <v>-17.75</v>
      </c>
      <c r="F5" s="65">
        <f>SUM(F6:F7)</f>
        <v>162840</v>
      </c>
      <c r="G5" s="65">
        <f>SUM(G6:G7)</f>
        <v>136543</v>
      </c>
      <c r="H5" s="66">
        <f>IFERROR(G5-F5,"0")</f>
        <v>-26297</v>
      </c>
      <c r="I5" s="67">
        <f>IFERROR(ROUND((G5-F5)/F5*100,2),"- ")</f>
        <v>-16.149999999999999</v>
      </c>
      <c r="J5" s="65">
        <f>SUM(J6:J7)</f>
        <v>42395</v>
      </c>
      <c r="K5" s="65">
        <f>SUM(K6:K7)</f>
        <v>37765</v>
      </c>
      <c r="L5" s="66">
        <f>IFERROR(K5-J5,"0")</f>
        <v>-4630</v>
      </c>
      <c r="M5" s="67">
        <f>IFERROR(ROUND((K5-J5)/J5*100,2),"- ")</f>
        <v>-10.92</v>
      </c>
      <c r="N5" s="68">
        <f t="shared" ref="N5:O36" si="1">IFERROR(ROUND((J5/B5)*1000,0),0)</f>
        <v>254</v>
      </c>
      <c r="O5" s="68">
        <f t="shared" si="1"/>
        <v>275</v>
      </c>
      <c r="P5" s="66">
        <f>IFERROR(O5-N5,"0")</f>
        <v>21</v>
      </c>
      <c r="Q5" s="67">
        <f>IFERROR(ROUND((O5-N5)/N5*100,2),"- ")</f>
        <v>8.27</v>
      </c>
      <c r="R5" s="68">
        <f t="shared" ref="R5:S36" si="2">IFERROR(ROUND((J5/F5)*1000,0),0)</f>
        <v>260</v>
      </c>
      <c r="S5" s="68">
        <f t="shared" si="2"/>
        <v>277</v>
      </c>
      <c r="T5" s="66">
        <f>IFERROR(S5-R5,"0")</f>
        <v>17</v>
      </c>
      <c r="U5" s="67">
        <f>IFERROR(ROUND((S5-R5)/R5*100,2),"- ")</f>
        <v>6.54</v>
      </c>
    </row>
    <row r="6" spans="1:21">
      <c r="A6" s="70" t="s">
        <v>351</v>
      </c>
      <c r="B6" s="71">
        <f>B9+B12+B15</f>
        <v>62602</v>
      </c>
      <c r="C6" s="72">
        <f>C9+C12+C15</f>
        <v>55587</v>
      </c>
      <c r="D6" s="73">
        <f t="shared" si="0"/>
        <v>-7015</v>
      </c>
      <c r="E6" s="74">
        <f t="shared" ref="E6:E69" si="3">IFERROR(ROUND((C6-B6)/B6*100,2),"- ")</f>
        <v>-11.21</v>
      </c>
      <c r="F6" s="71">
        <f>F9+F12+F15</f>
        <v>62262</v>
      </c>
      <c r="G6" s="72">
        <f>G9+G12+G15</f>
        <v>55325</v>
      </c>
      <c r="H6" s="73">
        <f t="shared" ref="H6:H69" si="4">IFERROR(G6-F6,"0")</f>
        <v>-6937</v>
      </c>
      <c r="I6" s="74">
        <f t="shared" ref="I6:I69" si="5">IFERROR(ROUND((G6-F6)/F6*100,2),"- ")</f>
        <v>-11.14</v>
      </c>
      <c r="J6" s="71">
        <f t="shared" ref="J6:K7" si="6">J9+J12+J15</f>
        <v>17950</v>
      </c>
      <c r="K6" s="72">
        <f t="shared" si="6"/>
        <v>17255</v>
      </c>
      <c r="L6" s="73">
        <f t="shared" ref="L6:L69" si="7">IFERROR(K6-J6,"0")</f>
        <v>-695</v>
      </c>
      <c r="M6" s="74">
        <f t="shared" ref="M6:M69" si="8">IFERROR(ROUND((K6-J6)/J6*100,2),"- ")</f>
        <v>-3.87</v>
      </c>
      <c r="N6" s="71">
        <f t="shared" si="1"/>
        <v>287</v>
      </c>
      <c r="O6" s="72">
        <f t="shared" si="1"/>
        <v>310</v>
      </c>
      <c r="P6" s="73">
        <f t="shared" ref="P6:P69" si="9">IFERROR(O6-N6,"0")</f>
        <v>23</v>
      </c>
      <c r="Q6" s="74">
        <f t="shared" ref="Q6:Q69" si="10">IFERROR(ROUND((O6-N6)/N6*100,2),"- ")</f>
        <v>8.01</v>
      </c>
      <c r="R6" s="71">
        <f t="shared" si="2"/>
        <v>288</v>
      </c>
      <c r="S6" s="72">
        <f t="shared" si="2"/>
        <v>312</v>
      </c>
      <c r="T6" s="73">
        <f t="shared" ref="T6:T69" si="11">IFERROR(S6-R6,"0")</f>
        <v>24</v>
      </c>
      <c r="U6" s="74">
        <f t="shared" ref="U6:U69" si="12">IFERROR(ROUND((S6-R6)/R6*100,2),"- ")</f>
        <v>8.33</v>
      </c>
    </row>
    <row r="7" spans="1:21" ht="24" thickBot="1">
      <c r="A7" s="75" t="s">
        <v>352</v>
      </c>
      <c r="B7" s="76">
        <f>B10+B13+B16</f>
        <v>104266</v>
      </c>
      <c r="C7" s="77">
        <f>C10+C13+C16</f>
        <v>81667</v>
      </c>
      <c r="D7" s="78">
        <f t="shared" si="0"/>
        <v>-22599</v>
      </c>
      <c r="E7" s="79">
        <f t="shared" si="3"/>
        <v>-21.67</v>
      </c>
      <c r="F7" s="76">
        <f>F10+F13+F16</f>
        <v>100578</v>
      </c>
      <c r="G7" s="77">
        <f>G10+G13+G16</f>
        <v>81218</v>
      </c>
      <c r="H7" s="78">
        <f t="shared" si="4"/>
        <v>-19360</v>
      </c>
      <c r="I7" s="79">
        <f t="shared" si="5"/>
        <v>-19.25</v>
      </c>
      <c r="J7" s="76">
        <f t="shared" si="6"/>
        <v>24445</v>
      </c>
      <c r="K7" s="77">
        <f t="shared" si="6"/>
        <v>20510</v>
      </c>
      <c r="L7" s="78">
        <f t="shared" si="7"/>
        <v>-3935</v>
      </c>
      <c r="M7" s="79">
        <f t="shared" si="8"/>
        <v>-16.100000000000001</v>
      </c>
      <c r="N7" s="76">
        <f t="shared" si="1"/>
        <v>234</v>
      </c>
      <c r="O7" s="77">
        <f t="shared" si="1"/>
        <v>251</v>
      </c>
      <c r="P7" s="78">
        <f t="shared" si="9"/>
        <v>17</v>
      </c>
      <c r="Q7" s="79">
        <f t="shared" si="10"/>
        <v>7.26</v>
      </c>
      <c r="R7" s="76">
        <f t="shared" si="2"/>
        <v>243</v>
      </c>
      <c r="S7" s="77">
        <f t="shared" si="2"/>
        <v>253</v>
      </c>
      <c r="T7" s="78">
        <f t="shared" si="11"/>
        <v>10</v>
      </c>
      <c r="U7" s="79">
        <f t="shared" si="12"/>
        <v>4.12</v>
      </c>
    </row>
    <row r="8" spans="1:21" s="69" customFormat="1" ht="24" thickTop="1">
      <c r="A8" s="80" t="s">
        <v>15</v>
      </c>
      <c r="B8" s="65">
        <f>SUM(B9:B10)</f>
        <v>119338</v>
      </c>
      <c r="C8" s="65">
        <f>SUM(C9:C10)</f>
        <v>99193</v>
      </c>
      <c r="D8" s="66">
        <f>IFERROR(C8-B8,"0")</f>
        <v>-20145</v>
      </c>
      <c r="E8" s="67">
        <f t="shared" si="3"/>
        <v>-16.88</v>
      </c>
      <c r="F8" s="65">
        <f>SUM(F9:F10)</f>
        <v>117846</v>
      </c>
      <c r="G8" s="65">
        <f>SUM(G9:G10)</f>
        <v>98694</v>
      </c>
      <c r="H8" s="66">
        <f t="shared" si="4"/>
        <v>-19152</v>
      </c>
      <c r="I8" s="67">
        <f t="shared" si="5"/>
        <v>-16.25</v>
      </c>
      <c r="J8" s="65">
        <f>SUM(J9:J10)</f>
        <v>31396</v>
      </c>
      <c r="K8" s="65">
        <f>SUM(K9:K10)</f>
        <v>28168</v>
      </c>
      <c r="L8" s="66">
        <f t="shared" si="7"/>
        <v>-3228</v>
      </c>
      <c r="M8" s="67">
        <f t="shared" si="8"/>
        <v>-10.28</v>
      </c>
      <c r="N8" s="68">
        <f t="shared" si="1"/>
        <v>263</v>
      </c>
      <c r="O8" s="68">
        <f t="shared" si="1"/>
        <v>284</v>
      </c>
      <c r="P8" s="66">
        <f t="shared" si="9"/>
        <v>21</v>
      </c>
      <c r="Q8" s="67">
        <f t="shared" si="10"/>
        <v>7.98</v>
      </c>
      <c r="R8" s="68">
        <f t="shared" si="2"/>
        <v>266</v>
      </c>
      <c r="S8" s="68">
        <f t="shared" si="2"/>
        <v>285</v>
      </c>
      <c r="T8" s="66">
        <f t="shared" si="11"/>
        <v>19</v>
      </c>
      <c r="U8" s="67">
        <f t="shared" si="12"/>
        <v>7.14</v>
      </c>
    </row>
    <row r="9" spans="1:21">
      <c r="A9" s="70" t="s">
        <v>351</v>
      </c>
      <c r="B9" s="72">
        <f>B18+B21+B24+B27+B30+B33+B36+B39+B42+B45+B48+B51+B54+B57+B60</f>
        <v>57387</v>
      </c>
      <c r="C9" s="72">
        <f>C18+C21+C24+C27+C30+C33+C36+C39+C42+C45+C48+C51+C54+C57+C60</f>
        <v>51021</v>
      </c>
      <c r="D9" s="73">
        <f t="shared" ref="D9:D72" si="13">IFERROR(C9-B9,"0")</f>
        <v>-6366</v>
      </c>
      <c r="E9" s="74">
        <f t="shared" si="3"/>
        <v>-11.09</v>
      </c>
      <c r="F9" s="72">
        <f>F18+F21+F24+F27+F30+F33+F36+F39+F42+F45+F48+F51+F54+F57+F60</f>
        <v>57047</v>
      </c>
      <c r="G9" s="72">
        <f>G18+G21+G24+G27+G30+G33+G36+G39+G42+G45+G48+G51+G54+G57+G60</f>
        <v>50826</v>
      </c>
      <c r="H9" s="73">
        <f t="shared" si="4"/>
        <v>-6221</v>
      </c>
      <c r="I9" s="74">
        <f t="shared" si="5"/>
        <v>-10.91</v>
      </c>
      <c r="J9" s="72">
        <f t="shared" ref="J9:K10" si="14">J18+J21+J24+J27+J30+J33+J36+J39+J42+J45+J48+J51+J54+J57+J60</f>
        <v>16613</v>
      </c>
      <c r="K9" s="72">
        <f t="shared" si="14"/>
        <v>16041</v>
      </c>
      <c r="L9" s="73">
        <f t="shared" si="7"/>
        <v>-572</v>
      </c>
      <c r="M9" s="74">
        <f t="shared" si="8"/>
        <v>-3.44</v>
      </c>
      <c r="N9" s="71">
        <f t="shared" si="1"/>
        <v>289</v>
      </c>
      <c r="O9" s="72">
        <f t="shared" si="1"/>
        <v>314</v>
      </c>
      <c r="P9" s="73">
        <f t="shared" si="9"/>
        <v>25</v>
      </c>
      <c r="Q9" s="74">
        <f t="shared" si="10"/>
        <v>8.65</v>
      </c>
      <c r="R9" s="71">
        <f t="shared" si="2"/>
        <v>291</v>
      </c>
      <c r="S9" s="72">
        <f t="shared" si="2"/>
        <v>316</v>
      </c>
      <c r="T9" s="73">
        <f t="shared" si="11"/>
        <v>25</v>
      </c>
      <c r="U9" s="74">
        <f t="shared" si="12"/>
        <v>8.59</v>
      </c>
    </row>
    <row r="10" spans="1:21">
      <c r="A10" s="70" t="s">
        <v>352</v>
      </c>
      <c r="B10" s="71">
        <f>B19+B22+B25+B28+B31+B34+B37+B40+B43+B46+B49+B52+B55+B58+B61</f>
        <v>61951</v>
      </c>
      <c r="C10" s="72">
        <f>C19+C22+C25+C28+C31+C34+C37+C40+C43+C46+C49+C52+C55+C58+C61</f>
        <v>48172</v>
      </c>
      <c r="D10" s="73">
        <f t="shared" si="13"/>
        <v>-13779</v>
      </c>
      <c r="E10" s="74">
        <f t="shared" si="3"/>
        <v>-22.24</v>
      </c>
      <c r="F10" s="71">
        <f>F19+F22+F25+F28+F31+F34+F37+F40+F43+F46+F49+F52+F55+F58+F61</f>
        <v>60799</v>
      </c>
      <c r="G10" s="72">
        <f>G19+G22+G25+G28+G31+G34+G37+G40+G43+G46+G49+G52+G55+G58+G61</f>
        <v>47868</v>
      </c>
      <c r="H10" s="73">
        <f t="shared" si="4"/>
        <v>-12931</v>
      </c>
      <c r="I10" s="74">
        <f t="shared" si="5"/>
        <v>-21.27</v>
      </c>
      <c r="J10" s="71">
        <f t="shared" si="14"/>
        <v>14783</v>
      </c>
      <c r="K10" s="72">
        <f t="shared" si="14"/>
        <v>12127</v>
      </c>
      <c r="L10" s="73">
        <f t="shared" si="7"/>
        <v>-2656</v>
      </c>
      <c r="M10" s="74">
        <f t="shared" si="8"/>
        <v>-17.97</v>
      </c>
      <c r="N10" s="71">
        <f t="shared" si="1"/>
        <v>239</v>
      </c>
      <c r="O10" s="72">
        <f t="shared" si="1"/>
        <v>252</v>
      </c>
      <c r="P10" s="73">
        <f t="shared" si="9"/>
        <v>13</v>
      </c>
      <c r="Q10" s="74">
        <f t="shared" si="10"/>
        <v>5.44</v>
      </c>
      <c r="R10" s="71">
        <f t="shared" si="2"/>
        <v>243</v>
      </c>
      <c r="S10" s="72">
        <f t="shared" si="2"/>
        <v>253</v>
      </c>
      <c r="T10" s="73">
        <f t="shared" si="11"/>
        <v>10</v>
      </c>
      <c r="U10" s="74">
        <f t="shared" si="12"/>
        <v>4.12</v>
      </c>
    </row>
    <row r="11" spans="1:21" s="69" customFormat="1">
      <c r="A11" s="80" t="s">
        <v>16</v>
      </c>
      <c r="B11" s="65">
        <f>SUM(B12:B13)</f>
        <v>47395</v>
      </c>
      <c r="C11" s="65">
        <f>SUM(C12:C13)</f>
        <v>37957</v>
      </c>
      <c r="D11" s="66">
        <f t="shared" si="13"/>
        <v>-9438</v>
      </c>
      <c r="E11" s="67">
        <f t="shared" si="3"/>
        <v>-19.91</v>
      </c>
      <c r="F11" s="65">
        <f>SUM(F12:F13)</f>
        <v>44859</v>
      </c>
      <c r="G11" s="65">
        <f>SUM(G12:G13)</f>
        <v>37745</v>
      </c>
      <c r="H11" s="66">
        <f t="shared" si="4"/>
        <v>-7114</v>
      </c>
      <c r="I11" s="67">
        <f t="shared" si="5"/>
        <v>-15.86</v>
      </c>
      <c r="J11" s="65">
        <f>SUM(J12:J13)</f>
        <v>10967</v>
      </c>
      <c r="K11" s="65">
        <f>SUM(K12:K13)</f>
        <v>9569</v>
      </c>
      <c r="L11" s="66">
        <f t="shared" si="7"/>
        <v>-1398</v>
      </c>
      <c r="M11" s="67">
        <f t="shared" si="8"/>
        <v>-12.75</v>
      </c>
      <c r="N11" s="68">
        <f t="shared" si="1"/>
        <v>231</v>
      </c>
      <c r="O11" s="68">
        <f t="shared" si="1"/>
        <v>252</v>
      </c>
      <c r="P11" s="66">
        <f t="shared" si="9"/>
        <v>21</v>
      </c>
      <c r="Q11" s="67">
        <f t="shared" si="10"/>
        <v>9.09</v>
      </c>
      <c r="R11" s="68">
        <f t="shared" si="2"/>
        <v>244</v>
      </c>
      <c r="S11" s="68">
        <f t="shared" si="2"/>
        <v>254</v>
      </c>
      <c r="T11" s="66">
        <f t="shared" si="11"/>
        <v>10</v>
      </c>
      <c r="U11" s="67">
        <f t="shared" si="12"/>
        <v>4.0999999999999996</v>
      </c>
    </row>
    <row r="12" spans="1:21">
      <c r="A12" s="70" t="s">
        <v>351</v>
      </c>
      <c r="B12" s="71">
        <f>B63+B66+B69+B75+B81+B84+B72+B78</f>
        <v>5215</v>
      </c>
      <c r="C12" s="72">
        <f>C63+C66+C69+C75+C81+C84+C72+C78</f>
        <v>4566</v>
      </c>
      <c r="D12" s="73">
        <f t="shared" si="13"/>
        <v>-649</v>
      </c>
      <c r="E12" s="74">
        <f t="shared" si="3"/>
        <v>-12.44</v>
      </c>
      <c r="F12" s="71">
        <f>F63+F66+F69+F75+F81+F84+F72+F78</f>
        <v>5215</v>
      </c>
      <c r="G12" s="72">
        <f>G63+G66+G69+G75+G81+G84+G72+G78</f>
        <v>4499</v>
      </c>
      <c r="H12" s="73">
        <f t="shared" si="4"/>
        <v>-716</v>
      </c>
      <c r="I12" s="74">
        <f t="shared" si="5"/>
        <v>-13.73</v>
      </c>
      <c r="J12" s="71">
        <f>J63+J66+J69+J75+J81+J84+J72+J78</f>
        <v>1337</v>
      </c>
      <c r="K12" s="72">
        <f>K63+K66+K69+K75+K81+K84+K72+K78</f>
        <v>1214</v>
      </c>
      <c r="L12" s="73">
        <f t="shared" si="7"/>
        <v>-123</v>
      </c>
      <c r="M12" s="74">
        <f t="shared" si="8"/>
        <v>-9.1999999999999993</v>
      </c>
      <c r="N12" s="71">
        <f t="shared" si="1"/>
        <v>256</v>
      </c>
      <c r="O12" s="72">
        <f t="shared" si="1"/>
        <v>266</v>
      </c>
      <c r="P12" s="73">
        <f t="shared" si="9"/>
        <v>10</v>
      </c>
      <c r="Q12" s="74">
        <f t="shared" si="10"/>
        <v>3.91</v>
      </c>
      <c r="R12" s="71">
        <f t="shared" si="2"/>
        <v>256</v>
      </c>
      <c r="S12" s="72">
        <f t="shared" si="2"/>
        <v>270</v>
      </c>
      <c r="T12" s="73">
        <f t="shared" si="11"/>
        <v>14</v>
      </c>
      <c r="U12" s="74">
        <f t="shared" si="12"/>
        <v>5.47</v>
      </c>
    </row>
    <row r="13" spans="1:21">
      <c r="A13" s="70" t="s">
        <v>352</v>
      </c>
      <c r="B13" s="71">
        <f>B64+B67+B70+B76+B79+B82+B85+B73</f>
        <v>42180</v>
      </c>
      <c r="C13" s="72">
        <f>C64+C67+C70+C76+C79+C82+C85+C73</f>
        <v>33391</v>
      </c>
      <c r="D13" s="73">
        <f t="shared" si="13"/>
        <v>-8789</v>
      </c>
      <c r="E13" s="74">
        <f t="shared" si="3"/>
        <v>-20.84</v>
      </c>
      <c r="F13" s="71">
        <f>F64+F67+F70+F76+F79+F82+F85+F73</f>
        <v>39644</v>
      </c>
      <c r="G13" s="72">
        <f>G64+G67+G70+G76+G79+G82+G85+G73</f>
        <v>33246</v>
      </c>
      <c r="H13" s="73">
        <f t="shared" si="4"/>
        <v>-6398</v>
      </c>
      <c r="I13" s="74">
        <f t="shared" si="5"/>
        <v>-16.14</v>
      </c>
      <c r="J13" s="71">
        <f>J64+J67+J70+J76+J79+J82+J85+J73</f>
        <v>9630</v>
      </c>
      <c r="K13" s="72">
        <f>K64+K67+K70+K76+K79+K82+K85+K73</f>
        <v>8355</v>
      </c>
      <c r="L13" s="73">
        <f t="shared" si="7"/>
        <v>-1275</v>
      </c>
      <c r="M13" s="74">
        <f t="shared" si="8"/>
        <v>-13.24</v>
      </c>
      <c r="N13" s="71">
        <f t="shared" si="1"/>
        <v>228</v>
      </c>
      <c r="O13" s="72">
        <f t="shared" si="1"/>
        <v>250</v>
      </c>
      <c r="P13" s="73">
        <f t="shared" si="9"/>
        <v>22</v>
      </c>
      <c r="Q13" s="74">
        <f t="shared" si="10"/>
        <v>9.65</v>
      </c>
      <c r="R13" s="71">
        <f t="shared" si="2"/>
        <v>243</v>
      </c>
      <c r="S13" s="72">
        <f t="shared" si="2"/>
        <v>251</v>
      </c>
      <c r="T13" s="73">
        <f t="shared" si="11"/>
        <v>8</v>
      </c>
      <c r="U13" s="74">
        <f t="shared" si="12"/>
        <v>3.29</v>
      </c>
    </row>
    <row r="14" spans="1:21" s="69" customFormat="1">
      <c r="A14" s="80" t="s">
        <v>17</v>
      </c>
      <c r="B14" s="65">
        <f>SUM(B15:B16)</f>
        <v>135</v>
      </c>
      <c r="C14" s="81">
        <f>SUM(C15:C16)</f>
        <v>104</v>
      </c>
      <c r="D14" s="66">
        <f t="shared" si="13"/>
        <v>-31</v>
      </c>
      <c r="E14" s="67">
        <f t="shared" si="3"/>
        <v>-22.96</v>
      </c>
      <c r="F14" s="65">
        <f>SUM(F15:F16)</f>
        <v>135</v>
      </c>
      <c r="G14" s="81">
        <f>SUM(G15:G16)</f>
        <v>104</v>
      </c>
      <c r="H14" s="66">
        <f t="shared" si="4"/>
        <v>-31</v>
      </c>
      <c r="I14" s="67">
        <f t="shared" si="5"/>
        <v>-22.96</v>
      </c>
      <c r="J14" s="65">
        <f>SUM(J15:J16)</f>
        <v>32</v>
      </c>
      <c r="K14" s="81">
        <f>SUM(K15:K16)</f>
        <v>28</v>
      </c>
      <c r="L14" s="66">
        <f t="shared" si="7"/>
        <v>-4</v>
      </c>
      <c r="M14" s="67">
        <f t="shared" si="8"/>
        <v>-12.5</v>
      </c>
      <c r="N14" s="68">
        <f t="shared" si="1"/>
        <v>237</v>
      </c>
      <c r="O14" s="68">
        <f t="shared" si="1"/>
        <v>269</v>
      </c>
      <c r="P14" s="66">
        <f t="shared" si="9"/>
        <v>32</v>
      </c>
      <c r="Q14" s="67">
        <f t="shared" si="10"/>
        <v>13.5</v>
      </c>
      <c r="R14" s="68">
        <f t="shared" si="2"/>
        <v>237</v>
      </c>
      <c r="S14" s="68">
        <f t="shared" si="2"/>
        <v>269</v>
      </c>
      <c r="T14" s="66">
        <f t="shared" si="11"/>
        <v>32</v>
      </c>
      <c r="U14" s="67">
        <f t="shared" si="12"/>
        <v>13.5</v>
      </c>
    </row>
    <row r="15" spans="1:21" hidden="1">
      <c r="A15" s="70" t="s">
        <v>351</v>
      </c>
      <c r="B15" s="82">
        <f>B87+B90+B93+B96</f>
        <v>0</v>
      </c>
      <c r="C15" s="83">
        <f>C87+C90+C93+C96</f>
        <v>0</v>
      </c>
      <c r="D15" s="84">
        <f t="shared" si="13"/>
        <v>0</v>
      </c>
      <c r="E15" s="74" t="str">
        <f t="shared" si="3"/>
        <v xml:space="preserve">- </v>
      </c>
      <c r="F15" s="82">
        <f>F87+F90+F93+F96</f>
        <v>0</v>
      </c>
      <c r="G15" s="83">
        <f>G87+G90+G93+G96</f>
        <v>0</v>
      </c>
      <c r="H15" s="84">
        <f t="shared" si="4"/>
        <v>0</v>
      </c>
      <c r="I15" s="85" t="str">
        <f t="shared" si="5"/>
        <v xml:space="preserve">- </v>
      </c>
      <c r="J15" s="82">
        <f t="shared" ref="J15:K16" si="15">J87+J90+J93+J96</f>
        <v>0</v>
      </c>
      <c r="K15" s="83">
        <f t="shared" si="15"/>
        <v>0</v>
      </c>
      <c r="L15" s="84">
        <f t="shared" si="7"/>
        <v>0</v>
      </c>
      <c r="M15" s="74" t="str">
        <f t="shared" si="8"/>
        <v xml:space="preserve">- </v>
      </c>
      <c r="N15" s="71">
        <f t="shared" si="1"/>
        <v>0</v>
      </c>
      <c r="O15" s="72">
        <f t="shared" si="1"/>
        <v>0</v>
      </c>
      <c r="P15" s="86">
        <f t="shared" si="9"/>
        <v>0</v>
      </c>
      <c r="Q15" s="74" t="str">
        <f t="shared" si="10"/>
        <v xml:space="preserve">- </v>
      </c>
      <c r="R15" s="71">
        <f t="shared" si="2"/>
        <v>0</v>
      </c>
      <c r="S15" s="72">
        <f t="shared" si="2"/>
        <v>0</v>
      </c>
      <c r="T15" s="84">
        <f t="shared" si="11"/>
        <v>0</v>
      </c>
      <c r="U15" s="74" t="str">
        <f t="shared" si="12"/>
        <v xml:space="preserve">- </v>
      </c>
    </row>
    <row r="16" spans="1:21">
      <c r="A16" s="87" t="s">
        <v>352</v>
      </c>
      <c r="B16" s="88">
        <f>B88+B91+B94+B97</f>
        <v>135</v>
      </c>
      <c r="C16" s="89">
        <f>C88+C91+C94+C97</f>
        <v>104</v>
      </c>
      <c r="D16" s="90">
        <f t="shared" si="13"/>
        <v>-31</v>
      </c>
      <c r="E16" s="85">
        <f t="shared" si="3"/>
        <v>-22.96</v>
      </c>
      <c r="F16" s="88">
        <f>F88+F91+F94+F97</f>
        <v>135</v>
      </c>
      <c r="G16" s="89">
        <f>G88+G91+G94+G97</f>
        <v>104</v>
      </c>
      <c r="H16" s="90">
        <f t="shared" si="4"/>
        <v>-31</v>
      </c>
      <c r="I16" s="85">
        <f t="shared" si="5"/>
        <v>-22.96</v>
      </c>
      <c r="J16" s="88">
        <f t="shared" si="15"/>
        <v>32</v>
      </c>
      <c r="K16" s="89">
        <f t="shared" si="15"/>
        <v>28</v>
      </c>
      <c r="L16" s="90">
        <f t="shared" si="7"/>
        <v>-4</v>
      </c>
      <c r="M16" s="85">
        <f t="shared" si="8"/>
        <v>-12.5</v>
      </c>
      <c r="N16" s="88">
        <f t="shared" si="1"/>
        <v>237</v>
      </c>
      <c r="O16" s="91">
        <f t="shared" si="1"/>
        <v>269</v>
      </c>
      <c r="P16" s="90">
        <f t="shared" si="9"/>
        <v>32</v>
      </c>
      <c r="Q16" s="85">
        <f t="shared" si="10"/>
        <v>13.5</v>
      </c>
      <c r="R16" s="88">
        <f t="shared" si="2"/>
        <v>237</v>
      </c>
      <c r="S16" s="91">
        <f t="shared" si="2"/>
        <v>269</v>
      </c>
      <c r="T16" s="90">
        <f t="shared" si="11"/>
        <v>32</v>
      </c>
      <c r="U16" s="85">
        <f t="shared" si="12"/>
        <v>13.5</v>
      </c>
    </row>
    <row r="17" spans="1:21" s="69" customFormat="1">
      <c r="A17" s="80" t="s">
        <v>18</v>
      </c>
      <c r="B17" s="65">
        <v>16534</v>
      </c>
      <c r="C17" s="65">
        <f>SUM(C18:C19)</f>
        <v>11608</v>
      </c>
      <c r="D17" s="66">
        <f t="shared" si="13"/>
        <v>-4926</v>
      </c>
      <c r="E17" s="67">
        <f t="shared" si="3"/>
        <v>-29.79</v>
      </c>
      <c r="F17" s="65">
        <v>16532</v>
      </c>
      <c r="G17" s="65">
        <f>SUM(G18:G19)</f>
        <v>11608</v>
      </c>
      <c r="H17" s="66">
        <f t="shared" si="4"/>
        <v>-4924</v>
      </c>
      <c r="I17" s="67">
        <f t="shared" si="5"/>
        <v>-29.78</v>
      </c>
      <c r="J17" s="65">
        <v>4152</v>
      </c>
      <c r="K17" s="65">
        <f>SUM(K18:K19)</f>
        <v>3109</v>
      </c>
      <c r="L17" s="66">
        <f t="shared" si="7"/>
        <v>-1043</v>
      </c>
      <c r="M17" s="67">
        <f t="shared" si="8"/>
        <v>-25.12</v>
      </c>
      <c r="N17" s="68">
        <f t="shared" si="1"/>
        <v>251</v>
      </c>
      <c r="O17" s="68">
        <f t="shared" si="1"/>
        <v>268</v>
      </c>
      <c r="P17" s="66">
        <f t="shared" si="9"/>
        <v>17</v>
      </c>
      <c r="Q17" s="67">
        <f t="shared" si="10"/>
        <v>6.77</v>
      </c>
      <c r="R17" s="68">
        <f t="shared" si="2"/>
        <v>251</v>
      </c>
      <c r="S17" s="68">
        <f t="shared" si="2"/>
        <v>268</v>
      </c>
      <c r="T17" s="66">
        <f t="shared" si="11"/>
        <v>17</v>
      </c>
      <c r="U17" s="67">
        <f t="shared" si="12"/>
        <v>6.77</v>
      </c>
    </row>
    <row r="18" spans="1:21">
      <c r="A18" s="70" t="s">
        <v>351</v>
      </c>
      <c r="B18" s="71">
        <v>944</v>
      </c>
      <c r="C18" s="92">
        <v>1341</v>
      </c>
      <c r="D18" s="73">
        <f t="shared" si="13"/>
        <v>397</v>
      </c>
      <c r="E18" s="74">
        <f t="shared" si="3"/>
        <v>42.06</v>
      </c>
      <c r="F18" s="72">
        <v>942</v>
      </c>
      <c r="G18" s="92">
        <v>1341</v>
      </c>
      <c r="H18" s="73">
        <f t="shared" si="4"/>
        <v>399</v>
      </c>
      <c r="I18" s="74">
        <f t="shared" si="5"/>
        <v>42.36</v>
      </c>
      <c r="J18" s="71">
        <v>220</v>
      </c>
      <c r="K18" s="92">
        <v>376</v>
      </c>
      <c r="L18" s="73">
        <f t="shared" si="7"/>
        <v>156</v>
      </c>
      <c r="M18" s="74">
        <f t="shared" si="8"/>
        <v>70.91</v>
      </c>
      <c r="N18" s="71">
        <f t="shared" si="1"/>
        <v>233</v>
      </c>
      <c r="O18" s="72">
        <f t="shared" si="1"/>
        <v>280</v>
      </c>
      <c r="P18" s="73">
        <f t="shared" si="9"/>
        <v>47</v>
      </c>
      <c r="Q18" s="74">
        <f t="shared" si="10"/>
        <v>20.170000000000002</v>
      </c>
      <c r="R18" s="71">
        <f t="shared" si="2"/>
        <v>234</v>
      </c>
      <c r="S18" s="72">
        <f t="shared" si="2"/>
        <v>280</v>
      </c>
      <c r="T18" s="73">
        <f t="shared" si="11"/>
        <v>46</v>
      </c>
      <c r="U18" s="74">
        <f t="shared" si="12"/>
        <v>19.66</v>
      </c>
    </row>
    <row r="19" spans="1:21">
      <c r="A19" s="70" t="s">
        <v>352</v>
      </c>
      <c r="B19" s="71">
        <v>15590</v>
      </c>
      <c r="C19" s="72">
        <v>10267</v>
      </c>
      <c r="D19" s="73">
        <f t="shared" si="13"/>
        <v>-5323</v>
      </c>
      <c r="E19" s="74">
        <f t="shared" si="3"/>
        <v>-34.14</v>
      </c>
      <c r="F19" s="71">
        <v>15590</v>
      </c>
      <c r="G19" s="72">
        <v>10267</v>
      </c>
      <c r="H19" s="73">
        <f t="shared" si="4"/>
        <v>-5323</v>
      </c>
      <c r="I19" s="74">
        <f t="shared" si="5"/>
        <v>-34.14</v>
      </c>
      <c r="J19" s="71">
        <v>3932</v>
      </c>
      <c r="K19" s="72">
        <v>2733</v>
      </c>
      <c r="L19" s="73">
        <f t="shared" si="7"/>
        <v>-1199</v>
      </c>
      <c r="M19" s="74">
        <f t="shared" si="8"/>
        <v>-30.49</v>
      </c>
      <c r="N19" s="71">
        <f t="shared" si="1"/>
        <v>252</v>
      </c>
      <c r="O19" s="72">
        <f t="shared" si="1"/>
        <v>266</v>
      </c>
      <c r="P19" s="73">
        <f t="shared" si="9"/>
        <v>14</v>
      </c>
      <c r="Q19" s="74">
        <f t="shared" si="10"/>
        <v>5.56</v>
      </c>
      <c r="R19" s="71">
        <f t="shared" si="2"/>
        <v>252</v>
      </c>
      <c r="S19" s="72">
        <f t="shared" si="2"/>
        <v>266</v>
      </c>
      <c r="T19" s="73">
        <f t="shared" si="11"/>
        <v>14</v>
      </c>
      <c r="U19" s="74">
        <f t="shared" si="12"/>
        <v>5.56</v>
      </c>
    </row>
    <row r="20" spans="1:21" s="69" customFormat="1">
      <c r="A20" s="80" t="s">
        <v>37</v>
      </c>
      <c r="B20" s="65">
        <v>911</v>
      </c>
      <c r="C20" s="65">
        <f>SUM(C21:C22)</f>
        <v>170</v>
      </c>
      <c r="D20" s="66">
        <f t="shared" si="13"/>
        <v>-741</v>
      </c>
      <c r="E20" s="67">
        <f t="shared" si="3"/>
        <v>-81.34</v>
      </c>
      <c r="F20" s="65">
        <v>911</v>
      </c>
      <c r="G20" s="65">
        <f>SUM(G21:G22)</f>
        <v>166</v>
      </c>
      <c r="H20" s="66">
        <f t="shared" si="4"/>
        <v>-745</v>
      </c>
      <c r="I20" s="67">
        <f t="shared" si="5"/>
        <v>-81.78</v>
      </c>
      <c r="J20" s="93">
        <v>198</v>
      </c>
      <c r="K20" s="65">
        <f>SUM(K21:K22)</f>
        <v>38</v>
      </c>
      <c r="L20" s="66">
        <f t="shared" si="7"/>
        <v>-160</v>
      </c>
      <c r="M20" s="67">
        <f t="shared" si="8"/>
        <v>-80.81</v>
      </c>
      <c r="N20" s="68">
        <f t="shared" si="1"/>
        <v>217</v>
      </c>
      <c r="O20" s="68">
        <f t="shared" si="1"/>
        <v>224</v>
      </c>
      <c r="P20" s="66">
        <f t="shared" si="9"/>
        <v>7</v>
      </c>
      <c r="Q20" s="67">
        <f t="shared" si="10"/>
        <v>3.23</v>
      </c>
      <c r="R20" s="68">
        <f t="shared" si="2"/>
        <v>217</v>
      </c>
      <c r="S20" s="68">
        <f t="shared" si="2"/>
        <v>229</v>
      </c>
      <c r="T20" s="66">
        <f t="shared" si="11"/>
        <v>12</v>
      </c>
      <c r="U20" s="67">
        <f t="shared" si="12"/>
        <v>5.53</v>
      </c>
    </row>
    <row r="21" spans="1:21" hidden="1">
      <c r="A21" s="70" t="s">
        <v>351</v>
      </c>
      <c r="B21" s="82">
        <v>0</v>
      </c>
      <c r="C21" s="92">
        <v>0</v>
      </c>
      <c r="D21" s="84">
        <f t="shared" si="13"/>
        <v>0</v>
      </c>
      <c r="E21" s="94" t="str">
        <f t="shared" si="3"/>
        <v xml:space="preserve">- </v>
      </c>
      <c r="F21" s="82">
        <v>0</v>
      </c>
      <c r="G21" s="92">
        <v>0</v>
      </c>
      <c r="H21" s="84">
        <f t="shared" si="4"/>
        <v>0</v>
      </c>
      <c r="I21" s="94" t="str">
        <f t="shared" si="5"/>
        <v xml:space="preserve">- </v>
      </c>
      <c r="J21" s="82">
        <v>0</v>
      </c>
      <c r="K21" s="92">
        <v>0</v>
      </c>
      <c r="L21" s="84">
        <f t="shared" si="7"/>
        <v>0</v>
      </c>
      <c r="M21" s="94" t="str">
        <f t="shared" si="8"/>
        <v xml:space="preserve">- </v>
      </c>
      <c r="N21" s="71">
        <f t="shared" si="1"/>
        <v>0</v>
      </c>
      <c r="O21" s="72">
        <f t="shared" si="1"/>
        <v>0</v>
      </c>
      <c r="P21" s="86">
        <f t="shared" si="9"/>
        <v>0</v>
      </c>
      <c r="Q21" s="94" t="str">
        <f t="shared" si="10"/>
        <v xml:space="preserve">- </v>
      </c>
      <c r="R21" s="71">
        <f t="shared" si="2"/>
        <v>0</v>
      </c>
      <c r="S21" s="72">
        <f t="shared" si="2"/>
        <v>0</v>
      </c>
      <c r="T21" s="84">
        <f t="shared" si="11"/>
        <v>0</v>
      </c>
      <c r="U21" s="94" t="str">
        <f t="shared" si="12"/>
        <v xml:space="preserve">- </v>
      </c>
    </row>
    <row r="22" spans="1:21">
      <c r="A22" s="70" t="s">
        <v>352</v>
      </c>
      <c r="B22" s="71">
        <v>911</v>
      </c>
      <c r="C22" s="72">
        <v>170</v>
      </c>
      <c r="D22" s="73">
        <f t="shared" si="13"/>
        <v>-741</v>
      </c>
      <c r="E22" s="74">
        <f t="shared" si="3"/>
        <v>-81.34</v>
      </c>
      <c r="F22" s="71">
        <v>911</v>
      </c>
      <c r="G22" s="72">
        <v>166</v>
      </c>
      <c r="H22" s="73">
        <f t="shared" si="4"/>
        <v>-745</v>
      </c>
      <c r="I22" s="74">
        <f t="shared" si="5"/>
        <v>-81.78</v>
      </c>
      <c r="J22" s="71">
        <v>198</v>
      </c>
      <c r="K22" s="72">
        <v>38</v>
      </c>
      <c r="L22" s="73">
        <f t="shared" si="7"/>
        <v>-160</v>
      </c>
      <c r="M22" s="74">
        <f t="shared" si="8"/>
        <v>-80.81</v>
      </c>
      <c r="N22" s="71">
        <f t="shared" si="1"/>
        <v>217</v>
      </c>
      <c r="O22" s="72">
        <f t="shared" si="1"/>
        <v>224</v>
      </c>
      <c r="P22" s="73">
        <f t="shared" si="9"/>
        <v>7</v>
      </c>
      <c r="Q22" s="74">
        <f t="shared" si="10"/>
        <v>3.23</v>
      </c>
      <c r="R22" s="71">
        <f t="shared" si="2"/>
        <v>217</v>
      </c>
      <c r="S22" s="72">
        <f t="shared" si="2"/>
        <v>229</v>
      </c>
      <c r="T22" s="73">
        <f t="shared" si="11"/>
        <v>12</v>
      </c>
      <c r="U22" s="74">
        <f t="shared" si="12"/>
        <v>5.53</v>
      </c>
    </row>
    <row r="23" spans="1:21" s="69" customFormat="1">
      <c r="A23" s="80" t="s">
        <v>47</v>
      </c>
      <c r="B23" s="65">
        <v>3486</v>
      </c>
      <c r="C23" s="65">
        <f>SUM(C24:C25)</f>
        <v>3014</v>
      </c>
      <c r="D23" s="66">
        <f t="shared" si="13"/>
        <v>-472</v>
      </c>
      <c r="E23" s="67">
        <f t="shared" si="3"/>
        <v>-13.54</v>
      </c>
      <c r="F23" s="65">
        <v>3410</v>
      </c>
      <c r="G23" s="65">
        <f>SUM(G24:G25)</f>
        <v>3007</v>
      </c>
      <c r="H23" s="66">
        <f t="shared" si="4"/>
        <v>-403</v>
      </c>
      <c r="I23" s="67">
        <f t="shared" si="5"/>
        <v>-11.82</v>
      </c>
      <c r="J23" s="93">
        <v>776</v>
      </c>
      <c r="K23" s="65">
        <f>SUM(K24:K25)</f>
        <v>789</v>
      </c>
      <c r="L23" s="66">
        <f t="shared" si="7"/>
        <v>13</v>
      </c>
      <c r="M23" s="67">
        <f t="shared" si="8"/>
        <v>1.68</v>
      </c>
      <c r="N23" s="68">
        <f t="shared" si="1"/>
        <v>223</v>
      </c>
      <c r="O23" s="68">
        <f t="shared" si="1"/>
        <v>262</v>
      </c>
      <c r="P23" s="66">
        <f t="shared" si="9"/>
        <v>39</v>
      </c>
      <c r="Q23" s="67">
        <f t="shared" si="10"/>
        <v>17.489999999999998</v>
      </c>
      <c r="R23" s="68">
        <f t="shared" si="2"/>
        <v>228</v>
      </c>
      <c r="S23" s="68">
        <f t="shared" si="2"/>
        <v>262</v>
      </c>
      <c r="T23" s="66">
        <f t="shared" si="11"/>
        <v>34</v>
      </c>
      <c r="U23" s="67">
        <f t="shared" si="12"/>
        <v>14.91</v>
      </c>
    </row>
    <row r="24" spans="1:21">
      <c r="A24" s="70" t="s">
        <v>351</v>
      </c>
      <c r="B24" s="82">
        <v>203</v>
      </c>
      <c r="C24" s="92">
        <v>68</v>
      </c>
      <c r="D24" s="73">
        <f t="shared" si="13"/>
        <v>-135</v>
      </c>
      <c r="E24" s="74">
        <f t="shared" si="3"/>
        <v>-66.5</v>
      </c>
      <c r="F24" s="82">
        <v>203</v>
      </c>
      <c r="G24" s="92">
        <v>68</v>
      </c>
      <c r="H24" s="73">
        <f t="shared" si="4"/>
        <v>-135</v>
      </c>
      <c r="I24" s="74">
        <f t="shared" si="5"/>
        <v>-66.5</v>
      </c>
      <c r="J24" s="82">
        <v>42</v>
      </c>
      <c r="K24" s="92">
        <v>16</v>
      </c>
      <c r="L24" s="73">
        <f t="shared" si="7"/>
        <v>-26</v>
      </c>
      <c r="M24" s="74">
        <f t="shared" si="8"/>
        <v>-61.9</v>
      </c>
      <c r="N24" s="71">
        <f t="shared" si="1"/>
        <v>207</v>
      </c>
      <c r="O24" s="72">
        <f t="shared" si="1"/>
        <v>235</v>
      </c>
      <c r="P24" s="73">
        <f t="shared" si="9"/>
        <v>28</v>
      </c>
      <c r="Q24" s="74">
        <f t="shared" si="10"/>
        <v>13.53</v>
      </c>
      <c r="R24" s="71">
        <f t="shared" si="2"/>
        <v>207</v>
      </c>
      <c r="S24" s="72">
        <f t="shared" si="2"/>
        <v>235</v>
      </c>
      <c r="T24" s="73">
        <f t="shared" si="11"/>
        <v>28</v>
      </c>
      <c r="U24" s="74">
        <f t="shared" si="12"/>
        <v>13.53</v>
      </c>
    </row>
    <row r="25" spans="1:21">
      <c r="A25" s="70" t="s">
        <v>352</v>
      </c>
      <c r="B25" s="71">
        <v>3283</v>
      </c>
      <c r="C25" s="72">
        <v>2946</v>
      </c>
      <c r="D25" s="73">
        <f t="shared" si="13"/>
        <v>-337</v>
      </c>
      <c r="E25" s="74">
        <f t="shared" si="3"/>
        <v>-10.27</v>
      </c>
      <c r="F25" s="71">
        <v>3207</v>
      </c>
      <c r="G25" s="72">
        <v>2939</v>
      </c>
      <c r="H25" s="73">
        <f t="shared" si="4"/>
        <v>-268</v>
      </c>
      <c r="I25" s="74">
        <f t="shared" si="5"/>
        <v>-8.36</v>
      </c>
      <c r="J25" s="71">
        <v>734</v>
      </c>
      <c r="K25" s="72">
        <v>773</v>
      </c>
      <c r="L25" s="73">
        <f t="shared" si="7"/>
        <v>39</v>
      </c>
      <c r="M25" s="74">
        <f t="shared" si="8"/>
        <v>5.31</v>
      </c>
      <c r="N25" s="71">
        <f t="shared" si="1"/>
        <v>224</v>
      </c>
      <c r="O25" s="72">
        <f t="shared" si="1"/>
        <v>262</v>
      </c>
      <c r="P25" s="73">
        <f t="shared" si="9"/>
        <v>38</v>
      </c>
      <c r="Q25" s="74">
        <f t="shared" si="10"/>
        <v>16.96</v>
      </c>
      <c r="R25" s="71">
        <f t="shared" si="2"/>
        <v>229</v>
      </c>
      <c r="S25" s="72">
        <f t="shared" si="2"/>
        <v>263</v>
      </c>
      <c r="T25" s="73">
        <f t="shared" si="11"/>
        <v>34</v>
      </c>
      <c r="U25" s="74">
        <f t="shared" si="12"/>
        <v>14.85</v>
      </c>
    </row>
    <row r="26" spans="1:21" s="69" customFormat="1">
      <c r="A26" s="80" t="s">
        <v>61</v>
      </c>
      <c r="B26" s="65">
        <v>153</v>
      </c>
      <c r="C26" s="65">
        <f>SUM(C27:C28)</f>
        <v>70</v>
      </c>
      <c r="D26" s="66">
        <f t="shared" si="13"/>
        <v>-83</v>
      </c>
      <c r="E26" s="67">
        <f t="shared" si="3"/>
        <v>-54.25</v>
      </c>
      <c r="F26" s="65">
        <v>151</v>
      </c>
      <c r="G26" s="65">
        <f>SUM(G27:G28)</f>
        <v>70</v>
      </c>
      <c r="H26" s="66">
        <f t="shared" si="4"/>
        <v>-81</v>
      </c>
      <c r="I26" s="67">
        <f t="shared" si="5"/>
        <v>-53.64</v>
      </c>
      <c r="J26" s="93">
        <v>35</v>
      </c>
      <c r="K26" s="65">
        <f>SUM(K27:K28)</f>
        <v>16</v>
      </c>
      <c r="L26" s="66">
        <f t="shared" si="7"/>
        <v>-19</v>
      </c>
      <c r="M26" s="67">
        <f t="shared" si="8"/>
        <v>-54.29</v>
      </c>
      <c r="N26" s="68">
        <f t="shared" si="1"/>
        <v>229</v>
      </c>
      <c r="O26" s="68">
        <f t="shared" si="1"/>
        <v>229</v>
      </c>
      <c r="P26" s="66">
        <f t="shared" si="9"/>
        <v>0</v>
      </c>
      <c r="Q26" s="67">
        <f t="shared" si="10"/>
        <v>0</v>
      </c>
      <c r="R26" s="68">
        <f t="shared" si="2"/>
        <v>232</v>
      </c>
      <c r="S26" s="68">
        <f t="shared" si="2"/>
        <v>229</v>
      </c>
      <c r="T26" s="66">
        <f t="shared" si="11"/>
        <v>-3</v>
      </c>
      <c r="U26" s="67">
        <f t="shared" si="12"/>
        <v>-1.29</v>
      </c>
    </row>
    <row r="27" spans="1:21" hidden="1">
      <c r="A27" s="70" t="s">
        <v>351</v>
      </c>
      <c r="B27" s="82">
        <v>0</v>
      </c>
      <c r="C27" s="92">
        <v>0</v>
      </c>
      <c r="D27" s="84">
        <f t="shared" si="13"/>
        <v>0</v>
      </c>
      <c r="E27" s="74" t="str">
        <f t="shared" si="3"/>
        <v xml:space="preserve">- </v>
      </c>
      <c r="F27" s="82">
        <v>0</v>
      </c>
      <c r="G27" s="92">
        <v>0</v>
      </c>
      <c r="H27" s="84">
        <f t="shared" si="4"/>
        <v>0</v>
      </c>
      <c r="I27" s="74" t="str">
        <f t="shared" si="5"/>
        <v xml:space="preserve">- </v>
      </c>
      <c r="J27" s="82">
        <v>0</v>
      </c>
      <c r="K27" s="92">
        <v>0</v>
      </c>
      <c r="L27" s="84">
        <f t="shared" si="7"/>
        <v>0</v>
      </c>
      <c r="M27" s="74" t="str">
        <f t="shared" si="8"/>
        <v xml:space="preserve">- </v>
      </c>
      <c r="N27" s="71">
        <f t="shared" si="1"/>
        <v>0</v>
      </c>
      <c r="O27" s="72">
        <f t="shared" si="1"/>
        <v>0</v>
      </c>
      <c r="P27" s="86">
        <f t="shared" si="9"/>
        <v>0</v>
      </c>
      <c r="Q27" s="74" t="str">
        <f t="shared" si="10"/>
        <v xml:space="preserve">- </v>
      </c>
      <c r="R27" s="71">
        <f t="shared" si="2"/>
        <v>0</v>
      </c>
      <c r="S27" s="72">
        <f t="shared" si="2"/>
        <v>0</v>
      </c>
      <c r="T27" s="84">
        <f t="shared" si="11"/>
        <v>0</v>
      </c>
      <c r="U27" s="74" t="str">
        <f t="shared" si="12"/>
        <v xml:space="preserve">- </v>
      </c>
    </row>
    <row r="28" spans="1:21">
      <c r="A28" s="70" t="s">
        <v>352</v>
      </c>
      <c r="B28" s="71">
        <v>153</v>
      </c>
      <c r="C28" s="72">
        <v>70</v>
      </c>
      <c r="D28" s="73">
        <f t="shared" si="13"/>
        <v>-83</v>
      </c>
      <c r="E28" s="74">
        <f t="shared" si="3"/>
        <v>-54.25</v>
      </c>
      <c r="F28" s="71">
        <v>151</v>
      </c>
      <c r="G28" s="72">
        <v>70</v>
      </c>
      <c r="H28" s="73">
        <f t="shared" si="4"/>
        <v>-81</v>
      </c>
      <c r="I28" s="74">
        <f t="shared" si="5"/>
        <v>-53.64</v>
      </c>
      <c r="J28" s="71">
        <v>35</v>
      </c>
      <c r="K28" s="72">
        <v>16</v>
      </c>
      <c r="L28" s="73">
        <f t="shared" si="7"/>
        <v>-19</v>
      </c>
      <c r="M28" s="74">
        <f t="shared" si="8"/>
        <v>-54.29</v>
      </c>
      <c r="N28" s="71">
        <f t="shared" si="1"/>
        <v>229</v>
      </c>
      <c r="O28" s="72">
        <f t="shared" si="1"/>
        <v>229</v>
      </c>
      <c r="P28" s="73">
        <f t="shared" si="9"/>
        <v>0</v>
      </c>
      <c r="Q28" s="74">
        <f t="shared" si="10"/>
        <v>0</v>
      </c>
      <c r="R28" s="71">
        <f t="shared" si="2"/>
        <v>232</v>
      </c>
      <c r="S28" s="72">
        <f t="shared" si="2"/>
        <v>229</v>
      </c>
      <c r="T28" s="73">
        <f t="shared" si="11"/>
        <v>-3</v>
      </c>
      <c r="U28" s="74">
        <f t="shared" si="12"/>
        <v>-1.29</v>
      </c>
    </row>
    <row r="29" spans="1:21" s="69" customFormat="1">
      <c r="A29" s="80" t="s">
        <v>70</v>
      </c>
      <c r="B29" s="65">
        <v>6561</v>
      </c>
      <c r="C29" s="65">
        <f>SUM(C30:C31)</f>
        <v>4850</v>
      </c>
      <c r="D29" s="66">
        <f t="shared" si="13"/>
        <v>-1711</v>
      </c>
      <c r="E29" s="67">
        <f t="shared" si="3"/>
        <v>-26.08</v>
      </c>
      <c r="F29" s="65">
        <v>6257</v>
      </c>
      <c r="G29" s="65">
        <f>SUM(G30:G31)</f>
        <v>4850</v>
      </c>
      <c r="H29" s="66">
        <f t="shared" si="4"/>
        <v>-1407</v>
      </c>
      <c r="I29" s="67">
        <f t="shared" si="5"/>
        <v>-22.49</v>
      </c>
      <c r="J29" s="93">
        <v>1466</v>
      </c>
      <c r="K29" s="65">
        <f>SUM(K30:K31)</f>
        <v>1282</v>
      </c>
      <c r="L29" s="66">
        <f t="shared" si="7"/>
        <v>-184</v>
      </c>
      <c r="M29" s="67">
        <f t="shared" si="8"/>
        <v>-12.55</v>
      </c>
      <c r="N29" s="68">
        <f t="shared" si="1"/>
        <v>223</v>
      </c>
      <c r="O29" s="68">
        <f t="shared" si="1"/>
        <v>264</v>
      </c>
      <c r="P29" s="66">
        <f t="shared" si="9"/>
        <v>41</v>
      </c>
      <c r="Q29" s="67">
        <f t="shared" si="10"/>
        <v>18.39</v>
      </c>
      <c r="R29" s="68">
        <f t="shared" si="2"/>
        <v>234</v>
      </c>
      <c r="S29" s="68">
        <f t="shared" si="2"/>
        <v>264</v>
      </c>
      <c r="T29" s="66">
        <f t="shared" si="11"/>
        <v>30</v>
      </c>
      <c r="U29" s="67">
        <f t="shared" si="12"/>
        <v>12.82</v>
      </c>
    </row>
    <row r="30" spans="1:21">
      <c r="A30" s="70" t="s">
        <v>351</v>
      </c>
      <c r="B30" s="82">
        <v>1880</v>
      </c>
      <c r="C30" s="92">
        <v>444</v>
      </c>
      <c r="D30" s="73">
        <f t="shared" si="13"/>
        <v>-1436</v>
      </c>
      <c r="E30" s="74">
        <f t="shared" si="3"/>
        <v>-76.38</v>
      </c>
      <c r="F30" s="82">
        <v>1701</v>
      </c>
      <c r="G30" s="92">
        <v>444</v>
      </c>
      <c r="H30" s="73">
        <f t="shared" si="4"/>
        <v>-1257</v>
      </c>
      <c r="I30" s="74">
        <f t="shared" si="5"/>
        <v>-73.900000000000006</v>
      </c>
      <c r="J30" s="82">
        <v>376</v>
      </c>
      <c r="K30" s="92">
        <v>97</v>
      </c>
      <c r="L30" s="73">
        <f t="shared" si="7"/>
        <v>-279</v>
      </c>
      <c r="M30" s="74">
        <f t="shared" si="8"/>
        <v>-74.2</v>
      </c>
      <c r="N30" s="71">
        <f t="shared" si="1"/>
        <v>200</v>
      </c>
      <c r="O30" s="72">
        <f t="shared" si="1"/>
        <v>218</v>
      </c>
      <c r="P30" s="73">
        <f t="shared" si="9"/>
        <v>18</v>
      </c>
      <c r="Q30" s="74">
        <f t="shared" si="10"/>
        <v>9</v>
      </c>
      <c r="R30" s="71">
        <f t="shared" si="2"/>
        <v>221</v>
      </c>
      <c r="S30" s="72">
        <f t="shared" si="2"/>
        <v>218</v>
      </c>
      <c r="T30" s="73">
        <f t="shared" si="11"/>
        <v>-3</v>
      </c>
      <c r="U30" s="74">
        <f t="shared" si="12"/>
        <v>-1.36</v>
      </c>
    </row>
    <row r="31" spans="1:21">
      <c r="A31" s="70" t="s">
        <v>352</v>
      </c>
      <c r="B31" s="71">
        <v>4681</v>
      </c>
      <c r="C31" s="72">
        <v>4406</v>
      </c>
      <c r="D31" s="73">
        <f t="shared" si="13"/>
        <v>-275</v>
      </c>
      <c r="E31" s="74">
        <f t="shared" si="3"/>
        <v>-5.87</v>
      </c>
      <c r="F31" s="71">
        <v>4556</v>
      </c>
      <c r="G31" s="72">
        <v>4406</v>
      </c>
      <c r="H31" s="73">
        <f t="shared" si="4"/>
        <v>-150</v>
      </c>
      <c r="I31" s="74">
        <f t="shared" si="5"/>
        <v>-3.29</v>
      </c>
      <c r="J31" s="71">
        <v>1090</v>
      </c>
      <c r="K31" s="72">
        <v>1185</v>
      </c>
      <c r="L31" s="73">
        <f t="shared" si="7"/>
        <v>95</v>
      </c>
      <c r="M31" s="74">
        <f t="shared" si="8"/>
        <v>8.7200000000000006</v>
      </c>
      <c r="N31" s="71">
        <f t="shared" si="1"/>
        <v>233</v>
      </c>
      <c r="O31" s="72">
        <f t="shared" si="1"/>
        <v>269</v>
      </c>
      <c r="P31" s="73">
        <f t="shared" si="9"/>
        <v>36</v>
      </c>
      <c r="Q31" s="74">
        <f t="shared" si="10"/>
        <v>15.45</v>
      </c>
      <c r="R31" s="71">
        <f t="shared" si="2"/>
        <v>239</v>
      </c>
      <c r="S31" s="72">
        <f t="shared" si="2"/>
        <v>269</v>
      </c>
      <c r="T31" s="73">
        <f t="shared" si="11"/>
        <v>30</v>
      </c>
      <c r="U31" s="74">
        <f t="shared" si="12"/>
        <v>12.55</v>
      </c>
    </row>
    <row r="32" spans="1:21" s="69" customFormat="1">
      <c r="A32" s="80" t="s">
        <v>96</v>
      </c>
      <c r="B32" s="65">
        <v>54328</v>
      </c>
      <c r="C32" s="65">
        <f>SUM(C33:C34)</f>
        <v>52410</v>
      </c>
      <c r="D32" s="66">
        <f t="shared" si="13"/>
        <v>-1918</v>
      </c>
      <c r="E32" s="67">
        <f t="shared" si="3"/>
        <v>-3.53</v>
      </c>
      <c r="F32" s="65">
        <v>54112</v>
      </c>
      <c r="G32" s="65">
        <f>SUM(G33:G34)</f>
        <v>52300</v>
      </c>
      <c r="H32" s="66">
        <f t="shared" si="4"/>
        <v>-1812</v>
      </c>
      <c r="I32" s="67">
        <f t="shared" si="5"/>
        <v>-3.35</v>
      </c>
      <c r="J32" s="93">
        <v>16144</v>
      </c>
      <c r="K32" s="65">
        <f>SUM(K33:K34)</f>
        <v>16585</v>
      </c>
      <c r="L32" s="66">
        <f t="shared" si="7"/>
        <v>441</v>
      </c>
      <c r="M32" s="67">
        <f t="shared" si="8"/>
        <v>2.73</v>
      </c>
      <c r="N32" s="68">
        <f t="shared" si="1"/>
        <v>297</v>
      </c>
      <c r="O32" s="68">
        <f t="shared" si="1"/>
        <v>316</v>
      </c>
      <c r="P32" s="66">
        <f t="shared" si="9"/>
        <v>19</v>
      </c>
      <c r="Q32" s="67">
        <f t="shared" si="10"/>
        <v>6.4</v>
      </c>
      <c r="R32" s="68">
        <f t="shared" si="2"/>
        <v>298</v>
      </c>
      <c r="S32" s="68">
        <f t="shared" si="2"/>
        <v>317</v>
      </c>
      <c r="T32" s="66">
        <f t="shared" si="11"/>
        <v>19</v>
      </c>
      <c r="U32" s="67">
        <f t="shared" si="12"/>
        <v>6.38</v>
      </c>
    </row>
    <row r="33" spans="1:21">
      <c r="A33" s="70" t="s">
        <v>351</v>
      </c>
      <c r="B33" s="82">
        <v>46670</v>
      </c>
      <c r="C33" s="92">
        <v>45395</v>
      </c>
      <c r="D33" s="73">
        <f t="shared" si="13"/>
        <v>-1275</v>
      </c>
      <c r="E33" s="74">
        <f t="shared" si="3"/>
        <v>-2.73</v>
      </c>
      <c r="F33" s="82">
        <v>46519</v>
      </c>
      <c r="G33" s="92">
        <v>45285</v>
      </c>
      <c r="H33" s="73">
        <f t="shared" si="4"/>
        <v>-1234</v>
      </c>
      <c r="I33" s="74">
        <f t="shared" si="5"/>
        <v>-2.65</v>
      </c>
      <c r="J33" s="82">
        <v>14141</v>
      </c>
      <c r="K33" s="92">
        <v>14691</v>
      </c>
      <c r="L33" s="73">
        <f t="shared" si="7"/>
        <v>550</v>
      </c>
      <c r="M33" s="74">
        <f t="shared" si="8"/>
        <v>3.89</v>
      </c>
      <c r="N33" s="71">
        <f t="shared" si="1"/>
        <v>303</v>
      </c>
      <c r="O33" s="72">
        <f t="shared" si="1"/>
        <v>324</v>
      </c>
      <c r="P33" s="73">
        <f t="shared" si="9"/>
        <v>21</v>
      </c>
      <c r="Q33" s="74">
        <f t="shared" si="10"/>
        <v>6.93</v>
      </c>
      <c r="R33" s="71">
        <f t="shared" si="2"/>
        <v>304</v>
      </c>
      <c r="S33" s="72">
        <f t="shared" si="2"/>
        <v>324</v>
      </c>
      <c r="T33" s="73">
        <f t="shared" si="11"/>
        <v>20</v>
      </c>
      <c r="U33" s="74">
        <f t="shared" si="12"/>
        <v>6.58</v>
      </c>
    </row>
    <row r="34" spans="1:21">
      <c r="A34" s="70" t="s">
        <v>352</v>
      </c>
      <c r="B34" s="71">
        <v>7658</v>
      </c>
      <c r="C34" s="72">
        <v>7015</v>
      </c>
      <c r="D34" s="73">
        <f t="shared" si="13"/>
        <v>-643</v>
      </c>
      <c r="E34" s="74">
        <f t="shared" si="3"/>
        <v>-8.4</v>
      </c>
      <c r="F34" s="71">
        <v>7593</v>
      </c>
      <c r="G34" s="72">
        <v>7015</v>
      </c>
      <c r="H34" s="73">
        <f t="shared" si="4"/>
        <v>-578</v>
      </c>
      <c r="I34" s="74">
        <f t="shared" si="5"/>
        <v>-7.61</v>
      </c>
      <c r="J34" s="71">
        <v>2003</v>
      </c>
      <c r="K34" s="72">
        <v>1894</v>
      </c>
      <c r="L34" s="73">
        <f t="shared" si="7"/>
        <v>-109</v>
      </c>
      <c r="M34" s="74">
        <f t="shared" si="8"/>
        <v>-5.44</v>
      </c>
      <c r="N34" s="71">
        <f t="shared" si="1"/>
        <v>262</v>
      </c>
      <c r="O34" s="72">
        <f t="shared" si="1"/>
        <v>270</v>
      </c>
      <c r="P34" s="73">
        <f t="shared" si="9"/>
        <v>8</v>
      </c>
      <c r="Q34" s="74">
        <f t="shared" si="10"/>
        <v>3.05</v>
      </c>
      <c r="R34" s="71">
        <f t="shared" si="2"/>
        <v>264</v>
      </c>
      <c r="S34" s="72">
        <f t="shared" si="2"/>
        <v>270</v>
      </c>
      <c r="T34" s="73">
        <f t="shared" si="11"/>
        <v>6</v>
      </c>
      <c r="U34" s="74">
        <f t="shared" si="12"/>
        <v>2.27</v>
      </c>
    </row>
    <row r="35" spans="1:21" s="69" customFormat="1">
      <c r="A35" s="80" t="s">
        <v>104</v>
      </c>
      <c r="B35" s="65">
        <v>5794</v>
      </c>
      <c r="C35" s="65">
        <f>SUM(C36:C37)</f>
        <v>6532</v>
      </c>
      <c r="D35" s="66">
        <f t="shared" si="13"/>
        <v>738</v>
      </c>
      <c r="E35" s="67">
        <f t="shared" si="3"/>
        <v>12.74</v>
      </c>
      <c r="F35" s="65">
        <v>5747</v>
      </c>
      <c r="G35" s="65">
        <f>SUM(G36:G37)</f>
        <v>6469</v>
      </c>
      <c r="H35" s="66">
        <f t="shared" si="4"/>
        <v>722</v>
      </c>
      <c r="I35" s="67">
        <f t="shared" si="5"/>
        <v>12.56</v>
      </c>
      <c r="J35" s="93">
        <v>1287</v>
      </c>
      <c r="K35" s="65">
        <f>SUM(K36:K37)</f>
        <v>1515</v>
      </c>
      <c r="L35" s="66">
        <f t="shared" si="7"/>
        <v>228</v>
      </c>
      <c r="M35" s="67">
        <f t="shared" si="8"/>
        <v>17.72</v>
      </c>
      <c r="N35" s="68">
        <f t="shared" si="1"/>
        <v>222</v>
      </c>
      <c r="O35" s="68">
        <f t="shared" si="1"/>
        <v>232</v>
      </c>
      <c r="P35" s="66">
        <f t="shared" si="9"/>
        <v>10</v>
      </c>
      <c r="Q35" s="67">
        <f t="shared" si="10"/>
        <v>4.5</v>
      </c>
      <c r="R35" s="68">
        <f t="shared" si="2"/>
        <v>224</v>
      </c>
      <c r="S35" s="68">
        <f t="shared" si="2"/>
        <v>234</v>
      </c>
      <c r="T35" s="66">
        <f t="shared" si="11"/>
        <v>10</v>
      </c>
      <c r="U35" s="67">
        <f t="shared" si="12"/>
        <v>4.46</v>
      </c>
    </row>
    <row r="36" spans="1:21">
      <c r="A36" s="70" t="s">
        <v>351</v>
      </c>
      <c r="B36" s="82">
        <v>524</v>
      </c>
      <c r="C36" s="92">
        <v>494</v>
      </c>
      <c r="D36" s="73">
        <f t="shared" si="13"/>
        <v>-30</v>
      </c>
      <c r="E36" s="74">
        <f t="shared" si="3"/>
        <v>-5.73</v>
      </c>
      <c r="F36" s="82">
        <v>524</v>
      </c>
      <c r="G36" s="92">
        <v>479</v>
      </c>
      <c r="H36" s="73">
        <f t="shared" si="4"/>
        <v>-45</v>
      </c>
      <c r="I36" s="74">
        <f t="shared" si="5"/>
        <v>-8.59</v>
      </c>
      <c r="J36" s="82">
        <v>120</v>
      </c>
      <c r="K36" s="92">
        <v>108</v>
      </c>
      <c r="L36" s="73">
        <f t="shared" si="7"/>
        <v>-12</v>
      </c>
      <c r="M36" s="74">
        <f t="shared" si="8"/>
        <v>-10</v>
      </c>
      <c r="N36" s="71">
        <f t="shared" si="1"/>
        <v>229</v>
      </c>
      <c r="O36" s="72">
        <f t="shared" si="1"/>
        <v>219</v>
      </c>
      <c r="P36" s="73">
        <f t="shared" si="9"/>
        <v>-10</v>
      </c>
      <c r="Q36" s="74">
        <f t="shared" si="10"/>
        <v>-4.37</v>
      </c>
      <c r="R36" s="71">
        <f t="shared" si="2"/>
        <v>229</v>
      </c>
      <c r="S36" s="72">
        <f t="shared" si="2"/>
        <v>225</v>
      </c>
      <c r="T36" s="73">
        <f t="shared" si="11"/>
        <v>-4</v>
      </c>
      <c r="U36" s="74">
        <f t="shared" si="12"/>
        <v>-1.75</v>
      </c>
    </row>
    <row r="37" spans="1:21">
      <c r="A37" s="70" t="s">
        <v>352</v>
      </c>
      <c r="B37" s="71">
        <v>5270</v>
      </c>
      <c r="C37" s="72">
        <v>6038</v>
      </c>
      <c r="D37" s="73">
        <f t="shared" si="13"/>
        <v>768</v>
      </c>
      <c r="E37" s="74">
        <f t="shared" si="3"/>
        <v>14.57</v>
      </c>
      <c r="F37" s="71">
        <v>5223</v>
      </c>
      <c r="G37" s="72">
        <v>5990</v>
      </c>
      <c r="H37" s="73">
        <f t="shared" si="4"/>
        <v>767</v>
      </c>
      <c r="I37" s="74">
        <f t="shared" si="5"/>
        <v>14.69</v>
      </c>
      <c r="J37" s="71">
        <v>1167</v>
      </c>
      <c r="K37" s="72">
        <v>1407</v>
      </c>
      <c r="L37" s="73">
        <f t="shared" si="7"/>
        <v>240</v>
      </c>
      <c r="M37" s="74">
        <f t="shared" si="8"/>
        <v>20.57</v>
      </c>
      <c r="N37" s="71">
        <f t="shared" ref="N37:O68" si="16">IFERROR(ROUND((J37/B37)*1000,0),0)</f>
        <v>221</v>
      </c>
      <c r="O37" s="72">
        <f t="shared" si="16"/>
        <v>233</v>
      </c>
      <c r="P37" s="73">
        <f t="shared" si="9"/>
        <v>12</v>
      </c>
      <c r="Q37" s="74">
        <f t="shared" si="10"/>
        <v>5.43</v>
      </c>
      <c r="R37" s="71">
        <f t="shared" ref="R37:S68" si="17">IFERROR(ROUND((J37/F37)*1000,0),0)</f>
        <v>223</v>
      </c>
      <c r="S37" s="72">
        <f t="shared" si="17"/>
        <v>235</v>
      </c>
      <c r="T37" s="73">
        <f t="shared" si="11"/>
        <v>12</v>
      </c>
      <c r="U37" s="74">
        <f t="shared" si="12"/>
        <v>5.38</v>
      </c>
    </row>
    <row r="38" spans="1:21" s="69" customFormat="1">
      <c r="A38" s="80" t="s">
        <v>114</v>
      </c>
      <c r="B38" s="65">
        <v>2139</v>
      </c>
      <c r="C38" s="65">
        <f>SUM(C39:C40)</f>
        <v>1032</v>
      </c>
      <c r="D38" s="66">
        <f t="shared" si="13"/>
        <v>-1107</v>
      </c>
      <c r="E38" s="67">
        <f t="shared" si="3"/>
        <v>-51.75</v>
      </c>
      <c r="F38" s="65">
        <v>2007</v>
      </c>
      <c r="G38" s="65">
        <f>SUM(G39:G40)</f>
        <v>1032</v>
      </c>
      <c r="H38" s="66">
        <f t="shared" si="4"/>
        <v>-975</v>
      </c>
      <c r="I38" s="67">
        <f t="shared" si="5"/>
        <v>-48.58</v>
      </c>
      <c r="J38" s="93">
        <v>422</v>
      </c>
      <c r="K38" s="65">
        <f>SUM(K39:K40)</f>
        <v>191</v>
      </c>
      <c r="L38" s="66">
        <f t="shared" si="7"/>
        <v>-231</v>
      </c>
      <c r="M38" s="67">
        <f t="shared" si="8"/>
        <v>-54.74</v>
      </c>
      <c r="N38" s="68">
        <f t="shared" si="16"/>
        <v>197</v>
      </c>
      <c r="O38" s="68">
        <f t="shared" si="16"/>
        <v>185</v>
      </c>
      <c r="P38" s="66">
        <f t="shared" si="9"/>
        <v>-12</v>
      </c>
      <c r="Q38" s="67">
        <f t="shared" si="10"/>
        <v>-6.09</v>
      </c>
      <c r="R38" s="68">
        <f t="shared" si="17"/>
        <v>210</v>
      </c>
      <c r="S38" s="68">
        <f t="shared" si="17"/>
        <v>185</v>
      </c>
      <c r="T38" s="66">
        <f t="shared" si="11"/>
        <v>-25</v>
      </c>
      <c r="U38" s="67">
        <f t="shared" si="12"/>
        <v>-11.9</v>
      </c>
    </row>
    <row r="39" spans="1:21">
      <c r="A39" s="70" t="s">
        <v>351</v>
      </c>
      <c r="B39" s="82">
        <v>92</v>
      </c>
      <c r="C39" s="92">
        <v>54</v>
      </c>
      <c r="D39" s="73">
        <f t="shared" si="13"/>
        <v>-38</v>
      </c>
      <c r="E39" s="74">
        <f t="shared" si="3"/>
        <v>-41.3</v>
      </c>
      <c r="F39" s="82">
        <v>92</v>
      </c>
      <c r="G39" s="92">
        <v>54</v>
      </c>
      <c r="H39" s="73">
        <f t="shared" si="4"/>
        <v>-38</v>
      </c>
      <c r="I39" s="74">
        <f t="shared" si="5"/>
        <v>-41.3</v>
      </c>
      <c r="J39" s="82">
        <v>24</v>
      </c>
      <c r="K39" s="92">
        <v>12</v>
      </c>
      <c r="L39" s="73">
        <f t="shared" si="7"/>
        <v>-12</v>
      </c>
      <c r="M39" s="74">
        <f t="shared" si="8"/>
        <v>-50</v>
      </c>
      <c r="N39" s="71">
        <f t="shared" si="16"/>
        <v>261</v>
      </c>
      <c r="O39" s="72">
        <f t="shared" si="16"/>
        <v>222</v>
      </c>
      <c r="P39" s="73">
        <f t="shared" si="9"/>
        <v>-39</v>
      </c>
      <c r="Q39" s="74">
        <f t="shared" si="10"/>
        <v>-14.94</v>
      </c>
      <c r="R39" s="71">
        <f t="shared" si="17"/>
        <v>261</v>
      </c>
      <c r="S39" s="72">
        <f t="shared" si="17"/>
        <v>222</v>
      </c>
      <c r="T39" s="73">
        <f t="shared" si="11"/>
        <v>-39</v>
      </c>
      <c r="U39" s="74">
        <f t="shared" si="12"/>
        <v>-14.94</v>
      </c>
    </row>
    <row r="40" spans="1:21">
      <c r="A40" s="70" t="s">
        <v>352</v>
      </c>
      <c r="B40" s="71">
        <v>2047</v>
      </c>
      <c r="C40" s="72">
        <v>978</v>
      </c>
      <c r="D40" s="73">
        <f t="shared" si="13"/>
        <v>-1069</v>
      </c>
      <c r="E40" s="74">
        <f t="shared" si="3"/>
        <v>-52.22</v>
      </c>
      <c r="F40" s="71">
        <v>1915</v>
      </c>
      <c r="G40" s="72">
        <v>978</v>
      </c>
      <c r="H40" s="73">
        <f t="shared" si="4"/>
        <v>-937</v>
      </c>
      <c r="I40" s="74">
        <f t="shared" si="5"/>
        <v>-48.93</v>
      </c>
      <c r="J40" s="71">
        <v>398</v>
      </c>
      <c r="K40" s="72">
        <v>179</v>
      </c>
      <c r="L40" s="73">
        <f t="shared" si="7"/>
        <v>-219</v>
      </c>
      <c r="M40" s="74">
        <f t="shared" si="8"/>
        <v>-55.03</v>
      </c>
      <c r="N40" s="71">
        <f t="shared" si="16"/>
        <v>194</v>
      </c>
      <c r="O40" s="72">
        <f t="shared" si="16"/>
        <v>183</v>
      </c>
      <c r="P40" s="73">
        <f t="shared" si="9"/>
        <v>-11</v>
      </c>
      <c r="Q40" s="74">
        <f t="shared" si="10"/>
        <v>-5.67</v>
      </c>
      <c r="R40" s="71">
        <f t="shared" si="17"/>
        <v>208</v>
      </c>
      <c r="S40" s="72">
        <f t="shared" si="17"/>
        <v>183</v>
      </c>
      <c r="T40" s="73">
        <f t="shared" si="11"/>
        <v>-25</v>
      </c>
      <c r="U40" s="74">
        <f t="shared" si="12"/>
        <v>-12.02</v>
      </c>
    </row>
    <row r="41" spans="1:21" s="69" customFormat="1">
      <c r="A41" s="80" t="s">
        <v>126</v>
      </c>
      <c r="B41" s="65">
        <v>11322</v>
      </c>
      <c r="C41" s="65">
        <f>SUM(C42:C43)</f>
        <v>5443</v>
      </c>
      <c r="D41" s="66">
        <f t="shared" si="13"/>
        <v>-5879</v>
      </c>
      <c r="E41" s="67">
        <f t="shared" si="3"/>
        <v>-51.93</v>
      </c>
      <c r="F41" s="65">
        <v>10736</v>
      </c>
      <c r="G41" s="65">
        <f>SUM(G42:G43)</f>
        <v>5373</v>
      </c>
      <c r="H41" s="66">
        <f t="shared" si="4"/>
        <v>-5363</v>
      </c>
      <c r="I41" s="67">
        <f t="shared" si="5"/>
        <v>-49.95</v>
      </c>
      <c r="J41" s="93">
        <v>2454</v>
      </c>
      <c r="K41" s="65">
        <f>SUM(K42:K43)</f>
        <v>1226</v>
      </c>
      <c r="L41" s="66">
        <f t="shared" si="7"/>
        <v>-1228</v>
      </c>
      <c r="M41" s="67">
        <f t="shared" si="8"/>
        <v>-50.04</v>
      </c>
      <c r="N41" s="68">
        <f t="shared" si="16"/>
        <v>217</v>
      </c>
      <c r="O41" s="68">
        <f t="shared" si="16"/>
        <v>225</v>
      </c>
      <c r="P41" s="66">
        <f t="shared" si="9"/>
        <v>8</v>
      </c>
      <c r="Q41" s="67">
        <f t="shared" si="10"/>
        <v>3.69</v>
      </c>
      <c r="R41" s="68">
        <f t="shared" si="17"/>
        <v>229</v>
      </c>
      <c r="S41" s="68">
        <f t="shared" si="17"/>
        <v>228</v>
      </c>
      <c r="T41" s="66">
        <f t="shared" si="11"/>
        <v>-1</v>
      </c>
      <c r="U41" s="67">
        <f t="shared" si="12"/>
        <v>-0.44</v>
      </c>
    </row>
    <row r="42" spans="1:21">
      <c r="A42" s="70" t="s">
        <v>351</v>
      </c>
      <c r="B42" s="82">
        <v>5587</v>
      </c>
      <c r="C42" s="92">
        <v>2028</v>
      </c>
      <c r="D42" s="73">
        <f t="shared" si="13"/>
        <v>-3559</v>
      </c>
      <c r="E42" s="74">
        <f t="shared" si="3"/>
        <v>-63.7</v>
      </c>
      <c r="F42" s="82">
        <v>5579</v>
      </c>
      <c r="G42" s="92">
        <v>1958</v>
      </c>
      <c r="H42" s="73">
        <f t="shared" si="4"/>
        <v>-3621</v>
      </c>
      <c r="I42" s="74">
        <f t="shared" si="5"/>
        <v>-64.900000000000006</v>
      </c>
      <c r="J42" s="82">
        <v>1340</v>
      </c>
      <c r="K42" s="92">
        <v>468</v>
      </c>
      <c r="L42" s="73">
        <f t="shared" si="7"/>
        <v>-872</v>
      </c>
      <c r="M42" s="74">
        <f t="shared" si="8"/>
        <v>-65.069999999999993</v>
      </c>
      <c r="N42" s="71">
        <f t="shared" si="16"/>
        <v>240</v>
      </c>
      <c r="O42" s="72">
        <f t="shared" si="16"/>
        <v>231</v>
      </c>
      <c r="P42" s="84">
        <f t="shared" si="9"/>
        <v>-9</v>
      </c>
      <c r="Q42" s="74">
        <f t="shared" si="10"/>
        <v>-3.75</v>
      </c>
      <c r="R42" s="71">
        <f t="shared" si="17"/>
        <v>240</v>
      </c>
      <c r="S42" s="72">
        <f t="shared" si="17"/>
        <v>239</v>
      </c>
      <c r="T42" s="84">
        <f t="shared" si="11"/>
        <v>-1</v>
      </c>
      <c r="U42" s="74">
        <f t="shared" si="12"/>
        <v>-0.42</v>
      </c>
    </row>
    <row r="43" spans="1:21">
      <c r="A43" s="70" t="s">
        <v>352</v>
      </c>
      <c r="B43" s="71">
        <v>5735</v>
      </c>
      <c r="C43" s="72">
        <v>3415</v>
      </c>
      <c r="D43" s="73">
        <f t="shared" si="13"/>
        <v>-2320</v>
      </c>
      <c r="E43" s="74">
        <f t="shared" si="3"/>
        <v>-40.450000000000003</v>
      </c>
      <c r="F43" s="71">
        <v>5157</v>
      </c>
      <c r="G43" s="72">
        <v>3415</v>
      </c>
      <c r="H43" s="73">
        <f t="shared" si="4"/>
        <v>-1742</v>
      </c>
      <c r="I43" s="74">
        <f t="shared" si="5"/>
        <v>-33.78</v>
      </c>
      <c r="J43" s="71">
        <v>1114</v>
      </c>
      <c r="K43" s="72">
        <v>758</v>
      </c>
      <c r="L43" s="73">
        <f t="shared" si="7"/>
        <v>-356</v>
      </c>
      <c r="M43" s="74">
        <f t="shared" si="8"/>
        <v>-31.96</v>
      </c>
      <c r="N43" s="71">
        <f t="shared" si="16"/>
        <v>194</v>
      </c>
      <c r="O43" s="72">
        <f t="shared" si="16"/>
        <v>222</v>
      </c>
      <c r="P43" s="73">
        <f t="shared" si="9"/>
        <v>28</v>
      </c>
      <c r="Q43" s="74">
        <f t="shared" si="10"/>
        <v>14.43</v>
      </c>
      <c r="R43" s="71">
        <f t="shared" si="17"/>
        <v>216</v>
      </c>
      <c r="S43" s="72">
        <f t="shared" si="17"/>
        <v>222</v>
      </c>
      <c r="T43" s="73">
        <f t="shared" si="11"/>
        <v>6</v>
      </c>
      <c r="U43" s="74">
        <f t="shared" si="12"/>
        <v>2.78</v>
      </c>
    </row>
    <row r="44" spans="1:21" s="69" customFormat="1">
      <c r="A44" s="80" t="s">
        <v>136</v>
      </c>
      <c r="B44" s="65">
        <v>6515</v>
      </c>
      <c r="C44" s="65">
        <f>SUM(C45:C46)</f>
        <v>5393</v>
      </c>
      <c r="D44" s="66">
        <f t="shared" si="13"/>
        <v>-1122</v>
      </c>
      <c r="E44" s="67">
        <f t="shared" si="3"/>
        <v>-17.22</v>
      </c>
      <c r="F44" s="65">
        <v>6515</v>
      </c>
      <c r="G44" s="65">
        <f>SUM(G45:G46)</f>
        <v>5393</v>
      </c>
      <c r="H44" s="66">
        <f t="shared" si="4"/>
        <v>-1122</v>
      </c>
      <c r="I44" s="67">
        <f t="shared" si="5"/>
        <v>-17.22</v>
      </c>
      <c r="J44" s="93">
        <v>1483</v>
      </c>
      <c r="K44" s="65">
        <f>SUM(K45:K46)</f>
        <v>1225</v>
      </c>
      <c r="L44" s="66">
        <f t="shared" si="7"/>
        <v>-258</v>
      </c>
      <c r="M44" s="67">
        <f t="shared" si="8"/>
        <v>-17.399999999999999</v>
      </c>
      <c r="N44" s="68">
        <f t="shared" si="16"/>
        <v>228</v>
      </c>
      <c r="O44" s="68">
        <f t="shared" si="16"/>
        <v>227</v>
      </c>
      <c r="P44" s="66">
        <f t="shared" si="9"/>
        <v>-1</v>
      </c>
      <c r="Q44" s="67">
        <f t="shared" si="10"/>
        <v>-0.44</v>
      </c>
      <c r="R44" s="68">
        <f t="shared" si="17"/>
        <v>228</v>
      </c>
      <c r="S44" s="68">
        <f t="shared" si="17"/>
        <v>227</v>
      </c>
      <c r="T44" s="66">
        <f t="shared" si="11"/>
        <v>-1</v>
      </c>
      <c r="U44" s="67">
        <f t="shared" si="12"/>
        <v>-0.44</v>
      </c>
    </row>
    <row r="45" spans="1:21">
      <c r="A45" s="70" t="s">
        <v>351</v>
      </c>
      <c r="B45" s="82">
        <v>467</v>
      </c>
      <c r="C45" s="92">
        <v>717</v>
      </c>
      <c r="D45" s="73">
        <f t="shared" si="13"/>
        <v>250</v>
      </c>
      <c r="E45" s="74">
        <f t="shared" si="3"/>
        <v>53.53</v>
      </c>
      <c r="F45" s="82">
        <v>467</v>
      </c>
      <c r="G45" s="92">
        <v>717</v>
      </c>
      <c r="H45" s="73">
        <f t="shared" si="4"/>
        <v>250</v>
      </c>
      <c r="I45" s="74">
        <f t="shared" si="5"/>
        <v>53.53</v>
      </c>
      <c r="J45" s="82">
        <v>106</v>
      </c>
      <c r="K45" s="92">
        <v>155</v>
      </c>
      <c r="L45" s="73">
        <f t="shared" si="7"/>
        <v>49</v>
      </c>
      <c r="M45" s="74">
        <f t="shared" si="8"/>
        <v>46.23</v>
      </c>
      <c r="N45" s="71">
        <f t="shared" si="16"/>
        <v>227</v>
      </c>
      <c r="O45" s="72">
        <f t="shared" si="16"/>
        <v>216</v>
      </c>
      <c r="P45" s="73">
        <f t="shared" si="9"/>
        <v>-11</v>
      </c>
      <c r="Q45" s="74">
        <f t="shared" si="10"/>
        <v>-4.8499999999999996</v>
      </c>
      <c r="R45" s="71">
        <f t="shared" si="17"/>
        <v>227</v>
      </c>
      <c r="S45" s="72">
        <f t="shared" si="17"/>
        <v>216</v>
      </c>
      <c r="T45" s="73">
        <f t="shared" si="11"/>
        <v>-11</v>
      </c>
      <c r="U45" s="74">
        <f t="shared" si="12"/>
        <v>-4.8499999999999996</v>
      </c>
    </row>
    <row r="46" spans="1:21">
      <c r="A46" s="70" t="s">
        <v>352</v>
      </c>
      <c r="B46" s="71">
        <v>6048</v>
      </c>
      <c r="C46" s="72">
        <v>4676</v>
      </c>
      <c r="D46" s="73">
        <f t="shared" si="13"/>
        <v>-1372</v>
      </c>
      <c r="E46" s="74">
        <f t="shared" si="3"/>
        <v>-22.69</v>
      </c>
      <c r="F46" s="71">
        <v>6048</v>
      </c>
      <c r="G46" s="72">
        <v>4676</v>
      </c>
      <c r="H46" s="73">
        <f t="shared" si="4"/>
        <v>-1372</v>
      </c>
      <c r="I46" s="74">
        <f t="shared" si="5"/>
        <v>-22.69</v>
      </c>
      <c r="J46" s="71">
        <v>1377</v>
      </c>
      <c r="K46" s="72">
        <v>1070</v>
      </c>
      <c r="L46" s="73">
        <f t="shared" si="7"/>
        <v>-307</v>
      </c>
      <c r="M46" s="74">
        <f t="shared" si="8"/>
        <v>-22.29</v>
      </c>
      <c r="N46" s="71">
        <f t="shared" si="16"/>
        <v>228</v>
      </c>
      <c r="O46" s="72">
        <f t="shared" si="16"/>
        <v>229</v>
      </c>
      <c r="P46" s="73">
        <f t="shared" si="9"/>
        <v>1</v>
      </c>
      <c r="Q46" s="74">
        <f t="shared" si="10"/>
        <v>0.44</v>
      </c>
      <c r="R46" s="71">
        <f t="shared" si="17"/>
        <v>228</v>
      </c>
      <c r="S46" s="72">
        <f t="shared" si="17"/>
        <v>229</v>
      </c>
      <c r="T46" s="73">
        <f t="shared" si="11"/>
        <v>1</v>
      </c>
      <c r="U46" s="74">
        <f t="shared" si="12"/>
        <v>0.44</v>
      </c>
    </row>
    <row r="47" spans="1:21" s="69" customFormat="1">
      <c r="A47" s="80" t="s">
        <v>145</v>
      </c>
      <c r="B47" s="65">
        <v>9144</v>
      </c>
      <c r="C47" s="65">
        <f>SUM(C48:C49)</f>
        <v>6576</v>
      </c>
      <c r="D47" s="66">
        <f t="shared" si="13"/>
        <v>-2568</v>
      </c>
      <c r="E47" s="67">
        <f t="shared" si="3"/>
        <v>-28.08</v>
      </c>
      <c r="F47" s="65">
        <v>9097</v>
      </c>
      <c r="G47" s="65">
        <f>SUM(G48:G49)</f>
        <v>6576</v>
      </c>
      <c r="H47" s="66">
        <f t="shared" si="4"/>
        <v>-2521</v>
      </c>
      <c r="I47" s="67">
        <f t="shared" si="5"/>
        <v>-27.71</v>
      </c>
      <c r="J47" s="93">
        <v>2441</v>
      </c>
      <c r="K47" s="65">
        <f>SUM(K48:K49)</f>
        <v>1818</v>
      </c>
      <c r="L47" s="66">
        <f t="shared" si="7"/>
        <v>-623</v>
      </c>
      <c r="M47" s="67">
        <f t="shared" si="8"/>
        <v>-25.52</v>
      </c>
      <c r="N47" s="68">
        <f t="shared" si="16"/>
        <v>267</v>
      </c>
      <c r="O47" s="68">
        <f t="shared" si="16"/>
        <v>276</v>
      </c>
      <c r="P47" s="66">
        <f t="shared" si="9"/>
        <v>9</v>
      </c>
      <c r="Q47" s="67">
        <f t="shared" si="10"/>
        <v>3.37</v>
      </c>
      <c r="R47" s="68">
        <f t="shared" si="17"/>
        <v>268</v>
      </c>
      <c r="S47" s="68">
        <f t="shared" si="17"/>
        <v>276</v>
      </c>
      <c r="T47" s="66">
        <f t="shared" si="11"/>
        <v>8</v>
      </c>
      <c r="U47" s="67">
        <f t="shared" si="12"/>
        <v>2.99</v>
      </c>
    </row>
    <row r="48" spans="1:21">
      <c r="A48" s="70" t="s">
        <v>351</v>
      </c>
      <c r="B48" s="82">
        <v>562</v>
      </c>
      <c r="C48" s="92">
        <v>278</v>
      </c>
      <c r="D48" s="73">
        <f t="shared" si="13"/>
        <v>-284</v>
      </c>
      <c r="E48" s="74">
        <f t="shared" si="3"/>
        <v>-50.53</v>
      </c>
      <c r="F48" s="82">
        <v>562</v>
      </c>
      <c r="G48" s="92">
        <v>278</v>
      </c>
      <c r="H48" s="73">
        <f t="shared" si="4"/>
        <v>-284</v>
      </c>
      <c r="I48" s="74">
        <f t="shared" si="5"/>
        <v>-50.53</v>
      </c>
      <c r="J48" s="82">
        <v>136</v>
      </c>
      <c r="K48" s="92">
        <v>69</v>
      </c>
      <c r="L48" s="73">
        <f t="shared" si="7"/>
        <v>-67</v>
      </c>
      <c r="M48" s="74">
        <f t="shared" si="8"/>
        <v>-49.26</v>
      </c>
      <c r="N48" s="71">
        <f t="shared" si="16"/>
        <v>242</v>
      </c>
      <c r="O48" s="72">
        <f t="shared" si="16"/>
        <v>248</v>
      </c>
      <c r="P48" s="73">
        <f t="shared" si="9"/>
        <v>6</v>
      </c>
      <c r="Q48" s="74">
        <f t="shared" si="10"/>
        <v>2.48</v>
      </c>
      <c r="R48" s="71">
        <f t="shared" si="17"/>
        <v>242</v>
      </c>
      <c r="S48" s="72">
        <f t="shared" si="17"/>
        <v>248</v>
      </c>
      <c r="T48" s="73">
        <f t="shared" si="11"/>
        <v>6</v>
      </c>
      <c r="U48" s="74">
        <f t="shared" si="12"/>
        <v>2.48</v>
      </c>
    </row>
    <row r="49" spans="1:21">
      <c r="A49" s="70" t="s">
        <v>352</v>
      </c>
      <c r="B49" s="71">
        <v>8582</v>
      </c>
      <c r="C49" s="72">
        <v>6298</v>
      </c>
      <c r="D49" s="73">
        <f t="shared" si="13"/>
        <v>-2284</v>
      </c>
      <c r="E49" s="74">
        <f t="shared" si="3"/>
        <v>-26.61</v>
      </c>
      <c r="F49" s="71">
        <v>8535</v>
      </c>
      <c r="G49" s="72">
        <v>6298</v>
      </c>
      <c r="H49" s="73">
        <f t="shared" si="4"/>
        <v>-2237</v>
      </c>
      <c r="I49" s="74">
        <f t="shared" si="5"/>
        <v>-26.21</v>
      </c>
      <c r="J49" s="71">
        <v>2305</v>
      </c>
      <c r="K49" s="72">
        <v>1749</v>
      </c>
      <c r="L49" s="73">
        <f t="shared" si="7"/>
        <v>-556</v>
      </c>
      <c r="M49" s="74">
        <f t="shared" si="8"/>
        <v>-24.12</v>
      </c>
      <c r="N49" s="71">
        <f t="shared" si="16"/>
        <v>269</v>
      </c>
      <c r="O49" s="72">
        <f t="shared" si="16"/>
        <v>278</v>
      </c>
      <c r="P49" s="73">
        <f t="shared" si="9"/>
        <v>9</v>
      </c>
      <c r="Q49" s="74">
        <f t="shared" si="10"/>
        <v>3.35</v>
      </c>
      <c r="R49" s="71">
        <f t="shared" si="17"/>
        <v>270</v>
      </c>
      <c r="S49" s="72">
        <f t="shared" si="17"/>
        <v>278</v>
      </c>
      <c r="T49" s="73">
        <f t="shared" si="11"/>
        <v>8</v>
      </c>
      <c r="U49" s="74">
        <f t="shared" si="12"/>
        <v>2.96</v>
      </c>
    </row>
    <row r="50" spans="1:21" s="69" customFormat="1">
      <c r="A50" s="80" t="s">
        <v>161</v>
      </c>
      <c r="B50" s="65">
        <v>1449</v>
      </c>
      <c r="C50" s="65">
        <f>SUM(C51:C52)</f>
        <v>884</v>
      </c>
      <c r="D50" s="66">
        <f t="shared" si="13"/>
        <v>-565</v>
      </c>
      <c r="E50" s="67">
        <f t="shared" si="3"/>
        <v>-38.99</v>
      </c>
      <c r="F50" s="65">
        <v>1449</v>
      </c>
      <c r="G50" s="65">
        <f>SUM(G51:G52)</f>
        <v>884</v>
      </c>
      <c r="H50" s="66">
        <f t="shared" si="4"/>
        <v>-565</v>
      </c>
      <c r="I50" s="67">
        <f t="shared" si="5"/>
        <v>-38.99</v>
      </c>
      <c r="J50" s="93">
        <v>316</v>
      </c>
      <c r="K50" s="65">
        <f>SUM(K51:K52)</f>
        <v>196</v>
      </c>
      <c r="L50" s="66">
        <f t="shared" si="7"/>
        <v>-120</v>
      </c>
      <c r="M50" s="67">
        <f t="shared" si="8"/>
        <v>-37.97</v>
      </c>
      <c r="N50" s="68">
        <f t="shared" si="16"/>
        <v>218</v>
      </c>
      <c r="O50" s="68">
        <f t="shared" si="16"/>
        <v>222</v>
      </c>
      <c r="P50" s="66">
        <f t="shared" si="9"/>
        <v>4</v>
      </c>
      <c r="Q50" s="67">
        <f t="shared" si="10"/>
        <v>1.83</v>
      </c>
      <c r="R50" s="68">
        <f t="shared" si="17"/>
        <v>218</v>
      </c>
      <c r="S50" s="68">
        <f t="shared" si="17"/>
        <v>222</v>
      </c>
      <c r="T50" s="66">
        <f t="shared" si="11"/>
        <v>4</v>
      </c>
      <c r="U50" s="67">
        <f t="shared" si="12"/>
        <v>1.83</v>
      </c>
    </row>
    <row r="51" spans="1:21">
      <c r="A51" s="70" t="s">
        <v>351</v>
      </c>
      <c r="B51" s="82">
        <v>437</v>
      </c>
      <c r="C51" s="92">
        <v>192</v>
      </c>
      <c r="D51" s="73">
        <f t="shared" si="13"/>
        <v>-245</v>
      </c>
      <c r="E51" s="74">
        <f t="shared" si="3"/>
        <v>-56.06</v>
      </c>
      <c r="F51" s="82">
        <v>437</v>
      </c>
      <c r="G51" s="92">
        <v>192</v>
      </c>
      <c r="H51" s="73">
        <f t="shared" si="4"/>
        <v>-245</v>
      </c>
      <c r="I51" s="74">
        <f t="shared" si="5"/>
        <v>-56.06</v>
      </c>
      <c r="J51" s="82">
        <v>103</v>
      </c>
      <c r="K51" s="92">
        <v>46</v>
      </c>
      <c r="L51" s="73">
        <f t="shared" si="7"/>
        <v>-57</v>
      </c>
      <c r="M51" s="74">
        <f t="shared" si="8"/>
        <v>-55.34</v>
      </c>
      <c r="N51" s="71">
        <f t="shared" si="16"/>
        <v>236</v>
      </c>
      <c r="O51" s="72">
        <f t="shared" si="16"/>
        <v>240</v>
      </c>
      <c r="P51" s="73">
        <f t="shared" si="9"/>
        <v>4</v>
      </c>
      <c r="Q51" s="74">
        <f t="shared" si="10"/>
        <v>1.69</v>
      </c>
      <c r="R51" s="71">
        <f t="shared" si="17"/>
        <v>236</v>
      </c>
      <c r="S51" s="72">
        <f t="shared" si="17"/>
        <v>240</v>
      </c>
      <c r="T51" s="73">
        <f t="shared" si="11"/>
        <v>4</v>
      </c>
      <c r="U51" s="74">
        <f t="shared" si="12"/>
        <v>1.69</v>
      </c>
    </row>
    <row r="52" spans="1:21">
      <c r="A52" s="70" t="s">
        <v>352</v>
      </c>
      <c r="B52" s="71">
        <v>1012</v>
      </c>
      <c r="C52" s="72">
        <v>692</v>
      </c>
      <c r="D52" s="73">
        <f t="shared" si="13"/>
        <v>-320</v>
      </c>
      <c r="E52" s="74">
        <f t="shared" si="3"/>
        <v>-31.62</v>
      </c>
      <c r="F52" s="71">
        <v>1012</v>
      </c>
      <c r="G52" s="72">
        <v>692</v>
      </c>
      <c r="H52" s="73">
        <f t="shared" si="4"/>
        <v>-320</v>
      </c>
      <c r="I52" s="74">
        <f t="shared" si="5"/>
        <v>-31.62</v>
      </c>
      <c r="J52" s="71">
        <v>213</v>
      </c>
      <c r="K52" s="72">
        <v>150</v>
      </c>
      <c r="L52" s="73">
        <f t="shared" si="7"/>
        <v>-63</v>
      </c>
      <c r="M52" s="74">
        <f t="shared" si="8"/>
        <v>-29.58</v>
      </c>
      <c r="N52" s="71">
        <f t="shared" si="16"/>
        <v>210</v>
      </c>
      <c r="O52" s="72">
        <f t="shared" si="16"/>
        <v>217</v>
      </c>
      <c r="P52" s="73">
        <f t="shared" si="9"/>
        <v>7</v>
      </c>
      <c r="Q52" s="74">
        <f t="shared" si="10"/>
        <v>3.33</v>
      </c>
      <c r="R52" s="71">
        <f t="shared" si="17"/>
        <v>210</v>
      </c>
      <c r="S52" s="72">
        <f t="shared" si="17"/>
        <v>217</v>
      </c>
      <c r="T52" s="73">
        <f t="shared" si="11"/>
        <v>7</v>
      </c>
      <c r="U52" s="74">
        <f t="shared" si="12"/>
        <v>3.33</v>
      </c>
    </row>
    <row r="53" spans="1:21" s="69" customFormat="1">
      <c r="A53" s="80" t="s">
        <v>171</v>
      </c>
      <c r="B53" s="65">
        <v>127</v>
      </c>
      <c r="C53" s="65">
        <f>SUM(C54:C55)</f>
        <v>1000</v>
      </c>
      <c r="D53" s="66">
        <f t="shared" si="13"/>
        <v>873</v>
      </c>
      <c r="E53" s="67">
        <f t="shared" si="3"/>
        <v>687.4</v>
      </c>
      <c r="F53" s="65">
        <v>127</v>
      </c>
      <c r="G53" s="65">
        <f>SUM(G54:G55)</f>
        <v>755</v>
      </c>
      <c r="H53" s="66">
        <f t="shared" si="4"/>
        <v>628</v>
      </c>
      <c r="I53" s="67">
        <f t="shared" si="5"/>
        <v>494.49</v>
      </c>
      <c r="J53" s="93">
        <v>24</v>
      </c>
      <c r="K53" s="65">
        <f>SUM(K54:K55)</f>
        <v>128</v>
      </c>
      <c r="L53" s="66">
        <f t="shared" si="7"/>
        <v>104</v>
      </c>
      <c r="M53" s="67">
        <f t="shared" si="8"/>
        <v>433.33</v>
      </c>
      <c r="N53" s="68">
        <f t="shared" si="16"/>
        <v>189</v>
      </c>
      <c r="O53" s="68">
        <f t="shared" si="16"/>
        <v>128</v>
      </c>
      <c r="P53" s="66">
        <f t="shared" si="9"/>
        <v>-61</v>
      </c>
      <c r="Q53" s="67">
        <f t="shared" si="10"/>
        <v>-32.28</v>
      </c>
      <c r="R53" s="68">
        <f t="shared" si="17"/>
        <v>189</v>
      </c>
      <c r="S53" s="68">
        <f t="shared" si="17"/>
        <v>170</v>
      </c>
      <c r="T53" s="66">
        <f t="shared" si="11"/>
        <v>-19</v>
      </c>
      <c r="U53" s="67">
        <f t="shared" si="12"/>
        <v>-10.050000000000001</v>
      </c>
    </row>
    <row r="54" spans="1:21">
      <c r="A54" s="70" t="s">
        <v>351</v>
      </c>
      <c r="B54" s="82">
        <v>21</v>
      </c>
      <c r="C54" s="92">
        <v>10</v>
      </c>
      <c r="D54" s="73">
        <f t="shared" si="13"/>
        <v>-11</v>
      </c>
      <c r="E54" s="74">
        <f t="shared" si="3"/>
        <v>-52.38</v>
      </c>
      <c r="F54" s="82">
        <v>21</v>
      </c>
      <c r="G54" s="92">
        <v>10</v>
      </c>
      <c r="H54" s="73">
        <f t="shared" si="4"/>
        <v>-11</v>
      </c>
      <c r="I54" s="74">
        <f t="shared" si="5"/>
        <v>-52.38</v>
      </c>
      <c r="J54" s="82">
        <v>5</v>
      </c>
      <c r="K54" s="92">
        <v>3</v>
      </c>
      <c r="L54" s="73">
        <f t="shared" si="7"/>
        <v>-2</v>
      </c>
      <c r="M54" s="74">
        <f t="shared" si="8"/>
        <v>-40</v>
      </c>
      <c r="N54" s="71">
        <f t="shared" si="16"/>
        <v>238</v>
      </c>
      <c r="O54" s="72">
        <f t="shared" si="16"/>
        <v>300</v>
      </c>
      <c r="P54" s="73">
        <f t="shared" si="9"/>
        <v>62</v>
      </c>
      <c r="Q54" s="74">
        <f t="shared" si="10"/>
        <v>26.05</v>
      </c>
      <c r="R54" s="71">
        <f t="shared" si="17"/>
        <v>238</v>
      </c>
      <c r="S54" s="72">
        <f t="shared" si="17"/>
        <v>300</v>
      </c>
      <c r="T54" s="73">
        <f t="shared" si="11"/>
        <v>62</v>
      </c>
      <c r="U54" s="74">
        <f t="shared" si="12"/>
        <v>26.05</v>
      </c>
    </row>
    <row r="55" spans="1:21">
      <c r="A55" s="70" t="s">
        <v>352</v>
      </c>
      <c r="B55" s="71">
        <v>106</v>
      </c>
      <c r="C55" s="72">
        <v>990</v>
      </c>
      <c r="D55" s="73">
        <f t="shared" si="13"/>
        <v>884</v>
      </c>
      <c r="E55" s="74">
        <f t="shared" si="3"/>
        <v>833.96</v>
      </c>
      <c r="F55" s="71">
        <v>106</v>
      </c>
      <c r="G55" s="72">
        <v>745</v>
      </c>
      <c r="H55" s="73">
        <f t="shared" si="4"/>
        <v>639</v>
      </c>
      <c r="I55" s="74">
        <f t="shared" si="5"/>
        <v>602.83000000000004</v>
      </c>
      <c r="J55" s="71">
        <v>19</v>
      </c>
      <c r="K55" s="72">
        <v>125</v>
      </c>
      <c r="L55" s="73">
        <f t="shared" si="7"/>
        <v>106</v>
      </c>
      <c r="M55" s="74">
        <f t="shared" si="8"/>
        <v>557.89</v>
      </c>
      <c r="N55" s="71">
        <f t="shared" si="16"/>
        <v>179</v>
      </c>
      <c r="O55" s="72">
        <f t="shared" si="16"/>
        <v>126</v>
      </c>
      <c r="P55" s="73">
        <f t="shared" si="9"/>
        <v>-53</v>
      </c>
      <c r="Q55" s="74">
        <f t="shared" si="10"/>
        <v>-29.61</v>
      </c>
      <c r="R55" s="71">
        <f t="shared" si="17"/>
        <v>179</v>
      </c>
      <c r="S55" s="72">
        <f t="shared" si="17"/>
        <v>168</v>
      </c>
      <c r="T55" s="73">
        <f t="shared" si="11"/>
        <v>-11</v>
      </c>
      <c r="U55" s="74">
        <f t="shared" si="12"/>
        <v>-6.15</v>
      </c>
    </row>
    <row r="56" spans="1:21" s="69" customFormat="1">
      <c r="A56" s="80" t="s">
        <v>181</v>
      </c>
      <c r="B56" s="65">
        <v>553</v>
      </c>
      <c r="C56" s="65">
        <f>SUM(C57:C58)</f>
        <v>161</v>
      </c>
      <c r="D56" s="66">
        <f t="shared" si="13"/>
        <v>-392</v>
      </c>
      <c r="E56" s="67">
        <f t="shared" si="3"/>
        <v>-70.89</v>
      </c>
      <c r="F56" s="65">
        <v>473</v>
      </c>
      <c r="G56" s="65">
        <f>SUM(G57:G58)</f>
        <v>161</v>
      </c>
      <c r="H56" s="66">
        <f t="shared" si="4"/>
        <v>-312</v>
      </c>
      <c r="I56" s="67">
        <f t="shared" si="5"/>
        <v>-65.959999999999994</v>
      </c>
      <c r="J56" s="93">
        <v>129</v>
      </c>
      <c r="K56" s="65">
        <f>SUM(K57:K58)</f>
        <v>39</v>
      </c>
      <c r="L56" s="66">
        <f t="shared" si="7"/>
        <v>-90</v>
      </c>
      <c r="M56" s="67">
        <f t="shared" si="8"/>
        <v>-69.77</v>
      </c>
      <c r="N56" s="68">
        <f t="shared" si="16"/>
        <v>233</v>
      </c>
      <c r="O56" s="68">
        <f t="shared" si="16"/>
        <v>242</v>
      </c>
      <c r="P56" s="66">
        <f t="shared" si="9"/>
        <v>9</v>
      </c>
      <c r="Q56" s="67">
        <f t="shared" si="10"/>
        <v>3.86</v>
      </c>
      <c r="R56" s="68">
        <f t="shared" si="17"/>
        <v>273</v>
      </c>
      <c r="S56" s="68">
        <f t="shared" si="17"/>
        <v>242</v>
      </c>
      <c r="T56" s="66">
        <f t="shared" si="11"/>
        <v>-31</v>
      </c>
      <c r="U56" s="67">
        <f t="shared" si="12"/>
        <v>-11.36</v>
      </c>
    </row>
    <row r="57" spans="1:21" hidden="1">
      <c r="A57" s="70" t="s">
        <v>351</v>
      </c>
      <c r="B57" s="82">
        <v>0</v>
      </c>
      <c r="C57" s="92">
        <v>0</v>
      </c>
      <c r="D57" s="84">
        <f t="shared" si="13"/>
        <v>0</v>
      </c>
      <c r="E57" s="74" t="str">
        <f t="shared" si="3"/>
        <v xml:space="preserve">- </v>
      </c>
      <c r="F57" s="82">
        <v>0</v>
      </c>
      <c r="G57" s="92">
        <v>0</v>
      </c>
      <c r="H57" s="84">
        <f t="shared" si="4"/>
        <v>0</v>
      </c>
      <c r="I57" s="74" t="str">
        <f t="shared" si="5"/>
        <v xml:space="preserve">- </v>
      </c>
      <c r="J57" s="82">
        <v>0</v>
      </c>
      <c r="K57" s="92">
        <v>0</v>
      </c>
      <c r="L57" s="84">
        <f t="shared" si="7"/>
        <v>0</v>
      </c>
      <c r="M57" s="74" t="str">
        <f t="shared" si="8"/>
        <v xml:space="preserve">- </v>
      </c>
      <c r="N57" s="71">
        <f t="shared" si="16"/>
        <v>0</v>
      </c>
      <c r="O57" s="72">
        <f t="shared" si="16"/>
        <v>0</v>
      </c>
      <c r="P57" s="86">
        <f t="shared" si="9"/>
        <v>0</v>
      </c>
      <c r="Q57" s="74" t="str">
        <f t="shared" si="10"/>
        <v xml:space="preserve">- </v>
      </c>
      <c r="R57" s="71">
        <f t="shared" si="17"/>
        <v>0</v>
      </c>
      <c r="S57" s="72">
        <f t="shared" si="17"/>
        <v>0</v>
      </c>
      <c r="T57" s="84">
        <f t="shared" si="11"/>
        <v>0</v>
      </c>
      <c r="U57" s="74" t="str">
        <f t="shared" si="12"/>
        <v xml:space="preserve">- </v>
      </c>
    </row>
    <row r="58" spans="1:21">
      <c r="A58" s="70" t="s">
        <v>352</v>
      </c>
      <c r="B58" s="71">
        <v>553</v>
      </c>
      <c r="C58" s="72">
        <v>161</v>
      </c>
      <c r="D58" s="73">
        <f t="shared" si="13"/>
        <v>-392</v>
      </c>
      <c r="E58" s="74">
        <f t="shared" si="3"/>
        <v>-70.89</v>
      </c>
      <c r="F58" s="71">
        <v>473</v>
      </c>
      <c r="G58" s="72">
        <v>161</v>
      </c>
      <c r="H58" s="73">
        <f t="shared" si="4"/>
        <v>-312</v>
      </c>
      <c r="I58" s="74">
        <f t="shared" si="5"/>
        <v>-65.959999999999994</v>
      </c>
      <c r="J58" s="71">
        <v>129</v>
      </c>
      <c r="K58" s="72">
        <v>39</v>
      </c>
      <c r="L58" s="73">
        <f t="shared" si="7"/>
        <v>-90</v>
      </c>
      <c r="M58" s="74">
        <f t="shared" si="8"/>
        <v>-69.77</v>
      </c>
      <c r="N58" s="71">
        <f t="shared" si="16"/>
        <v>233</v>
      </c>
      <c r="O58" s="72">
        <f t="shared" si="16"/>
        <v>242</v>
      </c>
      <c r="P58" s="73">
        <f t="shared" si="9"/>
        <v>9</v>
      </c>
      <c r="Q58" s="74">
        <f t="shared" si="10"/>
        <v>3.86</v>
      </c>
      <c r="R58" s="71">
        <f t="shared" si="17"/>
        <v>273</v>
      </c>
      <c r="S58" s="72">
        <f t="shared" si="17"/>
        <v>242</v>
      </c>
      <c r="T58" s="73">
        <f t="shared" si="11"/>
        <v>-31</v>
      </c>
      <c r="U58" s="74">
        <f t="shared" si="12"/>
        <v>-11.36</v>
      </c>
    </row>
    <row r="59" spans="1:21" s="69" customFormat="1">
      <c r="A59" s="80" t="s">
        <v>194</v>
      </c>
      <c r="B59" s="65">
        <v>322</v>
      </c>
      <c r="C59" s="65">
        <f>SUM(C60:C61)</f>
        <v>50</v>
      </c>
      <c r="D59" s="66">
        <f t="shared" si="13"/>
        <v>-272</v>
      </c>
      <c r="E59" s="67">
        <f t="shared" si="3"/>
        <v>-84.47</v>
      </c>
      <c r="F59" s="65">
        <v>322</v>
      </c>
      <c r="G59" s="65">
        <f>SUM(G60:G61)</f>
        <v>50</v>
      </c>
      <c r="H59" s="66">
        <f t="shared" si="4"/>
        <v>-272</v>
      </c>
      <c r="I59" s="67">
        <f t="shared" si="5"/>
        <v>-84.47</v>
      </c>
      <c r="J59" s="93">
        <v>69</v>
      </c>
      <c r="K59" s="65">
        <f>SUM(K60:K61)</f>
        <v>11</v>
      </c>
      <c r="L59" s="66">
        <f t="shared" si="7"/>
        <v>-58</v>
      </c>
      <c r="M59" s="67">
        <f t="shared" si="8"/>
        <v>-84.06</v>
      </c>
      <c r="N59" s="68">
        <f t="shared" si="16"/>
        <v>214</v>
      </c>
      <c r="O59" s="68">
        <f t="shared" si="16"/>
        <v>220</v>
      </c>
      <c r="P59" s="95">
        <f t="shared" si="9"/>
        <v>6</v>
      </c>
      <c r="Q59" s="67">
        <f t="shared" si="10"/>
        <v>2.8</v>
      </c>
      <c r="R59" s="68">
        <f t="shared" si="17"/>
        <v>214</v>
      </c>
      <c r="S59" s="68">
        <f t="shared" si="17"/>
        <v>220</v>
      </c>
      <c r="T59" s="96">
        <f t="shared" si="11"/>
        <v>6</v>
      </c>
      <c r="U59" s="67">
        <f t="shared" si="12"/>
        <v>2.8</v>
      </c>
    </row>
    <row r="60" spans="1:21" hidden="1">
      <c r="A60" s="70" t="s">
        <v>351</v>
      </c>
      <c r="B60" s="82">
        <v>0</v>
      </c>
      <c r="C60" s="92">
        <v>0</v>
      </c>
      <c r="D60" s="84">
        <f t="shared" si="13"/>
        <v>0</v>
      </c>
      <c r="E60" s="74" t="str">
        <f t="shared" si="3"/>
        <v xml:space="preserve">- </v>
      </c>
      <c r="F60" s="82">
        <v>0</v>
      </c>
      <c r="G60" s="92">
        <v>0</v>
      </c>
      <c r="H60" s="84">
        <f t="shared" si="4"/>
        <v>0</v>
      </c>
      <c r="I60" s="74" t="str">
        <f t="shared" si="5"/>
        <v xml:space="preserve">- </v>
      </c>
      <c r="J60" s="82">
        <v>0</v>
      </c>
      <c r="K60" s="92">
        <v>0</v>
      </c>
      <c r="L60" s="73">
        <f t="shared" si="7"/>
        <v>0</v>
      </c>
      <c r="M60" s="74" t="str">
        <f t="shared" si="8"/>
        <v xml:space="preserve">- </v>
      </c>
      <c r="N60" s="71">
        <f t="shared" si="16"/>
        <v>0</v>
      </c>
      <c r="O60" s="72">
        <f t="shared" si="16"/>
        <v>0</v>
      </c>
      <c r="P60" s="97">
        <f t="shared" si="9"/>
        <v>0</v>
      </c>
      <c r="Q60" s="74" t="str">
        <f t="shared" si="10"/>
        <v xml:space="preserve">- </v>
      </c>
      <c r="R60" s="71">
        <f t="shared" si="17"/>
        <v>0</v>
      </c>
      <c r="S60" s="72">
        <f t="shared" si="17"/>
        <v>0</v>
      </c>
      <c r="T60" s="84">
        <f t="shared" si="11"/>
        <v>0</v>
      </c>
      <c r="U60" s="74" t="str">
        <f t="shared" si="12"/>
        <v xml:space="preserve">- </v>
      </c>
    </row>
    <row r="61" spans="1:21">
      <c r="A61" s="70" t="s">
        <v>352</v>
      </c>
      <c r="B61" s="71">
        <v>322</v>
      </c>
      <c r="C61" s="72">
        <v>50</v>
      </c>
      <c r="D61" s="73">
        <f t="shared" si="13"/>
        <v>-272</v>
      </c>
      <c r="E61" s="74">
        <f t="shared" si="3"/>
        <v>-84.47</v>
      </c>
      <c r="F61" s="71">
        <v>322</v>
      </c>
      <c r="G61" s="72">
        <v>50</v>
      </c>
      <c r="H61" s="73">
        <f t="shared" si="4"/>
        <v>-272</v>
      </c>
      <c r="I61" s="74">
        <f t="shared" si="5"/>
        <v>-84.47</v>
      </c>
      <c r="J61" s="71">
        <v>69</v>
      </c>
      <c r="K61" s="72">
        <v>11</v>
      </c>
      <c r="L61" s="73">
        <f t="shared" si="7"/>
        <v>-58</v>
      </c>
      <c r="M61" s="74">
        <f t="shared" si="8"/>
        <v>-84.06</v>
      </c>
      <c r="N61" s="71">
        <f t="shared" si="16"/>
        <v>214</v>
      </c>
      <c r="O61" s="72">
        <f t="shared" si="16"/>
        <v>220</v>
      </c>
      <c r="P61" s="97">
        <f t="shared" si="9"/>
        <v>6</v>
      </c>
      <c r="Q61" s="74">
        <f t="shared" si="10"/>
        <v>2.8</v>
      </c>
      <c r="R61" s="71">
        <f t="shared" si="17"/>
        <v>214</v>
      </c>
      <c r="S61" s="72">
        <f t="shared" si="17"/>
        <v>220</v>
      </c>
      <c r="T61" s="84">
        <f t="shared" si="11"/>
        <v>6</v>
      </c>
      <c r="U61" s="74">
        <f t="shared" si="12"/>
        <v>2.8</v>
      </c>
    </row>
    <row r="62" spans="1:21" s="69" customFormat="1">
      <c r="A62" s="80" t="s">
        <v>206</v>
      </c>
      <c r="B62" s="65">
        <v>6847</v>
      </c>
      <c r="C62" s="65">
        <f>SUM(C63:C64)</f>
        <v>4141</v>
      </c>
      <c r="D62" s="66">
        <f t="shared" si="13"/>
        <v>-2706</v>
      </c>
      <c r="E62" s="67">
        <f t="shared" si="3"/>
        <v>-39.520000000000003</v>
      </c>
      <c r="F62" s="65">
        <v>6822</v>
      </c>
      <c r="G62" s="65">
        <f>SUM(G63:G64)</f>
        <v>4080</v>
      </c>
      <c r="H62" s="66">
        <f t="shared" si="4"/>
        <v>-2742</v>
      </c>
      <c r="I62" s="67">
        <f t="shared" si="5"/>
        <v>-40.19</v>
      </c>
      <c r="J62" s="93">
        <v>1654</v>
      </c>
      <c r="K62" s="65">
        <f>SUM(K63:K64)</f>
        <v>970</v>
      </c>
      <c r="L62" s="66">
        <f t="shared" si="7"/>
        <v>-684</v>
      </c>
      <c r="M62" s="67">
        <f t="shared" si="8"/>
        <v>-41.35</v>
      </c>
      <c r="N62" s="68">
        <f t="shared" si="16"/>
        <v>242</v>
      </c>
      <c r="O62" s="68">
        <f t="shared" si="16"/>
        <v>234</v>
      </c>
      <c r="P62" s="66">
        <f t="shared" si="9"/>
        <v>-8</v>
      </c>
      <c r="Q62" s="67">
        <f t="shared" si="10"/>
        <v>-3.31</v>
      </c>
      <c r="R62" s="68">
        <f t="shared" si="17"/>
        <v>242</v>
      </c>
      <c r="S62" s="68">
        <f t="shared" si="17"/>
        <v>238</v>
      </c>
      <c r="T62" s="66">
        <f t="shared" si="11"/>
        <v>-4</v>
      </c>
      <c r="U62" s="67">
        <f t="shared" si="12"/>
        <v>-1.65</v>
      </c>
    </row>
    <row r="63" spans="1:21">
      <c r="A63" s="70" t="s">
        <v>351</v>
      </c>
      <c r="B63" s="82">
        <v>377</v>
      </c>
      <c r="C63" s="92">
        <v>337</v>
      </c>
      <c r="D63" s="73">
        <f t="shared" si="13"/>
        <v>-40</v>
      </c>
      <c r="E63" s="74">
        <f t="shared" si="3"/>
        <v>-10.61</v>
      </c>
      <c r="F63" s="82">
        <v>377</v>
      </c>
      <c r="G63" s="92">
        <v>332</v>
      </c>
      <c r="H63" s="73">
        <f t="shared" si="4"/>
        <v>-45</v>
      </c>
      <c r="I63" s="74">
        <f t="shared" si="5"/>
        <v>-11.94</v>
      </c>
      <c r="J63" s="82">
        <v>89</v>
      </c>
      <c r="K63" s="92">
        <v>80</v>
      </c>
      <c r="L63" s="73">
        <f t="shared" si="7"/>
        <v>-9</v>
      </c>
      <c r="M63" s="74">
        <f t="shared" si="8"/>
        <v>-10.11</v>
      </c>
      <c r="N63" s="71">
        <f t="shared" si="16"/>
        <v>236</v>
      </c>
      <c r="O63" s="72">
        <f t="shared" si="16"/>
        <v>237</v>
      </c>
      <c r="P63" s="73">
        <f t="shared" si="9"/>
        <v>1</v>
      </c>
      <c r="Q63" s="74">
        <f t="shared" si="10"/>
        <v>0.42</v>
      </c>
      <c r="R63" s="71">
        <f t="shared" si="17"/>
        <v>236</v>
      </c>
      <c r="S63" s="72">
        <f t="shared" si="17"/>
        <v>241</v>
      </c>
      <c r="T63" s="73">
        <f t="shared" si="11"/>
        <v>5</v>
      </c>
      <c r="U63" s="74">
        <f t="shared" si="12"/>
        <v>2.12</v>
      </c>
    </row>
    <row r="64" spans="1:21">
      <c r="A64" s="70" t="s">
        <v>352</v>
      </c>
      <c r="B64" s="71">
        <v>6470</v>
      </c>
      <c r="C64" s="72">
        <v>3804</v>
      </c>
      <c r="D64" s="73">
        <f t="shared" si="13"/>
        <v>-2666</v>
      </c>
      <c r="E64" s="74">
        <f t="shared" si="3"/>
        <v>-41.21</v>
      </c>
      <c r="F64" s="71">
        <v>6445</v>
      </c>
      <c r="G64" s="72">
        <v>3748</v>
      </c>
      <c r="H64" s="73">
        <f t="shared" si="4"/>
        <v>-2697</v>
      </c>
      <c r="I64" s="74">
        <f t="shared" si="5"/>
        <v>-41.85</v>
      </c>
      <c r="J64" s="71">
        <v>1565</v>
      </c>
      <c r="K64" s="72">
        <v>890</v>
      </c>
      <c r="L64" s="73">
        <f t="shared" si="7"/>
        <v>-675</v>
      </c>
      <c r="M64" s="74">
        <f t="shared" si="8"/>
        <v>-43.13</v>
      </c>
      <c r="N64" s="71">
        <f t="shared" si="16"/>
        <v>242</v>
      </c>
      <c r="O64" s="72">
        <f t="shared" si="16"/>
        <v>234</v>
      </c>
      <c r="P64" s="73">
        <f t="shared" si="9"/>
        <v>-8</v>
      </c>
      <c r="Q64" s="74">
        <f t="shared" si="10"/>
        <v>-3.31</v>
      </c>
      <c r="R64" s="71">
        <f t="shared" si="17"/>
        <v>243</v>
      </c>
      <c r="S64" s="72">
        <f t="shared" si="17"/>
        <v>237</v>
      </c>
      <c r="T64" s="73">
        <f t="shared" si="11"/>
        <v>-6</v>
      </c>
      <c r="U64" s="74">
        <f t="shared" si="12"/>
        <v>-2.4700000000000002</v>
      </c>
    </row>
    <row r="65" spans="1:21" s="69" customFormat="1">
      <c r="A65" s="80" t="s">
        <v>221</v>
      </c>
      <c r="B65" s="65">
        <v>1653</v>
      </c>
      <c r="C65" s="65">
        <f>SUM(C66:C67)</f>
        <v>1359</v>
      </c>
      <c r="D65" s="66">
        <f t="shared" si="13"/>
        <v>-294</v>
      </c>
      <c r="E65" s="67">
        <f t="shared" si="3"/>
        <v>-17.79</v>
      </c>
      <c r="F65" s="65">
        <v>1625</v>
      </c>
      <c r="G65" s="65">
        <f>SUM(G66:G67)</f>
        <v>1359</v>
      </c>
      <c r="H65" s="66">
        <f t="shared" si="4"/>
        <v>-266</v>
      </c>
      <c r="I65" s="67">
        <f t="shared" si="5"/>
        <v>-16.37</v>
      </c>
      <c r="J65" s="93">
        <v>369</v>
      </c>
      <c r="K65" s="65">
        <f>SUM(K66:K67)</f>
        <v>337</v>
      </c>
      <c r="L65" s="66">
        <f t="shared" si="7"/>
        <v>-32</v>
      </c>
      <c r="M65" s="67">
        <f t="shared" si="8"/>
        <v>-8.67</v>
      </c>
      <c r="N65" s="68">
        <f t="shared" si="16"/>
        <v>223</v>
      </c>
      <c r="O65" s="68">
        <f t="shared" si="16"/>
        <v>248</v>
      </c>
      <c r="P65" s="66">
        <f t="shared" si="9"/>
        <v>25</v>
      </c>
      <c r="Q65" s="67">
        <f t="shared" si="10"/>
        <v>11.21</v>
      </c>
      <c r="R65" s="68">
        <f t="shared" si="17"/>
        <v>227</v>
      </c>
      <c r="S65" s="68">
        <f t="shared" si="17"/>
        <v>248</v>
      </c>
      <c r="T65" s="66">
        <f t="shared" si="11"/>
        <v>21</v>
      </c>
      <c r="U65" s="67">
        <f t="shared" si="12"/>
        <v>9.25</v>
      </c>
    </row>
    <row r="66" spans="1:21">
      <c r="A66" s="70" t="s">
        <v>351</v>
      </c>
      <c r="B66" s="82">
        <v>0</v>
      </c>
      <c r="C66" s="92">
        <v>60</v>
      </c>
      <c r="D66" s="84">
        <f t="shared" si="13"/>
        <v>60</v>
      </c>
      <c r="E66" s="94" t="str">
        <f t="shared" si="3"/>
        <v xml:space="preserve">- </v>
      </c>
      <c r="F66" s="82">
        <v>0</v>
      </c>
      <c r="G66" s="92">
        <v>60</v>
      </c>
      <c r="H66" s="84">
        <f t="shared" si="4"/>
        <v>60</v>
      </c>
      <c r="I66" s="94" t="str">
        <f t="shared" si="5"/>
        <v xml:space="preserve">- </v>
      </c>
      <c r="J66" s="82">
        <v>0</v>
      </c>
      <c r="K66" s="92">
        <v>16</v>
      </c>
      <c r="L66" s="84">
        <f t="shared" si="7"/>
        <v>16</v>
      </c>
      <c r="M66" s="94" t="str">
        <f t="shared" si="8"/>
        <v xml:space="preserve">- </v>
      </c>
      <c r="N66" s="71">
        <f t="shared" si="16"/>
        <v>0</v>
      </c>
      <c r="O66" s="72">
        <f t="shared" si="16"/>
        <v>267</v>
      </c>
      <c r="P66" s="86">
        <f t="shared" si="9"/>
        <v>267</v>
      </c>
      <c r="Q66" s="94" t="str">
        <f t="shared" si="10"/>
        <v xml:space="preserve">- </v>
      </c>
      <c r="R66" s="71">
        <f t="shared" si="17"/>
        <v>0</v>
      </c>
      <c r="S66" s="72">
        <f t="shared" si="17"/>
        <v>267</v>
      </c>
      <c r="T66" s="84">
        <f t="shared" si="11"/>
        <v>267</v>
      </c>
      <c r="U66" s="94" t="str">
        <f t="shared" si="12"/>
        <v xml:space="preserve">- </v>
      </c>
    </row>
    <row r="67" spans="1:21">
      <c r="A67" s="70" t="s">
        <v>352</v>
      </c>
      <c r="B67" s="71">
        <v>1653</v>
      </c>
      <c r="C67" s="72">
        <v>1299</v>
      </c>
      <c r="D67" s="73">
        <f t="shared" si="13"/>
        <v>-354</v>
      </c>
      <c r="E67" s="74">
        <f t="shared" si="3"/>
        <v>-21.42</v>
      </c>
      <c r="F67" s="71">
        <v>1625</v>
      </c>
      <c r="G67" s="72">
        <v>1299</v>
      </c>
      <c r="H67" s="73">
        <f t="shared" si="4"/>
        <v>-326</v>
      </c>
      <c r="I67" s="74">
        <f t="shared" si="5"/>
        <v>-20.059999999999999</v>
      </c>
      <c r="J67" s="71">
        <v>369</v>
      </c>
      <c r="K67" s="72">
        <v>321</v>
      </c>
      <c r="L67" s="73">
        <f t="shared" si="7"/>
        <v>-48</v>
      </c>
      <c r="M67" s="74">
        <f t="shared" si="8"/>
        <v>-13.01</v>
      </c>
      <c r="N67" s="71">
        <f t="shared" si="16"/>
        <v>223</v>
      </c>
      <c r="O67" s="72">
        <f t="shared" si="16"/>
        <v>247</v>
      </c>
      <c r="P67" s="73">
        <f t="shared" si="9"/>
        <v>24</v>
      </c>
      <c r="Q67" s="74">
        <f t="shared" si="10"/>
        <v>10.76</v>
      </c>
      <c r="R67" s="71">
        <f t="shared" si="17"/>
        <v>227</v>
      </c>
      <c r="S67" s="72">
        <f t="shared" si="17"/>
        <v>247</v>
      </c>
      <c r="T67" s="73">
        <f t="shared" si="11"/>
        <v>20</v>
      </c>
      <c r="U67" s="74">
        <f t="shared" si="12"/>
        <v>8.81</v>
      </c>
    </row>
    <row r="68" spans="1:21" s="69" customFormat="1">
      <c r="A68" s="80" t="s">
        <v>228</v>
      </c>
      <c r="B68" s="65">
        <v>2822</v>
      </c>
      <c r="C68" s="65">
        <f>SUM(C69:C70)</f>
        <v>3180</v>
      </c>
      <c r="D68" s="66">
        <f t="shared" si="13"/>
        <v>358</v>
      </c>
      <c r="E68" s="67">
        <f t="shared" si="3"/>
        <v>12.69</v>
      </c>
      <c r="F68" s="65">
        <v>2792</v>
      </c>
      <c r="G68" s="65">
        <f>SUM(G69:G70)</f>
        <v>3180</v>
      </c>
      <c r="H68" s="66">
        <f t="shared" si="4"/>
        <v>388</v>
      </c>
      <c r="I68" s="67">
        <f t="shared" si="5"/>
        <v>13.9</v>
      </c>
      <c r="J68" s="93">
        <v>679</v>
      </c>
      <c r="K68" s="65">
        <f>SUM(K69:K70)</f>
        <v>765</v>
      </c>
      <c r="L68" s="66">
        <f t="shared" si="7"/>
        <v>86</v>
      </c>
      <c r="M68" s="67">
        <f t="shared" si="8"/>
        <v>12.67</v>
      </c>
      <c r="N68" s="68">
        <f t="shared" si="16"/>
        <v>241</v>
      </c>
      <c r="O68" s="68">
        <f t="shared" si="16"/>
        <v>241</v>
      </c>
      <c r="P68" s="66">
        <f t="shared" si="9"/>
        <v>0</v>
      </c>
      <c r="Q68" s="67">
        <f t="shared" si="10"/>
        <v>0</v>
      </c>
      <c r="R68" s="68">
        <f t="shared" si="17"/>
        <v>243</v>
      </c>
      <c r="S68" s="68">
        <f t="shared" si="17"/>
        <v>241</v>
      </c>
      <c r="T68" s="66">
        <f t="shared" si="11"/>
        <v>-2</v>
      </c>
      <c r="U68" s="67">
        <f t="shared" si="12"/>
        <v>-0.82</v>
      </c>
    </row>
    <row r="69" spans="1:21" hidden="1">
      <c r="A69" s="70" t="s">
        <v>351</v>
      </c>
      <c r="B69" s="82">
        <v>0</v>
      </c>
      <c r="C69" s="92">
        <v>0</v>
      </c>
      <c r="D69" s="84">
        <f t="shared" si="13"/>
        <v>0</v>
      </c>
      <c r="E69" s="74" t="str">
        <f t="shared" si="3"/>
        <v xml:space="preserve">- </v>
      </c>
      <c r="F69" s="82">
        <v>0</v>
      </c>
      <c r="G69" s="92">
        <v>0</v>
      </c>
      <c r="H69" s="84">
        <f t="shared" si="4"/>
        <v>0</v>
      </c>
      <c r="I69" s="74" t="str">
        <f t="shared" si="5"/>
        <v xml:space="preserve">- </v>
      </c>
      <c r="J69" s="82">
        <v>0</v>
      </c>
      <c r="K69" s="92">
        <v>0</v>
      </c>
      <c r="L69" s="84">
        <f t="shared" si="7"/>
        <v>0</v>
      </c>
      <c r="M69" s="74" t="str">
        <f t="shared" si="8"/>
        <v xml:space="preserve">- </v>
      </c>
      <c r="N69" s="71">
        <f t="shared" ref="N69:O97" si="18">IFERROR(ROUND((J69/B69)*1000,0),0)</f>
        <v>0</v>
      </c>
      <c r="O69" s="72">
        <f t="shared" si="18"/>
        <v>0</v>
      </c>
      <c r="P69" s="86">
        <f t="shared" si="9"/>
        <v>0</v>
      </c>
      <c r="Q69" s="74" t="str">
        <f t="shared" si="10"/>
        <v xml:space="preserve">- </v>
      </c>
      <c r="R69" s="71">
        <f t="shared" ref="R69:S97" si="19">IFERROR(ROUND((J69/F69)*1000,0),0)</f>
        <v>0</v>
      </c>
      <c r="S69" s="72">
        <f t="shared" si="19"/>
        <v>0</v>
      </c>
      <c r="T69" s="84">
        <f t="shared" si="11"/>
        <v>0</v>
      </c>
      <c r="U69" s="74" t="str">
        <f t="shared" si="12"/>
        <v xml:space="preserve">- </v>
      </c>
    </row>
    <row r="70" spans="1:21">
      <c r="A70" s="70" t="s">
        <v>352</v>
      </c>
      <c r="B70" s="71">
        <v>2822</v>
      </c>
      <c r="C70" s="72">
        <v>3180</v>
      </c>
      <c r="D70" s="73">
        <f t="shared" si="13"/>
        <v>358</v>
      </c>
      <c r="E70" s="74">
        <f t="shared" ref="E70:E97" si="20">IFERROR(ROUND((C70-B70)/B70*100,2),"- ")</f>
        <v>12.69</v>
      </c>
      <c r="F70" s="71">
        <v>2792</v>
      </c>
      <c r="G70" s="72">
        <v>3180</v>
      </c>
      <c r="H70" s="73">
        <f t="shared" ref="H70:H97" si="21">IFERROR(G70-F70,"0")</f>
        <v>388</v>
      </c>
      <c r="I70" s="74">
        <f t="shared" ref="I70:I97" si="22">IFERROR(ROUND((G70-F70)/F70*100,2),"- ")</f>
        <v>13.9</v>
      </c>
      <c r="J70" s="71">
        <v>679</v>
      </c>
      <c r="K70" s="72">
        <v>765</v>
      </c>
      <c r="L70" s="73">
        <f t="shared" ref="L70:L97" si="23">IFERROR(K70-J70,"0")</f>
        <v>86</v>
      </c>
      <c r="M70" s="74">
        <f t="shared" ref="M70:M97" si="24">IFERROR(ROUND((K70-J70)/J70*100,2),"- ")</f>
        <v>12.67</v>
      </c>
      <c r="N70" s="71">
        <f t="shared" si="18"/>
        <v>241</v>
      </c>
      <c r="O70" s="72">
        <f t="shared" si="18"/>
        <v>241</v>
      </c>
      <c r="P70" s="73">
        <f t="shared" ref="P70:P97" si="25">IFERROR(O70-N70,"0")</f>
        <v>0</v>
      </c>
      <c r="Q70" s="74">
        <f t="shared" ref="Q70:Q97" si="26">IFERROR(ROUND((O70-N70)/N70*100,2),"- ")</f>
        <v>0</v>
      </c>
      <c r="R70" s="71">
        <f t="shared" si="19"/>
        <v>243</v>
      </c>
      <c r="S70" s="72">
        <f t="shared" si="19"/>
        <v>241</v>
      </c>
      <c r="T70" s="73">
        <f t="shared" ref="T70:T97" si="27">IFERROR(S70-R70,"0")</f>
        <v>-2</v>
      </c>
      <c r="U70" s="74">
        <f t="shared" ref="U70:U97" si="28">IFERROR(ROUND((S70-R70)/R70*100,2),"- ")</f>
        <v>-0.82</v>
      </c>
    </row>
    <row r="71" spans="1:21" hidden="1">
      <c r="A71" s="80" t="s">
        <v>249</v>
      </c>
      <c r="B71" s="65">
        <v>0</v>
      </c>
      <c r="C71" s="65">
        <f>SUM(C72:C73)</f>
        <v>0</v>
      </c>
      <c r="D71" s="66">
        <f t="shared" si="13"/>
        <v>0</v>
      </c>
      <c r="E71" s="67" t="str">
        <f t="shared" si="20"/>
        <v xml:space="preserve">- </v>
      </c>
      <c r="F71" s="65">
        <v>0</v>
      </c>
      <c r="G71" s="65">
        <f>SUM(G72:G73)</f>
        <v>0</v>
      </c>
      <c r="H71" s="66">
        <f t="shared" si="21"/>
        <v>0</v>
      </c>
      <c r="I71" s="67" t="str">
        <f t="shared" si="22"/>
        <v xml:space="preserve">- </v>
      </c>
      <c r="J71" s="93">
        <v>0</v>
      </c>
      <c r="K71" s="65">
        <f>SUM(K72:K73)</f>
        <v>0</v>
      </c>
      <c r="L71" s="66">
        <f t="shared" si="23"/>
        <v>0</v>
      </c>
      <c r="M71" s="67" t="str">
        <f t="shared" si="24"/>
        <v xml:space="preserve">- </v>
      </c>
      <c r="N71" s="68">
        <f t="shared" si="18"/>
        <v>0</v>
      </c>
      <c r="O71" s="68">
        <f t="shared" si="18"/>
        <v>0</v>
      </c>
      <c r="P71" s="66">
        <f t="shared" si="25"/>
        <v>0</v>
      </c>
      <c r="Q71" s="67" t="str">
        <f t="shared" si="26"/>
        <v xml:space="preserve">- </v>
      </c>
      <c r="R71" s="68">
        <f t="shared" si="19"/>
        <v>0</v>
      </c>
      <c r="S71" s="68">
        <f t="shared" si="19"/>
        <v>0</v>
      </c>
      <c r="T71" s="66">
        <f t="shared" si="27"/>
        <v>0</v>
      </c>
      <c r="U71" s="67" t="str">
        <f t="shared" si="28"/>
        <v xml:space="preserve">- </v>
      </c>
    </row>
    <row r="72" spans="1:21" hidden="1">
      <c r="A72" s="70" t="s">
        <v>351</v>
      </c>
      <c r="B72" s="82">
        <v>0</v>
      </c>
      <c r="C72" s="92">
        <v>0</v>
      </c>
      <c r="D72" s="73">
        <f t="shared" si="13"/>
        <v>0</v>
      </c>
      <c r="E72" s="74" t="str">
        <f t="shared" si="20"/>
        <v xml:space="preserve">- </v>
      </c>
      <c r="F72" s="82">
        <v>0</v>
      </c>
      <c r="G72" s="92">
        <v>0</v>
      </c>
      <c r="H72" s="73">
        <f t="shared" si="21"/>
        <v>0</v>
      </c>
      <c r="I72" s="74" t="str">
        <f t="shared" si="22"/>
        <v xml:space="preserve">- </v>
      </c>
      <c r="J72" s="82">
        <v>0</v>
      </c>
      <c r="K72" s="92">
        <v>0</v>
      </c>
      <c r="L72" s="73">
        <f t="shared" si="23"/>
        <v>0</v>
      </c>
      <c r="M72" s="74" t="str">
        <f t="shared" si="24"/>
        <v xml:space="preserve">- </v>
      </c>
      <c r="N72" s="71">
        <f t="shared" si="18"/>
        <v>0</v>
      </c>
      <c r="O72" s="72">
        <f t="shared" si="18"/>
        <v>0</v>
      </c>
      <c r="P72" s="73">
        <f t="shared" si="25"/>
        <v>0</v>
      </c>
      <c r="Q72" s="74" t="str">
        <f t="shared" si="26"/>
        <v xml:space="preserve">- </v>
      </c>
      <c r="R72" s="71">
        <f t="shared" si="19"/>
        <v>0</v>
      </c>
      <c r="S72" s="72">
        <f t="shared" si="19"/>
        <v>0</v>
      </c>
      <c r="T72" s="73">
        <f t="shared" si="27"/>
        <v>0</v>
      </c>
      <c r="U72" s="74" t="str">
        <f t="shared" si="28"/>
        <v xml:space="preserve">- </v>
      </c>
    </row>
    <row r="73" spans="1:21" hidden="1">
      <c r="A73" s="70" t="s">
        <v>352</v>
      </c>
      <c r="B73" s="71">
        <v>0</v>
      </c>
      <c r="C73" s="72">
        <v>0</v>
      </c>
      <c r="D73" s="73">
        <f t="shared" ref="D73:D97" si="29">IFERROR(C73-B73,"0")</f>
        <v>0</v>
      </c>
      <c r="E73" s="74" t="str">
        <f t="shared" si="20"/>
        <v xml:space="preserve">- </v>
      </c>
      <c r="F73" s="71">
        <v>0</v>
      </c>
      <c r="G73" s="72">
        <v>0</v>
      </c>
      <c r="H73" s="73">
        <f t="shared" si="21"/>
        <v>0</v>
      </c>
      <c r="I73" s="74" t="str">
        <f t="shared" si="22"/>
        <v xml:space="preserve">- </v>
      </c>
      <c r="J73" s="71">
        <v>0</v>
      </c>
      <c r="K73" s="72">
        <v>0</v>
      </c>
      <c r="L73" s="73">
        <f t="shared" si="23"/>
        <v>0</v>
      </c>
      <c r="M73" s="74" t="str">
        <f t="shared" si="24"/>
        <v xml:space="preserve">- </v>
      </c>
      <c r="N73" s="71">
        <f t="shared" si="18"/>
        <v>0</v>
      </c>
      <c r="O73" s="72">
        <f t="shared" si="18"/>
        <v>0</v>
      </c>
      <c r="P73" s="73">
        <f t="shared" si="25"/>
        <v>0</v>
      </c>
      <c r="Q73" s="74" t="str">
        <f t="shared" si="26"/>
        <v xml:space="preserve">- </v>
      </c>
      <c r="R73" s="71">
        <f t="shared" si="19"/>
        <v>0</v>
      </c>
      <c r="S73" s="72">
        <f t="shared" si="19"/>
        <v>0</v>
      </c>
      <c r="T73" s="73">
        <f t="shared" si="27"/>
        <v>0</v>
      </c>
      <c r="U73" s="74" t="str">
        <f t="shared" si="28"/>
        <v xml:space="preserve">- </v>
      </c>
    </row>
    <row r="74" spans="1:21" s="69" customFormat="1">
      <c r="A74" s="80" t="s">
        <v>252</v>
      </c>
      <c r="B74" s="65">
        <v>2850</v>
      </c>
      <c r="C74" s="65">
        <f>SUM(C75:C76)</f>
        <v>558</v>
      </c>
      <c r="D74" s="66">
        <f t="shared" si="29"/>
        <v>-2292</v>
      </c>
      <c r="E74" s="67">
        <f t="shared" si="20"/>
        <v>-80.42</v>
      </c>
      <c r="F74" s="65">
        <v>397</v>
      </c>
      <c r="G74" s="65">
        <f>SUM(G75:G76)</f>
        <v>558</v>
      </c>
      <c r="H74" s="66">
        <f t="shared" si="21"/>
        <v>161</v>
      </c>
      <c r="I74" s="67">
        <f t="shared" si="22"/>
        <v>40.549999999999997</v>
      </c>
      <c r="J74" s="93">
        <v>37</v>
      </c>
      <c r="K74" s="65">
        <f>SUM(K75:K76)</f>
        <v>69</v>
      </c>
      <c r="L74" s="66">
        <f t="shared" si="23"/>
        <v>32</v>
      </c>
      <c r="M74" s="67">
        <f t="shared" si="24"/>
        <v>86.49</v>
      </c>
      <c r="N74" s="68">
        <f t="shared" si="18"/>
        <v>13</v>
      </c>
      <c r="O74" s="68">
        <f t="shared" si="18"/>
        <v>124</v>
      </c>
      <c r="P74" s="66">
        <f t="shared" si="25"/>
        <v>111</v>
      </c>
      <c r="Q74" s="67">
        <f t="shared" si="26"/>
        <v>853.85</v>
      </c>
      <c r="R74" s="68">
        <f t="shared" si="19"/>
        <v>93</v>
      </c>
      <c r="S74" s="68">
        <f t="shared" si="19"/>
        <v>124</v>
      </c>
      <c r="T74" s="66">
        <f t="shared" si="27"/>
        <v>31</v>
      </c>
      <c r="U74" s="67">
        <f t="shared" si="28"/>
        <v>33.33</v>
      </c>
    </row>
    <row r="75" spans="1:21" hidden="1">
      <c r="A75" s="70" t="s">
        <v>351</v>
      </c>
      <c r="B75" s="82">
        <v>0</v>
      </c>
      <c r="C75" s="92">
        <v>0</v>
      </c>
      <c r="D75" s="84">
        <f t="shared" si="29"/>
        <v>0</v>
      </c>
      <c r="E75" s="74" t="str">
        <f t="shared" si="20"/>
        <v xml:space="preserve">- </v>
      </c>
      <c r="F75" s="82">
        <v>0</v>
      </c>
      <c r="G75" s="92">
        <v>0</v>
      </c>
      <c r="H75" s="84">
        <f t="shared" si="21"/>
        <v>0</v>
      </c>
      <c r="I75" s="74" t="str">
        <f t="shared" si="22"/>
        <v xml:space="preserve">- </v>
      </c>
      <c r="J75" s="82">
        <v>0</v>
      </c>
      <c r="K75" s="92">
        <v>0</v>
      </c>
      <c r="L75" s="84">
        <f t="shared" si="23"/>
        <v>0</v>
      </c>
      <c r="M75" s="74" t="str">
        <f t="shared" si="24"/>
        <v xml:space="preserve">- </v>
      </c>
      <c r="N75" s="71">
        <f t="shared" si="18"/>
        <v>0</v>
      </c>
      <c r="O75" s="72">
        <f t="shared" si="18"/>
        <v>0</v>
      </c>
      <c r="P75" s="86">
        <f t="shared" si="25"/>
        <v>0</v>
      </c>
      <c r="Q75" s="74" t="str">
        <f t="shared" si="26"/>
        <v xml:space="preserve">- </v>
      </c>
      <c r="R75" s="71">
        <f t="shared" si="19"/>
        <v>0</v>
      </c>
      <c r="S75" s="72">
        <f t="shared" si="19"/>
        <v>0</v>
      </c>
      <c r="T75" s="84">
        <f t="shared" si="27"/>
        <v>0</v>
      </c>
      <c r="U75" s="74" t="str">
        <f t="shared" si="28"/>
        <v xml:space="preserve">- </v>
      </c>
    </row>
    <row r="76" spans="1:21">
      <c r="A76" s="70" t="s">
        <v>352</v>
      </c>
      <c r="B76" s="71">
        <v>2850</v>
      </c>
      <c r="C76" s="72">
        <v>558</v>
      </c>
      <c r="D76" s="73">
        <f t="shared" si="29"/>
        <v>-2292</v>
      </c>
      <c r="E76" s="74">
        <f t="shared" si="20"/>
        <v>-80.42</v>
      </c>
      <c r="F76" s="71">
        <v>397</v>
      </c>
      <c r="G76" s="72">
        <v>558</v>
      </c>
      <c r="H76" s="73">
        <f t="shared" si="21"/>
        <v>161</v>
      </c>
      <c r="I76" s="74">
        <f t="shared" si="22"/>
        <v>40.549999999999997</v>
      </c>
      <c r="J76" s="71">
        <v>37</v>
      </c>
      <c r="K76" s="72">
        <v>69</v>
      </c>
      <c r="L76" s="73">
        <f t="shared" si="23"/>
        <v>32</v>
      </c>
      <c r="M76" s="74">
        <f t="shared" si="24"/>
        <v>86.49</v>
      </c>
      <c r="N76" s="71">
        <f t="shared" si="18"/>
        <v>13</v>
      </c>
      <c r="O76" s="72">
        <f t="shared" si="18"/>
        <v>124</v>
      </c>
      <c r="P76" s="73">
        <f t="shared" si="25"/>
        <v>111</v>
      </c>
      <c r="Q76" s="74">
        <f t="shared" si="26"/>
        <v>853.85</v>
      </c>
      <c r="R76" s="71">
        <f t="shared" si="19"/>
        <v>93</v>
      </c>
      <c r="S76" s="72">
        <f t="shared" si="19"/>
        <v>124</v>
      </c>
      <c r="T76" s="73">
        <f t="shared" si="27"/>
        <v>31</v>
      </c>
      <c r="U76" s="74">
        <f t="shared" si="28"/>
        <v>33.33</v>
      </c>
    </row>
    <row r="77" spans="1:21" s="69" customFormat="1">
      <c r="A77" s="80" t="s">
        <v>258</v>
      </c>
      <c r="B77" s="65">
        <v>136</v>
      </c>
      <c r="C77" s="65">
        <f>SUM(C78:C79)</f>
        <v>0</v>
      </c>
      <c r="D77" s="66">
        <f t="shared" si="29"/>
        <v>-136</v>
      </c>
      <c r="E77" s="67">
        <f t="shared" si="20"/>
        <v>-100</v>
      </c>
      <c r="F77" s="65">
        <v>136</v>
      </c>
      <c r="G77" s="65">
        <f>SUM(G78:G79)</f>
        <v>0</v>
      </c>
      <c r="H77" s="66">
        <f t="shared" si="21"/>
        <v>-136</v>
      </c>
      <c r="I77" s="67">
        <f t="shared" si="22"/>
        <v>-100</v>
      </c>
      <c r="J77" s="93">
        <v>21</v>
      </c>
      <c r="K77" s="65">
        <f>SUM(K78:K79)</f>
        <v>0</v>
      </c>
      <c r="L77" s="66">
        <f t="shared" si="23"/>
        <v>-21</v>
      </c>
      <c r="M77" s="67">
        <f t="shared" si="24"/>
        <v>-100</v>
      </c>
      <c r="N77" s="68">
        <f t="shared" si="18"/>
        <v>154</v>
      </c>
      <c r="O77" s="68">
        <f t="shared" si="18"/>
        <v>0</v>
      </c>
      <c r="P77" s="66">
        <f t="shared" si="25"/>
        <v>-154</v>
      </c>
      <c r="Q77" s="67">
        <f t="shared" si="26"/>
        <v>-100</v>
      </c>
      <c r="R77" s="68">
        <f t="shared" si="19"/>
        <v>154</v>
      </c>
      <c r="S77" s="68">
        <f t="shared" si="19"/>
        <v>0</v>
      </c>
      <c r="T77" s="66">
        <f t="shared" si="27"/>
        <v>-154</v>
      </c>
      <c r="U77" s="67">
        <f t="shared" si="28"/>
        <v>-100</v>
      </c>
    </row>
    <row r="78" spans="1:21" hidden="1">
      <c r="A78" s="70" t="s">
        <v>351</v>
      </c>
      <c r="B78" s="82">
        <v>0</v>
      </c>
      <c r="C78" s="92">
        <v>0</v>
      </c>
      <c r="D78" s="84">
        <f t="shared" si="29"/>
        <v>0</v>
      </c>
      <c r="E78" s="74" t="str">
        <f t="shared" si="20"/>
        <v xml:space="preserve">- </v>
      </c>
      <c r="F78" s="82">
        <v>0</v>
      </c>
      <c r="G78" s="92">
        <v>0</v>
      </c>
      <c r="H78" s="84">
        <f t="shared" si="21"/>
        <v>0</v>
      </c>
      <c r="I78" s="74" t="str">
        <f t="shared" si="22"/>
        <v xml:space="preserve">- </v>
      </c>
      <c r="J78" s="82">
        <v>0</v>
      </c>
      <c r="K78" s="92">
        <v>0</v>
      </c>
      <c r="L78" s="84">
        <f t="shared" si="23"/>
        <v>0</v>
      </c>
      <c r="M78" s="74" t="str">
        <f t="shared" si="24"/>
        <v xml:space="preserve">- </v>
      </c>
      <c r="N78" s="71">
        <f t="shared" si="18"/>
        <v>0</v>
      </c>
      <c r="O78" s="72">
        <f t="shared" si="18"/>
        <v>0</v>
      </c>
      <c r="P78" s="86">
        <f t="shared" si="25"/>
        <v>0</v>
      </c>
      <c r="Q78" s="74" t="str">
        <f t="shared" si="26"/>
        <v xml:space="preserve">- </v>
      </c>
      <c r="R78" s="71">
        <f t="shared" si="19"/>
        <v>0</v>
      </c>
      <c r="S78" s="72">
        <f t="shared" si="19"/>
        <v>0</v>
      </c>
      <c r="T78" s="84">
        <f t="shared" si="27"/>
        <v>0</v>
      </c>
      <c r="U78" s="74" t="str">
        <f t="shared" si="28"/>
        <v xml:space="preserve">- </v>
      </c>
    </row>
    <row r="79" spans="1:21">
      <c r="A79" s="70" t="s">
        <v>352</v>
      </c>
      <c r="B79" s="71">
        <v>136</v>
      </c>
      <c r="C79" s="72">
        <v>0</v>
      </c>
      <c r="D79" s="73">
        <f t="shared" si="29"/>
        <v>-136</v>
      </c>
      <c r="E79" s="74">
        <f t="shared" si="20"/>
        <v>-100</v>
      </c>
      <c r="F79" s="71">
        <v>136</v>
      </c>
      <c r="G79" s="72">
        <v>0</v>
      </c>
      <c r="H79" s="73">
        <f t="shared" si="21"/>
        <v>-136</v>
      </c>
      <c r="I79" s="74">
        <f t="shared" si="22"/>
        <v>-100</v>
      </c>
      <c r="J79" s="71">
        <v>21</v>
      </c>
      <c r="K79" s="72">
        <v>0</v>
      </c>
      <c r="L79" s="73">
        <f t="shared" si="23"/>
        <v>-21</v>
      </c>
      <c r="M79" s="74">
        <f t="shared" si="24"/>
        <v>-100</v>
      </c>
      <c r="N79" s="71">
        <f t="shared" si="18"/>
        <v>154</v>
      </c>
      <c r="O79" s="72">
        <f t="shared" si="18"/>
        <v>0</v>
      </c>
      <c r="P79" s="73">
        <f t="shared" si="25"/>
        <v>-154</v>
      </c>
      <c r="Q79" s="74">
        <f t="shared" si="26"/>
        <v>-100</v>
      </c>
      <c r="R79" s="71">
        <f t="shared" si="19"/>
        <v>154</v>
      </c>
      <c r="S79" s="72">
        <f t="shared" si="19"/>
        <v>0</v>
      </c>
      <c r="T79" s="73">
        <f t="shared" si="27"/>
        <v>-154</v>
      </c>
      <c r="U79" s="74">
        <f t="shared" si="28"/>
        <v>-100</v>
      </c>
    </row>
    <row r="80" spans="1:21" s="69" customFormat="1">
      <c r="A80" s="80" t="s">
        <v>277</v>
      </c>
      <c r="B80" s="65">
        <v>16777</v>
      </c>
      <c r="C80" s="65">
        <f>SUM(C81:C82)</f>
        <v>17299</v>
      </c>
      <c r="D80" s="66">
        <f t="shared" si="29"/>
        <v>522</v>
      </c>
      <c r="E80" s="67">
        <f t="shared" si="20"/>
        <v>3.11</v>
      </c>
      <c r="F80" s="65">
        <v>16777</v>
      </c>
      <c r="G80" s="65">
        <f>SUM(G81:G82)</f>
        <v>17148</v>
      </c>
      <c r="H80" s="66">
        <f t="shared" si="21"/>
        <v>371</v>
      </c>
      <c r="I80" s="67">
        <f t="shared" si="22"/>
        <v>2.21</v>
      </c>
      <c r="J80" s="93">
        <v>4153</v>
      </c>
      <c r="K80" s="65">
        <f>SUM(K81:K82)</f>
        <v>4493</v>
      </c>
      <c r="L80" s="66">
        <f t="shared" si="23"/>
        <v>340</v>
      </c>
      <c r="M80" s="67">
        <f t="shared" si="24"/>
        <v>8.19</v>
      </c>
      <c r="N80" s="68">
        <f t="shared" si="18"/>
        <v>248</v>
      </c>
      <c r="O80" s="68">
        <f t="shared" si="18"/>
        <v>260</v>
      </c>
      <c r="P80" s="66">
        <f t="shared" si="25"/>
        <v>12</v>
      </c>
      <c r="Q80" s="67">
        <f t="shared" si="26"/>
        <v>4.84</v>
      </c>
      <c r="R80" s="68">
        <f t="shared" si="19"/>
        <v>248</v>
      </c>
      <c r="S80" s="68">
        <f t="shared" si="19"/>
        <v>262</v>
      </c>
      <c r="T80" s="66">
        <f t="shared" si="27"/>
        <v>14</v>
      </c>
      <c r="U80" s="67">
        <f t="shared" si="28"/>
        <v>5.65</v>
      </c>
    </row>
    <row r="81" spans="1:21">
      <c r="A81" s="70" t="s">
        <v>351</v>
      </c>
      <c r="B81" s="82">
        <v>3557</v>
      </c>
      <c r="C81" s="92">
        <v>3132</v>
      </c>
      <c r="D81" s="73">
        <f t="shared" si="29"/>
        <v>-425</v>
      </c>
      <c r="E81" s="74">
        <f t="shared" si="20"/>
        <v>-11.95</v>
      </c>
      <c r="F81" s="82">
        <v>3557</v>
      </c>
      <c r="G81" s="92">
        <v>3070</v>
      </c>
      <c r="H81" s="73">
        <f t="shared" si="21"/>
        <v>-487</v>
      </c>
      <c r="I81" s="74">
        <f t="shared" si="22"/>
        <v>-13.69</v>
      </c>
      <c r="J81" s="82">
        <v>940</v>
      </c>
      <c r="K81" s="92">
        <v>873</v>
      </c>
      <c r="L81" s="73">
        <f t="shared" si="23"/>
        <v>-67</v>
      </c>
      <c r="M81" s="74">
        <f t="shared" si="24"/>
        <v>-7.13</v>
      </c>
      <c r="N81" s="71">
        <f t="shared" si="18"/>
        <v>264</v>
      </c>
      <c r="O81" s="72">
        <f t="shared" si="18"/>
        <v>279</v>
      </c>
      <c r="P81" s="73">
        <f t="shared" si="25"/>
        <v>15</v>
      </c>
      <c r="Q81" s="74">
        <f t="shared" si="26"/>
        <v>5.68</v>
      </c>
      <c r="R81" s="71">
        <f t="shared" si="19"/>
        <v>264</v>
      </c>
      <c r="S81" s="72">
        <f t="shared" si="19"/>
        <v>284</v>
      </c>
      <c r="T81" s="73">
        <f t="shared" si="27"/>
        <v>20</v>
      </c>
      <c r="U81" s="74">
        <f t="shared" si="28"/>
        <v>7.58</v>
      </c>
    </row>
    <row r="82" spans="1:21">
      <c r="A82" s="70" t="s">
        <v>352</v>
      </c>
      <c r="B82" s="71">
        <v>13220</v>
      </c>
      <c r="C82" s="72">
        <v>14167</v>
      </c>
      <c r="D82" s="73">
        <f t="shared" si="29"/>
        <v>947</v>
      </c>
      <c r="E82" s="74">
        <f t="shared" si="20"/>
        <v>7.16</v>
      </c>
      <c r="F82" s="71">
        <v>13220</v>
      </c>
      <c r="G82" s="72">
        <v>14078</v>
      </c>
      <c r="H82" s="73">
        <f t="shared" si="21"/>
        <v>858</v>
      </c>
      <c r="I82" s="74">
        <f t="shared" si="22"/>
        <v>6.49</v>
      </c>
      <c r="J82" s="71">
        <v>3213</v>
      </c>
      <c r="K82" s="72">
        <v>3620</v>
      </c>
      <c r="L82" s="73">
        <f t="shared" si="23"/>
        <v>407</v>
      </c>
      <c r="M82" s="74">
        <f t="shared" si="24"/>
        <v>12.67</v>
      </c>
      <c r="N82" s="71">
        <f t="shared" si="18"/>
        <v>243</v>
      </c>
      <c r="O82" s="72">
        <f t="shared" si="18"/>
        <v>256</v>
      </c>
      <c r="P82" s="86">
        <f t="shared" si="25"/>
        <v>13</v>
      </c>
      <c r="Q82" s="74">
        <f t="shared" si="26"/>
        <v>5.35</v>
      </c>
      <c r="R82" s="71">
        <f t="shared" si="19"/>
        <v>243</v>
      </c>
      <c r="S82" s="72">
        <f t="shared" si="19"/>
        <v>257</v>
      </c>
      <c r="T82" s="73">
        <f t="shared" si="27"/>
        <v>14</v>
      </c>
      <c r="U82" s="74">
        <f t="shared" si="28"/>
        <v>5.76</v>
      </c>
    </row>
    <row r="83" spans="1:21" s="69" customFormat="1">
      <c r="A83" s="80" t="s">
        <v>304</v>
      </c>
      <c r="B83" s="65">
        <v>16310</v>
      </c>
      <c r="C83" s="65">
        <f>SUM(C84:C85)</f>
        <v>11420</v>
      </c>
      <c r="D83" s="66">
        <f t="shared" si="29"/>
        <v>-4890</v>
      </c>
      <c r="E83" s="67">
        <f t="shared" si="20"/>
        <v>-29.98</v>
      </c>
      <c r="F83" s="65">
        <v>16310</v>
      </c>
      <c r="G83" s="65">
        <f>SUM(G84:G85)</f>
        <v>11420</v>
      </c>
      <c r="H83" s="66">
        <f t="shared" si="21"/>
        <v>-4890</v>
      </c>
      <c r="I83" s="67">
        <f t="shared" si="22"/>
        <v>-29.98</v>
      </c>
      <c r="J83" s="93">
        <v>4054</v>
      </c>
      <c r="K83" s="65">
        <f>SUM(K84:K85)</f>
        <v>2935</v>
      </c>
      <c r="L83" s="66">
        <f t="shared" si="23"/>
        <v>-1119</v>
      </c>
      <c r="M83" s="67">
        <f t="shared" si="24"/>
        <v>-27.6</v>
      </c>
      <c r="N83" s="68">
        <f t="shared" si="18"/>
        <v>249</v>
      </c>
      <c r="O83" s="68">
        <f t="shared" si="18"/>
        <v>257</v>
      </c>
      <c r="P83" s="66">
        <f t="shared" si="25"/>
        <v>8</v>
      </c>
      <c r="Q83" s="67">
        <f t="shared" si="26"/>
        <v>3.21</v>
      </c>
      <c r="R83" s="68">
        <f t="shared" si="19"/>
        <v>249</v>
      </c>
      <c r="S83" s="68">
        <f t="shared" si="19"/>
        <v>257</v>
      </c>
      <c r="T83" s="66">
        <f t="shared" si="27"/>
        <v>8</v>
      </c>
      <c r="U83" s="67">
        <f t="shared" si="28"/>
        <v>3.21</v>
      </c>
    </row>
    <row r="84" spans="1:21">
      <c r="A84" s="70" t="s">
        <v>351</v>
      </c>
      <c r="B84" s="82">
        <v>1281</v>
      </c>
      <c r="C84" s="92">
        <v>1037</v>
      </c>
      <c r="D84" s="73">
        <f t="shared" si="29"/>
        <v>-244</v>
      </c>
      <c r="E84" s="74">
        <f t="shared" si="20"/>
        <v>-19.05</v>
      </c>
      <c r="F84" s="82">
        <v>1281</v>
      </c>
      <c r="G84" s="92">
        <v>1037</v>
      </c>
      <c r="H84" s="73">
        <f t="shared" si="21"/>
        <v>-244</v>
      </c>
      <c r="I84" s="74">
        <f t="shared" si="22"/>
        <v>-19.05</v>
      </c>
      <c r="J84" s="82">
        <v>308</v>
      </c>
      <c r="K84" s="92">
        <v>245</v>
      </c>
      <c r="L84" s="73">
        <f t="shared" si="23"/>
        <v>-63</v>
      </c>
      <c r="M84" s="74">
        <f t="shared" si="24"/>
        <v>-20.45</v>
      </c>
      <c r="N84" s="71">
        <f t="shared" si="18"/>
        <v>240</v>
      </c>
      <c r="O84" s="72">
        <f t="shared" si="18"/>
        <v>236</v>
      </c>
      <c r="P84" s="73">
        <f t="shared" si="25"/>
        <v>-4</v>
      </c>
      <c r="Q84" s="74">
        <f t="shared" si="26"/>
        <v>-1.67</v>
      </c>
      <c r="R84" s="71">
        <f t="shared" si="19"/>
        <v>240</v>
      </c>
      <c r="S84" s="72">
        <f t="shared" si="19"/>
        <v>236</v>
      </c>
      <c r="T84" s="73">
        <f t="shared" si="27"/>
        <v>-4</v>
      </c>
      <c r="U84" s="74">
        <f t="shared" si="28"/>
        <v>-1.67</v>
      </c>
    </row>
    <row r="85" spans="1:21">
      <c r="A85" s="70" t="s">
        <v>352</v>
      </c>
      <c r="B85" s="71">
        <v>15029</v>
      </c>
      <c r="C85" s="72">
        <v>10383</v>
      </c>
      <c r="D85" s="73">
        <f t="shared" si="29"/>
        <v>-4646</v>
      </c>
      <c r="E85" s="74">
        <f t="shared" si="20"/>
        <v>-30.91</v>
      </c>
      <c r="F85" s="71">
        <v>15029</v>
      </c>
      <c r="G85" s="72">
        <v>10383</v>
      </c>
      <c r="H85" s="73">
        <f t="shared" si="21"/>
        <v>-4646</v>
      </c>
      <c r="I85" s="74">
        <f t="shared" si="22"/>
        <v>-30.91</v>
      </c>
      <c r="J85" s="71">
        <v>3746</v>
      </c>
      <c r="K85" s="72">
        <v>2690</v>
      </c>
      <c r="L85" s="73">
        <f t="shared" si="23"/>
        <v>-1056</v>
      </c>
      <c r="M85" s="74">
        <f t="shared" si="24"/>
        <v>-28.19</v>
      </c>
      <c r="N85" s="71">
        <f t="shared" si="18"/>
        <v>249</v>
      </c>
      <c r="O85" s="72">
        <f t="shared" si="18"/>
        <v>259</v>
      </c>
      <c r="P85" s="73">
        <f t="shared" si="25"/>
        <v>10</v>
      </c>
      <c r="Q85" s="74">
        <f t="shared" si="26"/>
        <v>4.0199999999999996</v>
      </c>
      <c r="R85" s="71">
        <f t="shared" si="19"/>
        <v>249</v>
      </c>
      <c r="S85" s="72">
        <f t="shared" si="19"/>
        <v>259</v>
      </c>
      <c r="T85" s="73">
        <f t="shared" si="27"/>
        <v>10</v>
      </c>
      <c r="U85" s="74">
        <f t="shared" si="28"/>
        <v>4.0199999999999996</v>
      </c>
    </row>
    <row r="86" spans="1:21" hidden="1">
      <c r="A86" s="80" t="s">
        <v>321</v>
      </c>
      <c r="B86" s="65">
        <v>0</v>
      </c>
      <c r="C86" s="65">
        <f>SUM(C87:C88)</f>
        <v>0</v>
      </c>
      <c r="D86" s="66">
        <f t="shared" si="29"/>
        <v>0</v>
      </c>
      <c r="E86" s="67" t="str">
        <f t="shared" si="20"/>
        <v xml:space="preserve">- </v>
      </c>
      <c r="F86" s="65">
        <v>0</v>
      </c>
      <c r="G86" s="65">
        <f>SUM(G87:G88)</f>
        <v>0</v>
      </c>
      <c r="H86" s="66">
        <f t="shared" si="21"/>
        <v>0</v>
      </c>
      <c r="I86" s="67" t="str">
        <f t="shared" si="22"/>
        <v xml:space="preserve">- </v>
      </c>
      <c r="J86" s="93">
        <v>0</v>
      </c>
      <c r="K86" s="65">
        <f>SUM(K87:K88)</f>
        <v>0</v>
      </c>
      <c r="L86" s="66">
        <f t="shared" si="23"/>
        <v>0</v>
      </c>
      <c r="M86" s="67" t="str">
        <f t="shared" si="24"/>
        <v xml:space="preserve">- </v>
      </c>
      <c r="N86" s="68">
        <f t="shared" si="18"/>
        <v>0</v>
      </c>
      <c r="O86" s="68">
        <f t="shared" si="18"/>
        <v>0</v>
      </c>
      <c r="P86" s="66">
        <f t="shared" si="25"/>
        <v>0</v>
      </c>
      <c r="Q86" s="67" t="str">
        <f t="shared" si="26"/>
        <v xml:space="preserve">- </v>
      </c>
      <c r="R86" s="68">
        <f t="shared" si="19"/>
        <v>0</v>
      </c>
      <c r="S86" s="68">
        <f t="shared" si="19"/>
        <v>0</v>
      </c>
      <c r="T86" s="66">
        <f t="shared" si="27"/>
        <v>0</v>
      </c>
      <c r="U86" s="67" t="str">
        <f t="shared" si="28"/>
        <v xml:space="preserve">- </v>
      </c>
    </row>
    <row r="87" spans="1:21" hidden="1">
      <c r="A87" s="70" t="s">
        <v>351</v>
      </c>
      <c r="B87" s="82"/>
      <c r="C87" s="92"/>
      <c r="D87" s="73">
        <f t="shared" si="29"/>
        <v>0</v>
      </c>
      <c r="E87" s="74" t="str">
        <f t="shared" si="20"/>
        <v xml:space="preserve">- </v>
      </c>
      <c r="F87" s="82"/>
      <c r="G87" s="92"/>
      <c r="H87" s="73">
        <f t="shared" si="21"/>
        <v>0</v>
      </c>
      <c r="I87" s="74" t="str">
        <f t="shared" si="22"/>
        <v xml:space="preserve">- </v>
      </c>
      <c r="J87" s="82"/>
      <c r="K87" s="92"/>
      <c r="L87" s="73">
        <f t="shared" si="23"/>
        <v>0</v>
      </c>
      <c r="M87" s="74" t="str">
        <f t="shared" si="24"/>
        <v xml:space="preserve">- </v>
      </c>
      <c r="N87" s="71">
        <f t="shared" si="18"/>
        <v>0</v>
      </c>
      <c r="O87" s="72">
        <f t="shared" si="18"/>
        <v>0</v>
      </c>
      <c r="P87" s="73">
        <f t="shared" si="25"/>
        <v>0</v>
      </c>
      <c r="Q87" s="74" t="str">
        <f t="shared" si="26"/>
        <v xml:space="preserve">- </v>
      </c>
      <c r="R87" s="71">
        <f t="shared" si="19"/>
        <v>0</v>
      </c>
      <c r="S87" s="72">
        <f t="shared" si="19"/>
        <v>0</v>
      </c>
      <c r="T87" s="73">
        <f t="shared" si="27"/>
        <v>0</v>
      </c>
      <c r="U87" s="74" t="str">
        <f t="shared" si="28"/>
        <v xml:space="preserve">- </v>
      </c>
    </row>
    <row r="88" spans="1:21" hidden="1">
      <c r="A88" s="70" t="s">
        <v>352</v>
      </c>
      <c r="B88" s="71"/>
      <c r="C88" s="72"/>
      <c r="D88" s="73">
        <f t="shared" si="29"/>
        <v>0</v>
      </c>
      <c r="E88" s="74" t="str">
        <f t="shared" si="20"/>
        <v xml:space="preserve">- </v>
      </c>
      <c r="F88" s="71"/>
      <c r="G88" s="72"/>
      <c r="H88" s="73">
        <f t="shared" si="21"/>
        <v>0</v>
      </c>
      <c r="I88" s="74" t="str">
        <f t="shared" si="22"/>
        <v xml:space="preserve">- </v>
      </c>
      <c r="J88" s="71"/>
      <c r="K88" s="72"/>
      <c r="L88" s="73">
        <f t="shared" si="23"/>
        <v>0</v>
      </c>
      <c r="M88" s="74" t="str">
        <f t="shared" si="24"/>
        <v xml:space="preserve">- </v>
      </c>
      <c r="N88" s="71">
        <f t="shared" si="18"/>
        <v>0</v>
      </c>
      <c r="O88" s="72">
        <f t="shared" si="18"/>
        <v>0</v>
      </c>
      <c r="P88" s="73">
        <f t="shared" si="25"/>
        <v>0</v>
      </c>
      <c r="Q88" s="74" t="str">
        <f t="shared" si="26"/>
        <v xml:space="preserve">- </v>
      </c>
      <c r="R88" s="71">
        <f t="shared" si="19"/>
        <v>0</v>
      </c>
      <c r="S88" s="72">
        <f t="shared" si="19"/>
        <v>0</v>
      </c>
      <c r="T88" s="73">
        <f t="shared" si="27"/>
        <v>0</v>
      </c>
      <c r="U88" s="74" t="str">
        <f t="shared" si="28"/>
        <v xml:space="preserve">- </v>
      </c>
    </row>
    <row r="89" spans="1:21" hidden="1">
      <c r="A89" s="80" t="s">
        <v>322</v>
      </c>
      <c r="B89" s="65">
        <v>0</v>
      </c>
      <c r="C89" s="65">
        <f>SUM(C90:C91)</f>
        <v>0</v>
      </c>
      <c r="D89" s="66">
        <f t="shared" si="29"/>
        <v>0</v>
      </c>
      <c r="E89" s="67" t="str">
        <f t="shared" si="20"/>
        <v xml:space="preserve">- </v>
      </c>
      <c r="F89" s="65">
        <v>0</v>
      </c>
      <c r="G89" s="65">
        <f>SUM(G90:G91)</f>
        <v>0</v>
      </c>
      <c r="H89" s="66">
        <f t="shared" si="21"/>
        <v>0</v>
      </c>
      <c r="I89" s="67" t="str">
        <f t="shared" si="22"/>
        <v xml:space="preserve">- </v>
      </c>
      <c r="J89" s="93">
        <v>0</v>
      </c>
      <c r="K89" s="65">
        <f>SUM(K90:K91)</f>
        <v>0</v>
      </c>
      <c r="L89" s="66">
        <f t="shared" si="23"/>
        <v>0</v>
      </c>
      <c r="M89" s="67" t="str">
        <f t="shared" si="24"/>
        <v xml:space="preserve">- </v>
      </c>
      <c r="N89" s="68">
        <f t="shared" si="18"/>
        <v>0</v>
      </c>
      <c r="O89" s="68">
        <f t="shared" si="18"/>
        <v>0</v>
      </c>
      <c r="P89" s="66">
        <f t="shared" si="25"/>
        <v>0</v>
      </c>
      <c r="Q89" s="67" t="str">
        <f t="shared" si="26"/>
        <v xml:space="preserve">- </v>
      </c>
      <c r="R89" s="68">
        <f t="shared" si="19"/>
        <v>0</v>
      </c>
      <c r="S89" s="68">
        <f t="shared" si="19"/>
        <v>0</v>
      </c>
      <c r="T89" s="66">
        <f t="shared" si="27"/>
        <v>0</v>
      </c>
      <c r="U89" s="67" t="str">
        <f t="shared" si="28"/>
        <v xml:space="preserve">- </v>
      </c>
    </row>
    <row r="90" spans="1:21" hidden="1">
      <c r="A90" s="70" t="s">
        <v>351</v>
      </c>
      <c r="B90" s="82"/>
      <c r="C90" s="92"/>
      <c r="D90" s="73">
        <f t="shared" si="29"/>
        <v>0</v>
      </c>
      <c r="E90" s="74" t="str">
        <f t="shared" si="20"/>
        <v xml:space="preserve">- </v>
      </c>
      <c r="F90" s="82"/>
      <c r="G90" s="92"/>
      <c r="H90" s="73">
        <f t="shared" si="21"/>
        <v>0</v>
      </c>
      <c r="I90" s="74" t="str">
        <f t="shared" si="22"/>
        <v xml:space="preserve">- </v>
      </c>
      <c r="J90" s="82"/>
      <c r="K90" s="92"/>
      <c r="L90" s="73">
        <f t="shared" si="23"/>
        <v>0</v>
      </c>
      <c r="M90" s="74" t="str">
        <f t="shared" si="24"/>
        <v xml:space="preserve">- </v>
      </c>
      <c r="N90" s="71">
        <f t="shared" si="18"/>
        <v>0</v>
      </c>
      <c r="O90" s="72">
        <f t="shared" si="18"/>
        <v>0</v>
      </c>
      <c r="P90" s="73">
        <f t="shared" si="25"/>
        <v>0</v>
      </c>
      <c r="Q90" s="74" t="str">
        <f t="shared" si="26"/>
        <v xml:space="preserve">- </v>
      </c>
      <c r="R90" s="71">
        <f t="shared" si="19"/>
        <v>0</v>
      </c>
      <c r="S90" s="72">
        <f t="shared" si="19"/>
        <v>0</v>
      </c>
      <c r="T90" s="73">
        <f t="shared" si="27"/>
        <v>0</v>
      </c>
      <c r="U90" s="74" t="str">
        <f t="shared" si="28"/>
        <v xml:space="preserve">- </v>
      </c>
    </row>
    <row r="91" spans="1:21" hidden="1">
      <c r="A91" s="70" t="s">
        <v>352</v>
      </c>
      <c r="B91" s="71"/>
      <c r="C91" s="72"/>
      <c r="D91" s="73">
        <f t="shared" si="29"/>
        <v>0</v>
      </c>
      <c r="E91" s="74" t="str">
        <f t="shared" si="20"/>
        <v xml:space="preserve">- </v>
      </c>
      <c r="F91" s="71"/>
      <c r="G91" s="72"/>
      <c r="H91" s="73">
        <f t="shared" si="21"/>
        <v>0</v>
      </c>
      <c r="I91" s="74" t="str">
        <f t="shared" si="22"/>
        <v xml:space="preserve">- </v>
      </c>
      <c r="J91" s="71"/>
      <c r="K91" s="72"/>
      <c r="L91" s="73">
        <f t="shared" si="23"/>
        <v>0</v>
      </c>
      <c r="M91" s="74" t="str">
        <f t="shared" si="24"/>
        <v xml:space="preserve">- </v>
      </c>
      <c r="N91" s="71">
        <f t="shared" si="18"/>
        <v>0</v>
      </c>
      <c r="O91" s="72">
        <f t="shared" si="18"/>
        <v>0</v>
      </c>
      <c r="P91" s="73">
        <f t="shared" si="25"/>
        <v>0</v>
      </c>
      <c r="Q91" s="74" t="str">
        <f t="shared" si="26"/>
        <v xml:space="preserve">- </v>
      </c>
      <c r="R91" s="71">
        <f t="shared" si="19"/>
        <v>0</v>
      </c>
      <c r="S91" s="72">
        <f t="shared" si="19"/>
        <v>0</v>
      </c>
      <c r="T91" s="73">
        <f t="shared" si="27"/>
        <v>0</v>
      </c>
      <c r="U91" s="74" t="str">
        <f t="shared" si="28"/>
        <v xml:space="preserve">- </v>
      </c>
    </row>
    <row r="92" spans="1:21" hidden="1">
      <c r="A92" s="80" t="s">
        <v>323</v>
      </c>
      <c r="B92" s="65">
        <v>0</v>
      </c>
      <c r="C92" s="65">
        <f>SUM(C93:C94)</f>
        <v>0</v>
      </c>
      <c r="D92" s="66">
        <f t="shared" si="29"/>
        <v>0</v>
      </c>
      <c r="E92" s="67" t="str">
        <f t="shared" si="20"/>
        <v xml:space="preserve">- </v>
      </c>
      <c r="F92" s="65">
        <v>0</v>
      </c>
      <c r="G92" s="65">
        <f>SUM(G93:G94)</f>
        <v>0</v>
      </c>
      <c r="H92" s="66">
        <f t="shared" si="21"/>
        <v>0</v>
      </c>
      <c r="I92" s="67" t="str">
        <f t="shared" si="22"/>
        <v xml:space="preserve">- </v>
      </c>
      <c r="J92" s="93">
        <v>0</v>
      </c>
      <c r="K92" s="65">
        <f>SUM(K93:K94)</f>
        <v>0</v>
      </c>
      <c r="L92" s="66">
        <f t="shared" si="23"/>
        <v>0</v>
      </c>
      <c r="M92" s="67" t="str">
        <f t="shared" si="24"/>
        <v xml:space="preserve">- </v>
      </c>
      <c r="N92" s="68">
        <f t="shared" si="18"/>
        <v>0</v>
      </c>
      <c r="O92" s="68">
        <f t="shared" si="18"/>
        <v>0</v>
      </c>
      <c r="P92" s="66">
        <f t="shared" si="25"/>
        <v>0</v>
      </c>
      <c r="Q92" s="67" t="str">
        <f t="shared" si="26"/>
        <v xml:space="preserve">- </v>
      </c>
      <c r="R92" s="68">
        <f t="shared" si="19"/>
        <v>0</v>
      </c>
      <c r="S92" s="68">
        <f t="shared" si="19"/>
        <v>0</v>
      </c>
      <c r="T92" s="66">
        <f t="shared" si="27"/>
        <v>0</v>
      </c>
      <c r="U92" s="67" t="str">
        <f t="shared" si="28"/>
        <v xml:space="preserve">- </v>
      </c>
    </row>
    <row r="93" spans="1:21" hidden="1">
      <c r="A93" s="70" t="s">
        <v>351</v>
      </c>
      <c r="B93" s="82"/>
      <c r="C93" s="92"/>
      <c r="D93" s="73">
        <f t="shared" si="29"/>
        <v>0</v>
      </c>
      <c r="E93" s="74" t="str">
        <f t="shared" si="20"/>
        <v xml:space="preserve">- </v>
      </c>
      <c r="F93" s="82"/>
      <c r="G93" s="92"/>
      <c r="H93" s="73">
        <f t="shared" si="21"/>
        <v>0</v>
      </c>
      <c r="I93" s="74" t="str">
        <f t="shared" si="22"/>
        <v xml:space="preserve">- </v>
      </c>
      <c r="J93" s="82"/>
      <c r="K93" s="92"/>
      <c r="L93" s="73">
        <f t="shared" si="23"/>
        <v>0</v>
      </c>
      <c r="M93" s="74" t="str">
        <f t="shared" si="24"/>
        <v xml:space="preserve">- </v>
      </c>
      <c r="N93" s="71">
        <f t="shared" si="18"/>
        <v>0</v>
      </c>
      <c r="O93" s="72">
        <f t="shared" si="18"/>
        <v>0</v>
      </c>
      <c r="P93" s="73">
        <f t="shared" si="25"/>
        <v>0</v>
      </c>
      <c r="Q93" s="74" t="str">
        <f t="shared" si="26"/>
        <v xml:space="preserve">- </v>
      </c>
      <c r="R93" s="71">
        <f t="shared" si="19"/>
        <v>0</v>
      </c>
      <c r="S93" s="72">
        <f t="shared" si="19"/>
        <v>0</v>
      </c>
      <c r="T93" s="73">
        <f t="shared" si="27"/>
        <v>0</v>
      </c>
      <c r="U93" s="74" t="str">
        <f t="shared" si="28"/>
        <v xml:space="preserve">- </v>
      </c>
    </row>
    <row r="94" spans="1:21" hidden="1">
      <c r="A94" s="70" t="s">
        <v>352</v>
      </c>
      <c r="B94" s="71"/>
      <c r="C94" s="72"/>
      <c r="D94" s="73">
        <f t="shared" si="29"/>
        <v>0</v>
      </c>
      <c r="E94" s="74" t="str">
        <f t="shared" si="20"/>
        <v xml:space="preserve">- </v>
      </c>
      <c r="F94" s="71"/>
      <c r="G94" s="72"/>
      <c r="H94" s="73">
        <f t="shared" si="21"/>
        <v>0</v>
      </c>
      <c r="I94" s="74" t="str">
        <f t="shared" si="22"/>
        <v xml:space="preserve">- </v>
      </c>
      <c r="J94" s="71"/>
      <c r="K94" s="72"/>
      <c r="L94" s="73">
        <f t="shared" si="23"/>
        <v>0</v>
      </c>
      <c r="M94" s="74" t="str">
        <f t="shared" si="24"/>
        <v xml:space="preserve">- </v>
      </c>
      <c r="N94" s="71">
        <f t="shared" si="18"/>
        <v>0</v>
      </c>
      <c r="O94" s="72">
        <f t="shared" si="18"/>
        <v>0</v>
      </c>
      <c r="P94" s="73">
        <f t="shared" si="25"/>
        <v>0</v>
      </c>
      <c r="Q94" s="74" t="str">
        <f t="shared" si="26"/>
        <v xml:space="preserve">- </v>
      </c>
      <c r="R94" s="71">
        <f t="shared" si="19"/>
        <v>0</v>
      </c>
      <c r="S94" s="72">
        <f t="shared" si="19"/>
        <v>0</v>
      </c>
      <c r="T94" s="73">
        <f t="shared" si="27"/>
        <v>0</v>
      </c>
      <c r="U94" s="74" t="str">
        <f t="shared" si="28"/>
        <v xml:space="preserve">- </v>
      </c>
    </row>
    <row r="95" spans="1:21" s="69" customFormat="1">
      <c r="A95" s="80" t="s">
        <v>324</v>
      </c>
      <c r="B95" s="93">
        <v>135</v>
      </c>
      <c r="C95" s="65">
        <f>SUM(C96:C97)</f>
        <v>104</v>
      </c>
      <c r="D95" s="66">
        <f t="shared" si="29"/>
        <v>-31</v>
      </c>
      <c r="E95" s="67">
        <f t="shared" si="20"/>
        <v>-22.96</v>
      </c>
      <c r="F95" s="65">
        <v>135</v>
      </c>
      <c r="G95" s="65">
        <f>SUM(G96:G97)</f>
        <v>104</v>
      </c>
      <c r="H95" s="66">
        <f t="shared" si="21"/>
        <v>-31</v>
      </c>
      <c r="I95" s="67">
        <f t="shared" si="22"/>
        <v>-22.96</v>
      </c>
      <c r="J95" s="93">
        <v>32</v>
      </c>
      <c r="K95" s="65">
        <f>SUM(K96:K97)</f>
        <v>28</v>
      </c>
      <c r="L95" s="66">
        <f t="shared" si="23"/>
        <v>-4</v>
      </c>
      <c r="M95" s="67">
        <f t="shared" si="24"/>
        <v>-12.5</v>
      </c>
      <c r="N95" s="68">
        <f t="shared" si="18"/>
        <v>237</v>
      </c>
      <c r="O95" s="68">
        <f t="shared" si="18"/>
        <v>269</v>
      </c>
      <c r="P95" s="66">
        <f t="shared" si="25"/>
        <v>32</v>
      </c>
      <c r="Q95" s="67">
        <f t="shared" si="26"/>
        <v>13.5</v>
      </c>
      <c r="R95" s="68">
        <f t="shared" si="19"/>
        <v>237</v>
      </c>
      <c r="S95" s="68">
        <f t="shared" si="19"/>
        <v>269</v>
      </c>
      <c r="T95" s="66">
        <f t="shared" si="27"/>
        <v>32</v>
      </c>
      <c r="U95" s="67">
        <f t="shared" si="28"/>
        <v>13.5</v>
      </c>
    </row>
    <row r="96" spans="1:21" hidden="1">
      <c r="A96" s="70" t="s">
        <v>351</v>
      </c>
      <c r="B96" s="82">
        <v>0</v>
      </c>
      <c r="C96" s="98">
        <v>0</v>
      </c>
      <c r="D96" s="84">
        <f t="shared" si="29"/>
        <v>0</v>
      </c>
      <c r="E96" s="74" t="str">
        <f t="shared" si="20"/>
        <v xml:space="preserve">- </v>
      </c>
      <c r="F96" s="82">
        <v>0</v>
      </c>
      <c r="G96" s="98">
        <v>0</v>
      </c>
      <c r="H96" s="84">
        <f t="shared" si="21"/>
        <v>0</v>
      </c>
      <c r="I96" s="74" t="str">
        <f t="shared" si="22"/>
        <v xml:space="preserve">- </v>
      </c>
      <c r="J96" s="82">
        <v>0</v>
      </c>
      <c r="K96" s="98">
        <v>0</v>
      </c>
      <c r="L96" s="84">
        <f t="shared" si="23"/>
        <v>0</v>
      </c>
      <c r="M96" s="74" t="str">
        <f t="shared" si="24"/>
        <v xml:space="preserve">- </v>
      </c>
      <c r="N96" s="71">
        <f t="shared" si="18"/>
        <v>0</v>
      </c>
      <c r="O96" s="72">
        <f t="shared" si="18"/>
        <v>0</v>
      </c>
      <c r="P96" s="86">
        <f t="shared" si="25"/>
        <v>0</v>
      </c>
      <c r="Q96" s="74" t="str">
        <f t="shared" si="26"/>
        <v xml:space="preserve">- </v>
      </c>
      <c r="R96" s="71">
        <f t="shared" si="19"/>
        <v>0</v>
      </c>
      <c r="S96" s="72">
        <f t="shared" si="19"/>
        <v>0</v>
      </c>
      <c r="T96" s="84">
        <f t="shared" si="27"/>
        <v>0</v>
      </c>
      <c r="U96" s="74" t="str">
        <f t="shared" si="28"/>
        <v xml:space="preserve">- </v>
      </c>
    </row>
    <row r="97" spans="1:21">
      <c r="A97" s="87" t="s">
        <v>352</v>
      </c>
      <c r="B97" s="88">
        <v>135</v>
      </c>
      <c r="C97" s="91">
        <v>104</v>
      </c>
      <c r="D97" s="90">
        <f t="shared" si="29"/>
        <v>-31</v>
      </c>
      <c r="E97" s="85">
        <f t="shared" si="20"/>
        <v>-22.96</v>
      </c>
      <c r="F97" s="88">
        <v>135</v>
      </c>
      <c r="G97" s="91">
        <v>104</v>
      </c>
      <c r="H97" s="90">
        <f t="shared" si="21"/>
        <v>-31</v>
      </c>
      <c r="I97" s="85">
        <f t="shared" si="22"/>
        <v>-22.96</v>
      </c>
      <c r="J97" s="88">
        <v>32</v>
      </c>
      <c r="K97" s="91">
        <v>28</v>
      </c>
      <c r="L97" s="90">
        <f t="shared" si="23"/>
        <v>-4</v>
      </c>
      <c r="M97" s="85">
        <f t="shared" si="24"/>
        <v>-12.5</v>
      </c>
      <c r="N97" s="88">
        <f t="shared" si="18"/>
        <v>237</v>
      </c>
      <c r="O97" s="91">
        <f t="shared" si="18"/>
        <v>269</v>
      </c>
      <c r="P97" s="90">
        <f t="shared" si="25"/>
        <v>32</v>
      </c>
      <c r="Q97" s="85">
        <f t="shared" si="26"/>
        <v>13.5</v>
      </c>
      <c r="R97" s="88">
        <f t="shared" si="19"/>
        <v>237</v>
      </c>
      <c r="S97" s="91">
        <f t="shared" si="19"/>
        <v>269</v>
      </c>
      <c r="T97" s="90">
        <f t="shared" si="27"/>
        <v>32</v>
      </c>
      <c r="U97" s="85">
        <f t="shared" si="28"/>
        <v>13.5</v>
      </c>
    </row>
    <row r="98" spans="1:21">
      <c r="Q98" s="56" t="s">
        <v>353</v>
      </c>
    </row>
  </sheetData>
  <mergeCells count="16">
    <mergeCell ref="T3:U3"/>
    <mergeCell ref="A2:A4"/>
    <mergeCell ref="B2:E2"/>
    <mergeCell ref="F2:I2"/>
    <mergeCell ref="J2:M2"/>
    <mergeCell ref="N2:Q2"/>
    <mergeCell ref="R2:U2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rintOptions horizontalCentered="1"/>
  <pageMargins left="0.27559055118110237" right="0.15748031496062992" top="1.1811023622047245" bottom="0.44" header="0.11811023622047245" footer="0.16"/>
  <pageSetup paperSize="9" scale="79" orientation="landscape" horizontalDpi="200" verticalDpi="200" r:id="rId1"/>
  <headerFooter>
    <oddFooter>&amp;C&amp;"DilleniaUPC,ธรรมดา"&amp;14เอกสารฉบับร่าง สำหรับการประชุมเท่านั้น วันที่ 13 มีนาคม 2561 ห้ามเผยแพร่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Soyรวมรุ่น_รายอำเภอ</vt:lpstr>
      <vt:lpstr>Soyรวมรุ่น_ปท รายจังหวัด </vt:lpstr>
      <vt:lpstr>'Soyรวมรุ่น_ปท รายจังหวัด '!Print_Area</vt:lpstr>
      <vt:lpstr>'Soyรวมรุ่น_ปท รายจังหวัด '!Print_Titles</vt:lpstr>
      <vt:lpstr>Soyรวมรุ่น_รายอำเภอ!Print_Titles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panupong.oun</dc:creator>
  <cp:lastModifiedBy>panupong.oun</cp:lastModifiedBy>
  <cp:lastPrinted>2018-03-09T06:54:03Z</cp:lastPrinted>
  <dcterms:created xsi:type="dcterms:W3CDTF">2018-03-06T02:06:15Z</dcterms:created>
  <dcterms:modified xsi:type="dcterms:W3CDTF">2018-03-09T06:54:09Z</dcterms:modified>
</cp:coreProperties>
</file>