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ตร\"/>
    </mc:Choice>
  </mc:AlternateContent>
  <xr:revisionPtr revIDLastSave="0" documentId="13_ncr:1_{AA9B6322-0B37-4D35-9B85-85A1E1557B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เต็ม" sheetId="1" r:id="rId1"/>
    <sheet name="ย่อ" sheetId="4" state="hidden" r:id="rId2"/>
    <sheet name="Sheet2" sheetId="2" r:id="rId3"/>
    <sheet name="Sheet3" sheetId="3" r:id="rId4"/>
  </sheets>
  <definedNames>
    <definedName name="_xlnm.Print_Area" localSheetId="0">แบบเต็ม!$A$1:$R$22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E21" i="1"/>
  <c r="D21" i="1"/>
  <c r="C21" i="1"/>
  <c r="F21" i="1" l="1"/>
  <c r="K14" i="2" l="1"/>
  <c r="L14" i="2" s="1"/>
  <c r="I14" i="2"/>
  <c r="O5" i="4" l="1"/>
  <c r="O6" i="4"/>
  <c r="M21" i="4" l="1"/>
  <c r="L21" i="4"/>
  <c r="K21" i="4"/>
  <c r="I21" i="4"/>
  <c r="H21" i="4"/>
  <c r="G21" i="4"/>
  <c r="E21" i="4"/>
  <c r="D21" i="4"/>
  <c r="C21" i="4"/>
  <c r="Q20" i="4"/>
  <c r="P20" i="4"/>
  <c r="O20" i="4"/>
  <c r="N20" i="4"/>
  <c r="J20" i="4"/>
  <c r="F20" i="4"/>
  <c r="R19" i="4"/>
  <c r="Q19" i="4"/>
  <c r="P19" i="4"/>
  <c r="O19" i="4"/>
  <c r="N19" i="4"/>
  <c r="J19" i="4"/>
  <c r="F19" i="4"/>
  <c r="Q18" i="4"/>
  <c r="P18" i="4"/>
  <c r="O18" i="4"/>
  <c r="N18" i="4"/>
  <c r="J18" i="4"/>
  <c r="F18" i="4"/>
  <c r="Q17" i="4"/>
  <c r="P17" i="4"/>
  <c r="O17" i="4"/>
  <c r="N17" i="4"/>
  <c r="J17" i="4"/>
  <c r="F17" i="4"/>
  <c r="Q16" i="4"/>
  <c r="P16" i="4"/>
  <c r="O16" i="4"/>
  <c r="N16" i="4"/>
  <c r="J16" i="4"/>
  <c r="F16" i="4"/>
  <c r="Q15" i="4"/>
  <c r="P15" i="4"/>
  <c r="O15" i="4"/>
  <c r="N15" i="4"/>
  <c r="J15" i="4"/>
  <c r="F15" i="4"/>
  <c r="Q14" i="4"/>
  <c r="P14" i="4"/>
  <c r="O14" i="4"/>
  <c r="N14" i="4"/>
  <c r="J14" i="4"/>
  <c r="F14" i="4"/>
  <c r="Q13" i="4"/>
  <c r="P13" i="4"/>
  <c r="O13" i="4"/>
  <c r="N13" i="4"/>
  <c r="J13" i="4"/>
  <c r="F13" i="4"/>
  <c r="Q12" i="4"/>
  <c r="P12" i="4"/>
  <c r="O12" i="4"/>
  <c r="N12" i="4"/>
  <c r="J12" i="4"/>
  <c r="F12" i="4"/>
  <c r="Q11" i="4"/>
  <c r="P11" i="4"/>
  <c r="O11" i="4"/>
  <c r="N11" i="4"/>
  <c r="J11" i="4"/>
  <c r="F11" i="4"/>
  <c r="R10" i="4"/>
  <c r="N10" i="4"/>
  <c r="J10" i="4"/>
  <c r="F10" i="4"/>
  <c r="Q9" i="4"/>
  <c r="P9" i="4"/>
  <c r="O9" i="4"/>
  <c r="N9" i="4"/>
  <c r="J9" i="4"/>
  <c r="F9" i="4"/>
  <c r="Q8" i="4"/>
  <c r="P8" i="4"/>
  <c r="O8" i="4"/>
  <c r="N8" i="4"/>
  <c r="J8" i="4"/>
  <c r="F8" i="4"/>
  <c r="Q7" i="4"/>
  <c r="P7" i="4"/>
  <c r="O7" i="4"/>
  <c r="N7" i="4"/>
  <c r="J7" i="4"/>
  <c r="F7" i="4"/>
  <c r="Q6" i="4"/>
  <c r="P6" i="4"/>
  <c r="N6" i="4"/>
  <c r="J6" i="4"/>
  <c r="F6" i="4"/>
  <c r="Q5" i="4"/>
  <c r="P5" i="4"/>
  <c r="N5" i="4"/>
  <c r="J5" i="4"/>
  <c r="F5" i="4"/>
  <c r="R6" i="4" l="1"/>
  <c r="R17" i="4"/>
  <c r="R20" i="4"/>
  <c r="R7" i="4"/>
  <c r="J21" i="4"/>
  <c r="R16" i="4"/>
  <c r="R15" i="4"/>
  <c r="F21" i="4"/>
  <c r="R8" i="4"/>
  <c r="R11" i="4"/>
  <c r="N21" i="4"/>
  <c r="R13" i="4"/>
  <c r="R18" i="4"/>
  <c r="Q21" i="4"/>
  <c r="R9" i="4"/>
  <c r="P21" i="4"/>
  <c r="O21" i="4"/>
  <c r="R12" i="4"/>
  <c r="R14" i="4"/>
  <c r="R5" i="4"/>
  <c r="R21" i="4" l="1"/>
  <c r="L21" i="1"/>
  <c r="H21" i="1"/>
  <c r="M21" i="1" l="1"/>
  <c r="I21" i="1"/>
  <c r="K21" i="1" l="1"/>
  <c r="N21" i="1" l="1"/>
  <c r="O21" i="1"/>
  <c r="J21" i="1"/>
  <c r="Q21" i="1"/>
  <c r="P21" i="1"/>
  <c r="R21" i="1" l="1"/>
</calcChain>
</file>

<file path=xl/sharedStrings.xml><?xml version="1.0" encoding="utf-8"?>
<sst xmlns="http://schemas.openxmlformats.org/spreadsheetml/2006/main" count="103" uniqueCount="42">
  <si>
    <t>สำนักงานเกษตรและสหกรณ์จังหวัดอุทัยธานี</t>
  </si>
  <si>
    <t>สำนักงานสหกรณ์จังหวัดอุทัยธานี</t>
  </si>
  <si>
    <t>สำนักงานเกษตรจังหวัดอุทัยธานี</t>
  </si>
  <si>
    <t>สำนักงานการปฏิรูปที่ดินจังหวัดอุทัยธานี</t>
  </si>
  <si>
    <t>สำนักงานประมงจังหวัดอุทัยธานี</t>
  </si>
  <si>
    <t>สำนักงานปศุสัตว์จังหวัดอุทัยธานี</t>
  </si>
  <si>
    <t>สถานีพัฒนาที่ดินอุทัยธานี</t>
  </si>
  <si>
    <t>สำนักงานตรวจบัญชีสหกรณ์อุทัยธานี</t>
  </si>
  <si>
    <t>โครงการชลประทานอุทัยธานี</t>
  </si>
  <si>
    <t>โครงการส่งน้ำและบำรุงรักษาทับเสลา</t>
  </si>
  <si>
    <t>ศูนย์วิจัยและพัฒนาการเกษตรอุทัยธานี</t>
  </si>
  <si>
    <t>ศูนย์วิจัยและบำรุงพันธุ์สัตว์อุทัยธานี</t>
  </si>
  <si>
    <t>ศูนย์วิจัยและพัฒนาการเพาะเลี้ยงสัตว์น้ำจืด</t>
  </si>
  <si>
    <t>ศูนย์เมล็ดพันธุ์ข้าวชัยนาท</t>
  </si>
  <si>
    <t>การยางแห่งประเทศไทยจังหวัดอุทัยธานี</t>
  </si>
  <si>
    <t>งบปกติ</t>
  </si>
  <si>
    <t>งบจังหวัด</t>
  </si>
  <si>
    <t>งบอื่นๆ</t>
  </si>
  <si>
    <t>เบิกจ่าย</t>
  </si>
  <si>
    <t>งบประมาณ</t>
  </si>
  <si>
    <t>หน่วยงาน</t>
  </si>
  <si>
    <t>ที่</t>
  </si>
  <si>
    <t>ร้อยละ</t>
  </si>
  <si>
    <t xml:space="preserve">รวมงบประมาณทั้งหมด </t>
  </si>
  <si>
    <t>รวม</t>
  </si>
  <si>
    <t>จำนวน
โครงการ</t>
  </si>
  <si>
    <t>ศูนย์หม่อนไหมเฉลิมพระเกีรยติฯ กาญจนบุรี</t>
  </si>
  <si>
    <t>*</t>
  </si>
  <si>
    <t>*****</t>
  </si>
  <si>
    <t xml:space="preserve">สรุปรายงานความก้าวหน้าการดำเนินโครงการตามแผนปฏิบัติราชการด้านการเกษตรและสหกรณ์ของจังหวัดอุทัยธานี ประจำปี 2567 </t>
  </si>
  <si>
    <t>ประจำไตรมาสที่ 3 ณ วันที่ 10 กรกฎาคม 2567</t>
  </si>
  <si>
    <t>***</t>
  </si>
  <si>
    <t>****</t>
  </si>
  <si>
    <t>**</t>
  </si>
  <si>
    <r>
      <rPr>
        <sz val="16"/>
        <rFont val="TH SarabunIT๙"/>
        <family val="2"/>
      </rPr>
      <t>ร้อยละ 50-68 =</t>
    </r>
    <r>
      <rPr>
        <sz val="18"/>
        <rFont val="TH SarabunIT๙"/>
        <family val="2"/>
      </rPr>
      <t xml:space="preserve"> </t>
    </r>
    <r>
      <rPr>
        <b/>
        <sz val="20"/>
        <rFont val="TH SarabunIT๙"/>
        <family val="2"/>
      </rPr>
      <t>***</t>
    </r>
  </si>
  <si>
    <r>
      <rPr>
        <sz val="16"/>
        <rFont val="TH SarabunIT๙"/>
        <family val="2"/>
      </rPr>
      <t>ร้อยละ 70-89 =</t>
    </r>
    <r>
      <rPr>
        <sz val="18"/>
        <rFont val="TH SarabunIT๙"/>
        <family val="2"/>
      </rPr>
      <t xml:space="preserve"> </t>
    </r>
    <r>
      <rPr>
        <b/>
        <sz val="20"/>
        <rFont val="TH SarabunIT๙"/>
        <family val="2"/>
      </rPr>
      <t>****</t>
    </r>
  </si>
  <si>
    <r>
      <rPr>
        <sz val="16"/>
        <rFont val="TH SarabunIT๙"/>
        <family val="2"/>
      </rPr>
      <t>ร้อยละ 90 ขึ้นไป</t>
    </r>
    <r>
      <rPr>
        <sz val="18"/>
        <rFont val="TH SarabunIT๙"/>
        <family val="2"/>
      </rPr>
      <t xml:space="preserve">  </t>
    </r>
    <r>
      <rPr>
        <sz val="16"/>
        <rFont val="TH SarabunIT๙"/>
        <family val="2"/>
      </rPr>
      <t>=</t>
    </r>
    <r>
      <rPr>
        <sz val="18"/>
        <rFont val="TH SarabunIT๙"/>
        <family val="2"/>
      </rPr>
      <t xml:space="preserve"> </t>
    </r>
    <r>
      <rPr>
        <b/>
        <sz val="20"/>
        <rFont val="TH SarabunIT๙"/>
        <family val="2"/>
      </rPr>
      <t>*****</t>
    </r>
  </si>
  <si>
    <r>
      <rPr>
        <sz val="16"/>
        <rFont val="TH SarabunIT๙"/>
        <family val="2"/>
      </rPr>
      <t>ร้อยละ 30-49 =</t>
    </r>
    <r>
      <rPr>
        <sz val="18"/>
        <rFont val="TH SarabunIT๙"/>
        <family val="2"/>
      </rPr>
      <t xml:space="preserve"> </t>
    </r>
    <r>
      <rPr>
        <b/>
        <sz val="20"/>
        <rFont val="TH SarabunIT๙"/>
        <family val="2"/>
      </rPr>
      <t>**</t>
    </r>
  </si>
  <si>
    <r>
      <rPr>
        <sz val="16"/>
        <rFont val="TH SarabunIT๙"/>
        <family val="2"/>
      </rPr>
      <t>น้อยกว่าร้อยละ 30 =</t>
    </r>
    <r>
      <rPr>
        <sz val="18"/>
        <rFont val="TH SarabunIT๙"/>
        <family val="2"/>
      </rPr>
      <t xml:space="preserve"> </t>
    </r>
    <r>
      <rPr>
        <b/>
        <sz val="20"/>
        <rFont val="TH SarabunIT๙"/>
        <family val="2"/>
      </rPr>
      <t>*</t>
    </r>
  </si>
  <si>
    <t>*** สำนักงานเกษตรจังหวัดอุทัยธานีงบกลุ่มจังหวัดอยู่ระหว่างการรออนุมัติปรับกิจกรรม 694,200 บาท</t>
  </si>
  <si>
    <t>ศูนย์วิจัยข้าวชัยนาท</t>
  </si>
  <si>
    <t>สรุปรายงานความก้าวหน้าการดำเนินโครงการตามแผนปฏิบัติราชการด้านการเกษตรและสหกรณ์ของจังหวัดอุทัยธานี ประจำปี 2568 ณ วันที่ 10 กรกฎาคม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</si>
</sst>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#,##0_ ;\-#,##0\ 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TH SarabunIT๙"/>
      <family val="2"/>
    </font>
    <font>
      <sz val="18"/>
      <name val="TH SarabunIT๙"/>
      <family val="2"/>
    </font>
    <font>
      <b/>
      <sz val="16"/>
      <name val="TH SarabunIT๙"/>
      <family val="2"/>
    </font>
    <font>
      <b/>
      <sz val="20"/>
      <name val="TH SarabunIT๙"/>
      <family val="2"/>
    </font>
    <font>
      <sz val="16"/>
      <name val="TH SarabunIT๙"/>
      <family val="2"/>
    </font>
    <font>
      <b/>
      <sz val="18"/>
      <name val="TH SarabunPSK"/>
      <family val="2"/>
    </font>
    <font>
      <sz val="18"/>
      <name val="TH SarabunPSK"/>
      <family val="2"/>
    </font>
    <font>
      <b/>
      <sz val="16"/>
      <name val="TH SarabunPSK"/>
      <family val="2"/>
    </font>
    <font>
      <sz val="18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3" fillId="2" borderId="0" xfId="0" applyFont="1" applyFill="1"/>
    <xf numFmtId="0" fontId="4" fillId="2" borderId="8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/>
    </xf>
    <xf numFmtId="43" fontId="2" fillId="2" borderId="5" xfId="1" applyFont="1" applyFill="1" applyBorder="1" applyAlignment="1">
      <alignment horizontal="center" vertical="center"/>
    </xf>
    <xf numFmtId="187" fontId="2" fillId="2" borderId="5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8" xfId="0" applyFont="1" applyFill="1" applyBorder="1"/>
    <xf numFmtId="43" fontId="3" fillId="2" borderId="1" xfId="1" applyFont="1" applyFill="1" applyBorder="1" applyAlignment="1">
      <alignment horizontal="center"/>
    </xf>
    <xf numFmtId="43" fontId="3" fillId="2" borderId="5" xfId="1" applyFont="1" applyFill="1" applyBorder="1" applyAlignment="1">
      <alignment horizontal="center"/>
    </xf>
    <xf numFmtId="187" fontId="3" fillId="2" borderId="8" xfId="1" applyNumberFormat="1" applyFont="1" applyFill="1" applyBorder="1" applyAlignment="1">
      <alignment horizontal="center"/>
    </xf>
    <xf numFmtId="43" fontId="3" fillId="2" borderId="1" xfId="1" applyFont="1" applyFill="1" applyBorder="1"/>
    <xf numFmtId="43" fontId="3" fillId="2" borderId="5" xfId="1" applyFont="1" applyFill="1" applyBorder="1"/>
    <xf numFmtId="0" fontId="2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right"/>
    </xf>
    <xf numFmtId="43" fontId="2" fillId="2" borderId="1" xfId="1" applyFont="1" applyFill="1" applyBorder="1" applyAlignment="1">
      <alignment horizontal="right"/>
    </xf>
    <xf numFmtId="43" fontId="2" fillId="2" borderId="5" xfId="1" applyFont="1" applyFill="1" applyBorder="1" applyAlignment="1">
      <alignment horizontal="center"/>
    </xf>
    <xf numFmtId="43" fontId="2" fillId="2" borderId="1" xfId="1" applyFont="1" applyFill="1" applyBorder="1"/>
    <xf numFmtId="43" fontId="2" fillId="2" borderId="5" xfId="1" applyFont="1" applyFill="1" applyBorder="1"/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43" fontId="3" fillId="2" borderId="0" xfId="1" applyFont="1" applyFill="1" applyAlignment="1">
      <alignment horizontal="center"/>
    </xf>
    <xf numFmtId="187" fontId="3" fillId="2" borderId="0" xfId="1" applyNumberFormat="1" applyFont="1" applyFill="1"/>
    <xf numFmtId="43" fontId="3" fillId="2" borderId="0" xfId="1" applyFont="1" applyFill="1"/>
    <xf numFmtId="187" fontId="2" fillId="2" borderId="8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8" xfId="0" applyFont="1" applyBorder="1"/>
    <xf numFmtId="43" fontId="3" fillId="0" borderId="1" xfId="1" applyFont="1" applyFill="1" applyBorder="1" applyAlignment="1">
      <alignment horizontal="center"/>
    </xf>
    <xf numFmtId="43" fontId="3" fillId="0" borderId="5" xfId="1" applyFont="1" applyFill="1" applyBorder="1" applyAlignment="1">
      <alignment horizontal="center"/>
    </xf>
    <xf numFmtId="187" fontId="3" fillId="0" borderId="8" xfId="1" applyNumberFormat="1" applyFont="1" applyFill="1" applyBorder="1" applyAlignment="1">
      <alignment horizontal="center"/>
    </xf>
    <xf numFmtId="43" fontId="3" fillId="0" borderId="1" xfId="1" applyFont="1" applyFill="1" applyBorder="1"/>
    <xf numFmtId="43" fontId="3" fillId="0" borderId="5" xfId="1" applyFont="1" applyFill="1" applyBorder="1"/>
    <xf numFmtId="0" fontId="3" fillId="0" borderId="0" xfId="0" applyFont="1"/>
    <xf numFmtId="188" fontId="3" fillId="2" borderId="5" xfId="1" applyNumberFormat="1" applyFont="1" applyFill="1" applyBorder="1" applyAlignment="1">
      <alignment horizontal="center"/>
    </xf>
    <xf numFmtId="188" fontId="3" fillId="2" borderId="1" xfId="1" applyNumberFormat="1" applyFont="1" applyFill="1" applyBorder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5" fillId="0" borderId="0" xfId="0" applyFont="1"/>
    <xf numFmtId="0" fontId="5" fillId="2" borderId="0" xfId="0" applyFont="1" applyFill="1" applyAlignment="1">
      <alignment horizontal="right"/>
    </xf>
    <xf numFmtId="0" fontId="8" fillId="2" borderId="0" xfId="0" applyFont="1" applyFill="1"/>
    <xf numFmtId="0" fontId="9" fillId="2" borderId="8" xfId="0" applyFont="1" applyFill="1" applyBorder="1" applyAlignment="1">
      <alignment horizontal="center" vertical="center" wrapText="1"/>
    </xf>
    <xf numFmtId="43" fontId="7" fillId="2" borderId="1" xfId="1" applyFont="1" applyFill="1" applyBorder="1" applyAlignment="1">
      <alignment horizontal="center" vertical="center"/>
    </xf>
    <xf numFmtId="43" fontId="7" fillId="2" borderId="5" xfId="1" applyFont="1" applyFill="1" applyBorder="1" applyAlignment="1">
      <alignment horizontal="center" vertical="center"/>
    </xf>
    <xf numFmtId="187" fontId="7" fillId="2" borderId="5" xfId="1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8" xfId="0" applyFont="1" applyBorder="1"/>
    <xf numFmtId="43" fontId="8" fillId="0" borderId="1" xfId="1" applyFont="1" applyFill="1" applyBorder="1" applyAlignment="1">
      <alignment horizontal="center"/>
    </xf>
    <xf numFmtId="43" fontId="8" fillId="0" borderId="5" xfId="1" applyFont="1" applyFill="1" applyBorder="1" applyAlignment="1">
      <alignment horizontal="center"/>
    </xf>
    <xf numFmtId="187" fontId="8" fillId="0" borderId="8" xfId="1" applyNumberFormat="1" applyFont="1" applyFill="1" applyBorder="1" applyAlignment="1">
      <alignment horizontal="center"/>
    </xf>
    <xf numFmtId="43" fontId="8" fillId="0" borderId="1" xfId="1" applyFont="1" applyFill="1" applyBorder="1"/>
    <xf numFmtId="43" fontId="8" fillId="0" borderId="5" xfId="1" applyFont="1" applyFill="1" applyBorder="1"/>
    <xf numFmtId="0" fontId="8" fillId="0" borderId="0" xfId="0" applyFont="1"/>
    <xf numFmtId="0" fontId="8" fillId="2" borderId="0" xfId="0" applyFont="1" applyFill="1" applyAlignment="1">
      <alignment horizontal="center"/>
    </xf>
    <xf numFmtId="43" fontId="8" fillId="2" borderId="0" xfId="1" applyFont="1" applyFill="1" applyAlignment="1">
      <alignment horizontal="center"/>
    </xf>
    <xf numFmtId="187" fontId="8" fillId="2" borderId="0" xfId="1" applyNumberFormat="1" applyFont="1" applyFill="1"/>
    <xf numFmtId="43" fontId="8" fillId="2" borderId="0" xfId="1" applyFont="1" applyFill="1"/>
    <xf numFmtId="43" fontId="0" fillId="0" borderId="0" xfId="1" applyFont="1"/>
    <xf numFmtId="43" fontId="0" fillId="0" borderId="0" xfId="0" applyNumberFormat="1"/>
    <xf numFmtId="188" fontId="8" fillId="0" borderId="1" xfId="1" applyNumberFormat="1" applyFont="1" applyFill="1" applyBorder="1" applyAlignment="1">
      <alignment horizontal="center"/>
    </xf>
    <xf numFmtId="188" fontId="8" fillId="0" borderId="5" xfId="1" applyNumberFormat="1" applyFont="1" applyFill="1" applyBorder="1" applyAlignment="1">
      <alignment horizontal="center"/>
    </xf>
    <xf numFmtId="43" fontId="10" fillId="0" borderId="1" xfId="1" applyFont="1" applyFill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43" fontId="7" fillId="0" borderId="1" xfId="1" applyFont="1" applyFill="1" applyBorder="1" applyAlignment="1">
      <alignment horizontal="right"/>
    </xf>
    <xf numFmtId="187" fontId="7" fillId="0" borderId="8" xfId="1" applyNumberFormat="1" applyFont="1" applyFill="1" applyBorder="1" applyAlignment="1">
      <alignment horizontal="center"/>
    </xf>
    <xf numFmtId="43" fontId="7" fillId="0" borderId="5" xfId="1" applyFont="1" applyFill="1" applyBorder="1" applyAlignment="1">
      <alignment horizontal="center"/>
    </xf>
    <xf numFmtId="43" fontId="7" fillId="0" borderId="1" xfId="1" applyFont="1" applyFill="1" applyBorder="1"/>
    <xf numFmtId="43" fontId="7" fillId="0" borderId="5" xfId="1" applyFont="1" applyFill="1" applyBorder="1"/>
    <xf numFmtId="0" fontId="7" fillId="0" borderId="0" xfId="0" applyFont="1" applyAlignment="1">
      <alignment horizontal="right"/>
    </xf>
    <xf numFmtId="187" fontId="8" fillId="0" borderId="0" xfId="1" applyNumberFormat="1" applyFont="1" applyFill="1"/>
    <xf numFmtId="43" fontId="8" fillId="0" borderId="0" xfId="1" applyFont="1" applyFill="1"/>
    <xf numFmtId="0" fontId="7" fillId="0" borderId="9" xfId="0" applyFont="1" applyBorder="1" applyAlignment="1">
      <alignment horizontal="left"/>
    </xf>
    <xf numFmtId="0" fontId="7" fillId="2" borderId="4" xfId="0" applyFont="1" applyFill="1" applyBorder="1" applyAlignment="1">
      <alignment horizontal="center" vertical="center"/>
    </xf>
    <xf numFmtId="187" fontId="7" fillId="2" borderId="7" xfId="1" applyNumberFormat="1" applyFont="1" applyFill="1" applyBorder="1" applyAlignment="1">
      <alignment horizontal="center"/>
    </xf>
    <xf numFmtId="187" fontId="7" fillId="2" borderId="3" xfId="1" applyNumberFormat="1" applyFont="1" applyFill="1" applyBorder="1" applyAlignment="1">
      <alignment horizontal="center"/>
    </xf>
    <xf numFmtId="187" fontId="7" fillId="2" borderId="6" xfId="1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87" fontId="7" fillId="2" borderId="8" xfId="1" applyNumberFormat="1" applyFont="1" applyFill="1" applyBorder="1" applyAlignment="1">
      <alignment horizontal="center"/>
    </xf>
    <xf numFmtId="187" fontId="7" fillId="2" borderId="1" xfId="1" applyNumberFormat="1" applyFont="1" applyFill="1" applyBorder="1" applyAlignment="1">
      <alignment horizontal="center"/>
    </xf>
    <xf numFmtId="187" fontId="7" fillId="2" borderId="5" xfId="1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87" fontId="2" fillId="2" borderId="8" xfId="1" applyNumberFormat="1" applyFont="1" applyFill="1" applyBorder="1" applyAlignment="1">
      <alignment horizontal="center"/>
    </xf>
    <xf numFmtId="187" fontId="2" fillId="2" borderId="1" xfId="1" applyNumberFormat="1" applyFont="1" applyFill="1" applyBorder="1" applyAlignment="1">
      <alignment horizontal="center"/>
    </xf>
    <xf numFmtId="187" fontId="2" fillId="2" borderId="5" xfId="1" applyNumberFormat="1" applyFont="1" applyFill="1" applyBorder="1" applyAlignment="1">
      <alignment horizontal="center"/>
    </xf>
    <xf numFmtId="187" fontId="2" fillId="2" borderId="7" xfId="1" applyNumberFormat="1" applyFont="1" applyFill="1" applyBorder="1" applyAlignment="1">
      <alignment horizontal="center"/>
    </xf>
    <xf numFmtId="187" fontId="2" fillId="2" borderId="3" xfId="1" applyNumberFormat="1" applyFont="1" applyFill="1" applyBorder="1" applyAlignment="1">
      <alignment horizontal="center"/>
    </xf>
    <xf numFmtId="187" fontId="2" fillId="2" borderId="6" xfId="1" applyNumberFormat="1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view="pageBreakPreview" zoomScale="145" zoomScaleNormal="50" zoomScaleSheetLayoutView="145" workbookViewId="0">
      <selection activeCell="D7" sqref="D7"/>
    </sheetView>
  </sheetViews>
  <sheetFormatPr defaultColWidth="9" defaultRowHeight="32.25" customHeight="1" x14ac:dyDescent="0.35"/>
  <cols>
    <col min="1" max="1" width="5.5" style="58" customWidth="1"/>
    <col min="2" max="2" width="42" style="43" customWidth="1"/>
    <col min="3" max="3" width="7.625" style="43" customWidth="1"/>
    <col min="4" max="4" width="20.25" style="59" customWidth="1"/>
    <col min="5" max="5" width="20.5" style="59" customWidth="1"/>
    <col min="6" max="6" width="10.25" style="59" customWidth="1"/>
    <col min="7" max="7" width="7.25" style="59" customWidth="1"/>
    <col min="8" max="8" width="19" style="59" customWidth="1"/>
    <col min="9" max="9" width="17.5" style="59" customWidth="1"/>
    <col min="10" max="10" width="10.5" style="59" customWidth="1"/>
    <col min="11" max="11" width="7.625" style="59" customWidth="1"/>
    <col min="12" max="13" width="18" style="59" customWidth="1"/>
    <col min="14" max="14" width="10.25" style="60" customWidth="1"/>
    <col min="15" max="15" width="7.875" style="60" customWidth="1"/>
    <col min="16" max="17" width="20" style="61" customWidth="1"/>
    <col min="18" max="18" width="10.25" style="61" customWidth="1"/>
    <col min="19" max="16384" width="9" style="43"/>
  </cols>
  <sheetData>
    <row r="1" spans="1:18" ht="32.25" customHeight="1" x14ac:dyDescent="0.35">
      <c r="A1" s="83" t="s">
        <v>41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</row>
    <row r="2" spans="1:18" ht="12.75" customHeight="1" x14ac:dyDescent="0.3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18" ht="32.25" customHeight="1" x14ac:dyDescent="0.35">
      <c r="A3" s="85" t="s">
        <v>21</v>
      </c>
      <c r="B3" s="84" t="s">
        <v>20</v>
      </c>
      <c r="C3" s="86" t="s">
        <v>15</v>
      </c>
      <c r="D3" s="87"/>
      <c r="E3" s="87"/>
      <c r="F3" s="88"/>
      <c r="G3" s="80" t="s">
        <v>16</v>
      </c>
      <c r="H3" s="81"/>
      <c r="I3" s="81"/>
      <c r="J3" s="82"/>
      <c r="K3" s="86" t="s">
        <v>17</v>
      </c>
      <c r="L3" s="87"/>
      <c r="M3" s="87"/>
      <c r="N3" s="88"/>
      <c r="O3" s="80" t="s">
        <v>23</v>
      </c>
      <c r="P3" s="81"/>
      <c r="Q3" s="81"/>
      <c r="R3" s="82"/>
    </row>
    <row r="4" spans="1:18" s="48" customFormat="1" ht="41.45" customHeight="1" x14ac:dyDescent="0.2">
      <c r="A4" s="85"/>
      <c r="B4" s="84"/>
      <c r="C4" s="44" t="s">
        <v>25</v>
      </c>
      <c r="D4" s="45" t="s">
        <v>19</v>
      </c>
      <c r="E4" s="45" t="s">
        <v>18</v>
      </c>
      <c r="F4" s="46" t="s">
        <v>22</v>
      </c>
      <c r="G4" s="44" t="s">
        <v>25</v>
      </c>
      <c r="H4" s="45" t="s">
        <v>19</v>
      </c>
      <c r="I4" s="45" t="s">
        <v>18</v>
      </c>
      <c r="J4" s="46" t="s">
        <v>22</v>
      </c>
      <c r="K4" s="44" t="s">
        <v>25</v>
      </c>
      <c r="L4" s="45" t="s">
        <v>19</v>
      </c>
      <c r="M4" s="45" t="s">
        <v>18</v>
      </c>
      <c r="N4" s="47" t="s">
        <v>22</v>
      </c>
      <c r="O4" s="44" t="s">
        <v>25</v>
      </c>
      <c r="P4" s="45" t="s">
        <v>19</v>
      </c>
      <c r="Q4" s="45" t="s">
        <v>18</v>
      </c>
      <c r="R4" s="46" t="s">
        <v>22</v>
      </c>
    </row>
    <row r="5" spans="1:18" s="57" customFormat="1" ht="32.25" customHeight="1" x14ac:dyDescent="0.35">
      <c r="A5" s="49">
        <v>1</v>
      </c>
      <c r="B5" s="50" t="s">
        <v>0</v>
      </c>
      <c r="C5" s="51"/>
      <c r="D5" s="52"/>
      <c r="E5" s="52"/>
      <c r="F5" s="53"/>
      <c r="G5" s="54"/>
      <c r="H5" s="52"/>
      <c r="I5" s="52"/>
      <c r="J5" s="53"/>
      <c r="K5" s="54"/>
      <c r="L5" s="52"/>
      <c r="M5" s="52"/>
      <c r="N5" s="53"/>
      <c r="O5" s="54"/>
      <c r="P5" s="55"/>
      <c r="Q5" s="55"/>
      <c r="R5" s="56"/>
    </row>
    <row r="6" spans="1:18" s="57" customFormat="1" ht="32.25" customHeight="1" x14ac:dyDescent="0.35">
      <c r="A6" s="49">
        <v>2</v>
      </c>
      <c r="B6" s="50" t="s">
        <v>1</v>
      </c>
      <c r="C6" s="51"/>
      <c r="D6" s="52"/>
      <c r="E6" s="52"/>
      <c r="F6" s="53"/>
      <c r="G6" s="54"/>
      <c r="H6" s="52"/>
      <c r="I6" s="52"/>
      <c r="J6" s="53"/>
      <c r="K6" s="54"/>
      <c r="L6" s="52"/>
      <c r="M6" s="52"/>
      <c r="N6" s="53"/>
      <c r="O6" s="54"/>
      <c r="P6" s="55"/>
      <c r="Q6" s="55"/>
      <c r="R6" s="56"/>
    </row>
    <row r="7" spans="1:18" s="57" customFormat="1" ht="32.25" customHeight="1" x14ac:dyDescent="0.35">
      <c r="A7" s="49">
        <v>3</v>
      </c>
      <c r="B7" s="50" t="s">
        <v>2</v>
      </c>
      <c r="C7" s="51"/>
      <c r="D7" s="52"/>
      <c r="E7" s="52"/>
      <c r="F7" s="53"/>
      <c r="G7" s="54"/>
      <c r="H7" s="52"/>
      <c r="I7" s="52"/>
      <c r="J7" s="53"/>
      <c r="K7" s="54"/>
      <c r="L7" s="52"/>
      <c r="M7" s="52"/>
      <c r="N7" s="53"/>
      <c r="O7" s="54"/>
      <c r="P7" s="55"/>
      <c r="Q7" s="55"/>
      <c r="R7" s="56"/>
    </row>
    <row r="8" spans="1:18" s="57" customFormat="1" ht="32.25" customHeight="1" x14ac:dyDescent="0.35">
      <c r="A8" s="49">
        <v>4</v>
      </c>
      <c r="B8" s="50" t="s">
        <v>3</v>
      </c>
      <c r="C8" s="51"/>
      <c r="D8" s="52"/>
      <c r="E8" s="52"/>
      <c r="F8" s="53"/>
      <c r="G8" s="54"/>
      <c r="H8" s="52"/>
      <c r="I8" s="52"/>
      <c r="J8" s="53"/>
      <c r="K8" s="54"/>
      <c r="L8" s="52"/>
      <c r="M8" s="52"/>
      <c r="N8" s="53"/>
      <c r="O8" s="54"/>
      <c r="P8" s="55"/>
      <c r="Q8" s="55"/>
      <c r="R8" s="56"/>
    </row>
    <row r="9" spans="1:18" s="57" customFormat="1" ht="30.75" customHeight="1" x14ac:dyDescent="0.35">
      <c r="A9" s="49">
        <v>5</v>
      </c>
      <c r="B9" s="50" t="s">
        <v>4</v>
      </c>
      <c r="C9" s="51"/>
      <c r="D9" s="52"/>
      <c r="E9" s="52"/>
      <c r="F9" s="53"/>
      <c r="G9" s="54"/>
      <c r="H9" s="52"/>
      <c r="I9" s="64"/>
      <c r="J9" s="65"/>
      <c r="K9" s="54"/>
      <c r="L9" s="52"/>
      <c r="M9" s="52"/>
      <c r="N9" s="53"/>
      <c r="O9" s="54"/>
      <c r="P9" s="55"/>
      <c r="Q9" s="55"/>
      <c r="R9" s="56"/>
    </row>
    <row r="10" spans="1:18" s="57" customFormat="1" ht="32.25" customHeight="1" x14ac:dyDescent="0.35">
      <c r="A10" s="49">
        <v>6</v>
      </c>
      <c r="B10" s="50" t="s">
        <v>5</v>
      </c>
      <c r="C10" s="51"/>
      <c r="D10" s="52"/>
      <c r="E10" s="52"/>
      <c r="F10" s="53"/>
      <c r="G10" s="54"/>
      <c r="H10" s="52"/>
      <c r="I10" s="52"/>
      <c r="J10" s="53"/>
      <c r="K10" s="54"/>
      <c r="L10" s="52"/>
      <c r="M10" s="52"/>
      <c r="N10" s="53"/>
      <c r="O10" s="54"/>
      <c r="P10" s="55"/>
      <c r="Q10" s="55"/>
      <c r="R10" s="56"/>
    </row>
    <row r="11" spans="1:18" s="57" customFormat="1" ht="32.25" customHeight="1" x14ac:dyDescent="0.35">
      <c r="A11" s="49">
        <v>7</v>
      </c>
      <c r="B11" s="50" t="s">
        <v>6</v>
      </c>
      <c r="C11" s="51"/>
      <c r="D11" s="52"/>
      <c r="E11" s="52"/>
      <c r="F11" s="53"/>
      <c r="G11" s="54"/>
      <c r="H11" s="52"/>
      <c r="I11" s="52"/>
      <c r="J11" s="53"/>
      <c r="K11" s="54"/>
      <c r="L11" s="52"/>
      <c r="M11" s="52"/>
      <c r="N11" s="53"/>
      <c r="O11" s="54"/>
      <c r="P11" s="55"/>
      <c r="Q11" s="55"/>
      <c r="R11" s="56"/>
    </row>
    <row r="12" spans="1:18" s="57" customFormat="1" ht="32.25" customHeight="1" x14ac:dyDescent="0.35">
      <c r="A12" s="49">
        <v>8</v>
      </c>
      <c r="B12" s="50" t="s">
        <v>7</v>
      </c>
      <c r="C12" s="51"/>
      <c r="D12" s="52"/>
      <c r="E12" s="52"/>
      <c r="F12" s="53"/>
      <c r="G12" s="54"/>
      <c r="H12" s="52"/>
      <c r="I12" s="52"/>
      <c r="J12" s="53"/>
      <c r="K12" s="54"/>
      <c r="L12" s="52"/>
      <c r="M12" s="52"/>
      <c r="N12" s="53"/>
      <c r="O12" s="54"/>
      <c r="P12" s="55"/>
      <c r="Q12" s="55"/>
      <c r="R12" s="56"/>
    </row>
    <row r="13" spans="1:18" s="57" customFormat="1" ht="32.25" customHeight="1" x14ac:dyDescent="0.35">
      <c r="A13" s="49">
        <v>9</v>
      </c>
      <c r="B13" s="50" t="s">
        <v>8</v>
      </c>
      <c r="C13" s="51"/>
      <c r="D13" s="52"/>
      <c r="E13" s="52"/>
      <c r="F13" s="53"/>
      <c r="G13" s="54"/>
      <c r="H13" s="52"/>
      <c r="I13" s="52"/>
      <c r="J13" s="53"/>
      <c r="K13" s="54"/>
      <c r="L13" s="52"/>
      <c r="M13" s="52"/>
      <c r="N13" s="53"/>
      <c r="O13" s="54"/>
      <c r="P13" s="55"/>
      <c r="Q13" s="55"/>
      <c r="R13" s="56"/>
    </row>
    <row r="14" spans="1:18" s="57" customFormat="1" ht="32.25" customHeight="1" x14ac:dyDescent="0.35">
      <c r="A14" s="49">
        <v>10</v>
      </c>
      <c r="B14" s="50" t="s">
        <v>9</v>
      </c>
      <c r="C14" s="51"/>
      <c r="D14" s="52"/>
      <c r="E14" s="66"/>
      <c r="F14" s="53"/>
      <c r="G14" s="54"/>
      <c r="H14" s="52"/>
      <c r="I14" s="52"/>
      <c r="J14" s="53"/>
      <c r="K14" s="54"/>
      <c r="L14" s="52"/>
      <c r="M14" s="52"/>
      <c r="N14" s="53"/>
      <c r="O14" s="54"/>
      <c r="P14" s="55"/>
      <c r="Q14" s="55"/>
      <c r="R14" s="56"/>
    </row>
    <row r="15" spans="1:18" s="57" customFormat="1" ht="32.25" customHeight="1" x14ac:dyDescent="0.35">
      <c r="A15" s="49">
        <v>11</v>
      </c>
      <c r="B15" s="50" t="s">
        <v>10</v>
      </c>
      <c r="C15" s="51"/>
      <c r="D15" s="52"/>
      <c r="E15" s="52"/>
      <c r="F15" s="53"/>
      <c r="G15" s="54"/>
      <c r="H15" s="52"/>
      <c r="I15" s="52"/>
      <c r="J15" s="53"/>
      <c r="K15" s="54"/>
      <c r="L15" s="52"/>
      <c r="M15" s="52"/>
      <c r="N15" s="53"/>
      <c r="O15" s="54"/>
      <c r="P15" s="55"/>
      <c r="Q15" s="55"/>
      <c r="R15" s="56"/>
    </row>
    <row r="16" spans="1:18" s="57" customFormat="1" ht="32.25" customHeight="1" x14ac:dyDescent="0.35">
      <c r="A16" s="49">
        <v>12</v>
      </c>
      <c r="B16" s="50" t="s">
        <v>11</v>
      </c>
      <c r="C16" s="51"/>
      <c r="D16" s="52"/>
      <c r="E16" s="52"/>
      <c r="F16" s="53"/>
      <c r="G16" s="54"/>
      <c r="H16" s="52"/>
      <c r="I16" s="52"/>
      <c r="J16" s="53"/>
      <c r="K16" s="54"/>
      <c r="L16" s="52"/>
      <c r="M16" s="52"/>
      <c r="N16" s="53"/>
      <c r="O16" s="54"/>
      <c r="P16" s="55"/>
      <c r="Q16" s="55"/>
      <c r="R16" s="56"/>
    </row>
    <row r="17" spans="1:18" s="57" customFormat="1" ht="32.25" customHeight="1" x14ac:dyDescent="0.35">
      <c r="A17" s="49">
        <v>13</v>
      </c>
      <c r="B17" s="50" t="s">
        <v>12</v>
      </c>
      <c r="C17" s="51"/>
      <c r="D17" s="52"/>
      <c r="E17" s="52"/>
      <c r="F17" s="53"/>
      <c r="G17" s="54"/>
      <c r="H17" s="52"/>
      <c r="I17" s="52"/>
      <c r="J17" s="53"/>
      <c r="K17" s="54"/>
      <c r="L17" s="52"/>
      <c r="M17" s="52"/>
      <c r="N17" s="53"/>
      <c r="O17" s="54"/>
      <c r="P17" s="55"/>
      <c r="Q17" s="55"/>
      <c r="R17" s="56"/>
    </row>
    <row r="18" spans="1:18" s="57" customFormat="1" ht="32.25" customHeight="1" x14ac:dyDescent="0.35">
      <c r="A18" s="49">
        <v>14</v>
      </c>
      <c r="B18" s="50" t="s">
        <v>40</v>
      </c>
      <c r="C18" s="51"/>
      <c r="D18" s="52"/>
      <c r="E18" s="52"/>
      <c r="F18" s="53"/>
      <c r="G18" s="54"/>
      <c r="H18" s="52"/>
      <c r="I18" s="52"/>
      <c r="J18" s="53"/>
      <c r="K18" s="54"/>
      <c r="L18" s="52"/>
      <c r="M18" s="52"/>
      <c r="N18" s="53"/>
      <c r="O18" s="54"/>
      <c r="P18" s="55"/>
      <c r="Q18" s="55"/>
      <c r="R18" s="56"/>
    </row>
    <row r="19" spans="1:18" s="57" customFormat="1" ht="32.25" customHeight="1" x14ac:dyDescent="0.35">
      <c r="A19" s="49">
        <v>15</v>
      </c>
      <c r="B19" s="50" t="s">
        <v>26</v>
      </c>
      <c r="C19" s="51"/>
      <c r="D19" s="52"/>
      <c r="E19" s="52"/>
      <c r="F19" s="53"/>
      <c r="G19" s="54"/>
      <c r="H19" s="52"/>
      <c r="I19" s="52"/>
      <c r="J19" s="53"/>
      <c r="K19" s="54"/>
      <c r="L19" s="52"/>
      <c r="M19" s="52"/>
      <c r="N19" s="53"/>
      <c r="O19" s="54"/>
      <c r="P19" s="55"/>
      <c r="Q19" s="55"/>
      <c r="R19" s="56"/>
    </row>
    <row r="20" spans="1:18" s="57" customFormat="1" ht="32.25" customHeight="1" x14ac:dyDescent="0.35">
      <c r="A20" s="49">
        <v>16</v>
      </c>
      <c r="B20" s="50" t="s">
        <v>14</v>
      </c>
      <c r="C20" s="51"/>
      <c r="D20" s="52"/>
      <c r="E20" s="52"/>
      <c r="F20" s="53"/>
      <c r="G20" s="54"/>
      <c r="H20" s="52"/>
      <c r="I20" s="52"/>
      <c r="J20" s="53"/>
      <c r="K20" s="54"/>
      <c r="L20" s="52"/>
      <c r="M20" s="52"/>
      <c r="N20" s="53"/>
      <c r="O20" s="54"/>
      <c r="P20" s="55"/>
      <c r="Q20" s="55"/>
      <c r="R20" s="56"/>
    </row>
    <row r="21" spans="1:18" s="75" customFormat="1" ht="32.25" customHeight="1" x14ac:dyDescent="0.35">
      <c r="A21" s="67"/>
      <c r="B21" s="68" t="s">
        <v>24</v>
      </c>
      <c r="C21" s="69">
        <f>SUM(C5:C20)</f>
        <v>0</v>
      </c>
      <c r="D21" s="70">
        <f>SUM(D5:D20)</f>
        <v>0</v>
      </c>
      <c r="E21" s="70">
        <f>SUM(E5:E20)</f>
        <v>0</v>
      </c>
      <c r="F21" s="53" t="e">
        <f>E21*100/D21</f>
        <v>#DIV/0!</v>
      </c>
      <c r="G21" s="71">
        <f>SUM(G5:G20)</f>
        <v>0</v>
      </c>
      <c r="H21" s="70">
        <f>SUM(H5:H20)</f>
        <v>0</v>
      </c>
      <c r="I21" s="70">
        <f>SUM(I5:I20)</f>
        <v>0</v>
      </c>
      <c r="J21" s="72" t="e">
        <f t="shared" ref="J21" si="0">I21*100/H21</f>
        <v>#DIV/0!</v>
      </c>
      <c r="K21" s="71">
        <f>SUM(K5:K20)</f>
        <v>0</v>
      </c>
      <c r="L21" s="70">
        <f>SUM(L5:L20)</f>
        <v>0</v>
      </c>
      <c r="M21" s="70">
        <f>SUM(M5:M20)</f>
        <v>0</v>
      </c>
      <c r="N21" s="72" t="e">
        <f t="shared" ref="N21" si="1">M21*100/L21</f>
        <v>#DIV/0!</v>
      </c>
      <c r="O21" s="71">
        <f>SUM(O5:O20)</f>
        <v>0</v>
      </c>
      <c r="P21" s="73">
        <f>SUM(P5:P20)</f>
        <v>0</v>
      </c>
      <c r="Q21" s="73">
        <f>SUM(Q5:Q20)</f>
        <v>0</v>
      </c>
      <c r="R21" s="74" t="e">
        <f t="shared" ref="R21" si="2">Q21*100/P21</f>
        <v>#DIV/0!</v>
      </c>
    </row>
    <row r="22" spans="1:18" s="57" customFormat="1" ht="32.25" customHeight="1" x14ac:dyDescent="0.35">
      <c r="A22" s="78" t="s">
        <v>39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6"/>
      <c r="P22" s="77"/>
      <c r="Q22" s="77"/>
      <c r="R22" s="77"/>
    </row>
  </sheetData>
  <mergeCells count="9">
    <mergeCell ref="A22:N22"/>
    <mergeCell ref="A2:R2"/>
    <mergeCell ref="O3:R3"/>
    <mergeCell ref="A1:R1"/>
    <mergeCell ref="B3:B4"/>
    <mergeCell ref="A3:A4"/>
    <mergeCell ref="C3:F3"/>
    <mergeCell ref="G3:J3"/>
    <mergeCell ref="K3:N3"/>
  </mergeCells>
  <pageMargins left="0.3" right="0.25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6"/>
  <sheetViews>
    <sheetView view="pageBreakPreview" zoomScale="90" zoomScaleNormal="90" zoomScaleSheetLayoutView="90" zoomScalePageLayoutView="80" workbookViewId="0">
      <selection activeCell="P5" sqref="P5"/>
    </sheetView>
  </sheetViews>
  <sheetFormatPr defaultColWidth="9" defaultRowHeight="32.25" customHeight="1" x14ac:dyDescent="0.4"/>
  <cols>
    <col min="1" max="1" width="5.5" style="23" customWidth="1"/>
    <col min="2" max="2" width="42" style="1" customWidth="1"/>
    <col min="3" max="3" width="7.625" style="1" hidden="1" customWidth="1"/>
    <col min="4" max="4" width="20.25" style="24" hidden="1" customWidth="1"/>
    <col min="5" max="5" width="20.5" style="24" hidden="1" customWidth="1"/>
    <col min="6" max="6" width="10.25" style="24" hidden="1" customWidth="1"/>
    <col min="7" max="7" width="7.25" style="24" hidden="1" customWidth="1"/>
    <col min="8" max="8" width="19" style="24" hidden="1" customWidth="1"/>
    <col min="9" max="9" width="17.5" style="24" hidden="1" customWidth="1"/>
    <col min="10" max="10" width="10.5" style="24" hidden="1" customWidth="1"/>
    <col min="11" max="11" width="7.625" style="24" hidden="1" customWidth="1"/>
    <col min="12" max="13" width="18" style="24" hidden="1" customWidth="1"/>
    <col min="14" max="14" width="10.25" style="25" hidden="1" customWidth="1"/>
    <col min="15" max="15" width="7.875" style="25" customWidth="1"/>
    <col min="16" max="17" width="20" style="26" customWidth="1"/>
    <col min="18" max="18" width="11.5" style="26" customWidth="1"/>
    <col min="19" max="19" width="9" style="39"/>
    <col min="20" max="16384" width="9" style="1"/>
  </cols>
  <sheetData>
    <row r="1" spans="1:19" ht="32.25" customHeight="1" x14ac:dyDescent="0.4">
      <c r="A1" s="89" t="s">
        <v>29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</row>
    <row r="2" spans="1:19" ht="32.25" customHeight="1" x14ac:dyDescent="0.4">
      <c r="A2" s="90" t="s">
        <v>30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</row>
    <row r="3" spans="1:19" ht="32.25" customHeight="1" x14ac:dyDescent="0.4">
      <c r="A3" s="91" t="s">
        <v>21</v>
      </c>
      <c r="B3" s="92" t="s">
        <v>20</v>
      </c>
      <c r="C3" s="93" t="s">
        <v>15</v>
      </c>
      <c r="D3" s="94"/>
      <c r="E3" s="94"/>
      <c r="F3" s="95"/>
      <c r="G3" s="96" t="s">
        <v>16</v>
      </c>
      <c r="H3" s="97"/>
      <c r="I3" s="97"/>
      <c r="J3" s="98"/>
      <c r="K3" s="93" t="s">
        <v>17</v>
      </c>
      <c r="L3" s="94"/>
      <c r="M3" s="94"/>
      <c r="N3" s="95"/>
      <c r="O3" s="96" t="s">
        <v>23</v>
      </c>
      <c r="P3" s="97"/>
      <c r="Q3" s="97"/>
      <c r="R3" s="98"/>
    </row>
    <row r="4" spans="1:19" s="6" customFormat="1" ht="36.75" customHeight="1" x14ac:dyDescent="0.2">
      <c r="A4" s="91"/>
      <c r="B4" s="92"/>
      <c r="C4" s="2" t="s">
        <v>25</v>
      </c>
      <c r="D4" s="3" t="s">
        <v>19</v>
      </c>
      <c r="E4" s="3" t="s">
        <v>18</v>
      </c>
      <c r="F4" s="4" t="s">
        <v>22</v>
      </c>
      <c r="G4" s="2" t="s">
        <v>25</v>
      </c>
      <c r="H4" s="3" t="s">
        <v>19</v>
      </c>
      <c r="I4" s="3" t="s">
        <v>18</v>
      </c>
      <c r="J4" s="4" t="s">
        <v>22</v>
      </c>
      <c r="K4" s="2" t="s">
        <v>25</v>
      </c>
      <c r="L4" s="3" t="s">
        <v>19</v>
      </c>
      <c r="M4" s="3" t="s">
        <v>18</v>
      </c>
      <c r="N4" s="5" t="s">
        <v>22</v>
      </c>
      <c r="O4" s="2" t="s">
        <v>25</v>
      </c>
      <c r="P4" s="3" t="s">
        <v>19</v>
      </c>
      <c r="Q4" s="3" t="s">
        <v>18</v>
      </c>
      <c r="R4" s="4" t="s">
        <v>22</v>
      </c>
      <c r="S4" s="40"/>
    </row>
    <row r="5" spans="1:19" ht="32.25" customHeight="1" x14ac:dyDescent="0.4">
      <c r="A5" s="7">
        <v>1</v>
      </c>
      <c r="B5" s="8" t="s">
        <v>0</v>
      </c>
      <c r="C5" s="9">
        <v>10</v>
      </c>
      <c r="D5" s="10">
        <v>2612351</v>
      </c>
      <c r="E5" s="10">
        <v>2138891.98</v>
      </c>
      <c r="F5" s="11">
        <f>E5*100/D5</f>
        <v>81.876133031127907</v>
      </c>
      <c r="G5" s="12">
        <v>1</v>
      </c>
      <c r="H5" s="10">
        <v>953500</v>
      </c>
      <c r="I5" s="10">
        <v>285100</v>
      </c>
      <c r="J5" s="11">
        <f>I5*100/H5</f>
        <v>29.900367068694283</v>
      </c>
      <c r="K5" s="12"/>
      <c r="L5" s="10"/>
      <c r="M5" s="10"/>
      <c r="N5" s="11" t="e">
        <f>M5*100/L5</f>
        <v>#DIV/0!</v>
      </c>
      <c r="O5" s="12">
        <f>C5+ย่อ!G5+K5</f>
        <v>11</v>
      </c>
      <c r="P5" s="13">
        <f>D5+H5+L5</f>
        <v>3565851</v>
      </c>
      <c r="Q5" s="13">
        <f>E5+I5+M5</f>
        <v>2423991.98</v>
      </c>
      <c r="R5" s="14">
        <f>Q5*100/P5</f>
        <v>67.977937945247859</v>
      </c>
      <c r="S5" s="39" t="s">
        <v>31</v>
      </c>
    </row>
    <row r="6" spans="1:19" ht="32.25" customHeight="1" x14ac:dyDescent="0.4">
      <c r="A6" s="7">
        <v>2</v>
      </c>
      <c r="B6" s="8" t="s">
        <v>1</v>
      </c>
      <c r="C6" s="9">
        <v>27</v>
      </c>
      <c r="D6" s="10">
        <v>10861229.199999999</v>
      </c>
      <c r="E6" s="10">
        <v>8645318.4299999997</v>
      </c>
      <c r="F6" s="11">
        <f t="shared" ref="F6:F21" si="0">E6*100/D6</f>
        <v>79.59797432504233</v>
      </c>
      <c r="G6" s="12"/>
      <c r="H6" s="10"/>
      <c r="I6" s="10"/>
      <c r="J6" s="11" t="e">
        <f t="shared" ref="J6:J21" si="1">I6*100/H6</f>
        <v>#DIV/0!</v>
      </c>
      <c r="K6" s="12"/>
      <c r="L6" s="10"/>
      <c r="M6" s="10"/>
      <c r="N6" s="11" t="e">
        <f t="shared" ref="N6:N21" si="2">M6*100/L6</f>
        <v>#DIV/0!</v>
      </c>
      <c r="O6" s="12">
        <f>C6+G6+K6</f>
        <v>27</v>
      </c>
      <c r="P6" s="13">
        <f t="shared" ref="O6:Q20" si="3">D6+H6+L6</f>
        <v>10861229.199999999</v>
      </c>
      <c r="Q6" s="13">
        <f t="shared" si="3"/>
        <v>8645318.4299999997</v>
      </c>
      <c r="R6" s="14">
        <f t="shared" ref="R6:R21" si="4">Q6*100/P6</f>
        <v>79.59797432504233</v>
      </c>
      <c r="S6" s="39" t="s">
        <v>32</v>
      </c>
    </row>
    <row r="7" spans="1:19" ht="32.25" customHeight="1" x14ac:dyDescent="0.4">
      <c r="A7" s="7">
        <v>3</v>
      </c>
      <c r="B7" s="8" t="s">
        <v>2</v>
      </c>
      <c r="C7" s="9">
        <v>25</v>
      </c>
      <c r="D7" s="10">
        <v>3406615</v>
      </c>
      <c r="E7" s="10">
        <v>1603851</v>
      </c>
      <c r="F7" s="11">
        <f t="shared" si="0"/>
        <v>47.080488989803662</v>
      </c>
      <c r="G7" s="12">
        <v>3</v>
      </c>
      <c r="H7" s="10">
        <v>621900</v>
      </c>
      <c r="I7" s="10">
        <v>196843</v>
      </c>
      <c r="J7" s="11">
        <f t="shared" si="1"/>
        <v>31.65187329152597</v>
      </c>
      <c r="K7" s="12">
        <v>1</v>
      </c>
      <c r="L7" s="10">
        <v>941400</v>
      </c>
      <c r="M7" s="10">
        <v>0</v>
      </c>
      <c r="N7" s="11">
        <f t="shared" si="2"/>
        <v>0</v>
      </c>
      <c r="O7" s="12">
        <f t="shared" si="3"/>
        <v>29</v>
      </c>
      <c r="P7" s="13">
        <f t="shared" si="3"/>
        <v>4969915</v>
      </c>
      <c r="Q7" s="13">
        <f t="shared" si="3"/>
        <v>1800694</v>
      </c>
      <c r="R7" s="14">
        <f t="shared" si="4"/>
        <v>36.231887265677585</v>
      </c>
      <c r="S7" s="39" t="s">
        <v>33</v>
      </c>
    </row>
    <row r="8" spans="1:19" ht="32.25" customHeight="1" x14ac:dyDescent="0.4">
      <c r="A8" s="7">
        <v>4</v>
      </c>
      <c r="B8" s="8" t="s">
        <v>3</v>
      </c>
      <c r="C8" s="9">
        <v>13</v>
      </c>
      <c r="D8" s="10">
        <v>3600923</v>
      </c>
      <c r="E8" s="10">
        <v>2195171.64</v>
      </c>
      <c r="F8" s="11">
        <f t="shared" si="0"/>
        <v>60.961360184597119</v>
      </c>
      <c r="G8" s="12"/>
      <c r="H8" s="10"/>
      <c r="I8" s="10"/>
      <c r="J8" s="11" t="e">
        <f t="shared" si="1"/>
        <v>#DIV/0!</v>
      </c>
      <c r="K8" s="12">
        <v>18</v>
      </c>
      <c r="L8" s="10">
        <v>8880859</v>
      </c>
      <c r="M8" s="10">
        <v>4010043</v>
      </c>
      <c r="N8" s="11">
        <f t="shared" si="2"/>
        <v>45.153773976143526</v>
      </c>
      <c r="O8" s="12">
        <f t="shared" si="3"/>
        <v>31</v>
      </c>
      <c r="P8" s="13">
        <f t="shared" si="3"/>
        <v>12481782</v>
      </c>
      <c r="Q8" s="13">
        <f t="shared" si="3"/>
        <v>6205214.6400000006</v>
      </c>
      <c r="R8" s="14">
        <f t="shared" si="4"/>
        <v>49.714172543631989</v>
      </c>
      <c r="S8" s="39" t="s">
        <v>33</v>
      </c>
    </row>
    <row r="9" spans="1:19" ht="32.25" customHeight="1" x14ac:dyDescent="0.4">
      <c r="A9" s="7">
        <v>5</v>
      </c>
      <c r="B9" s="8" t="s">
        <v>4</v>
      </c>
      <c r="C9" s="9">
        <v>7</v>
      </c>
      <c r="D9" s="10">
        <v>932600</v>
      </c>
      <c r="E9" s="10">
        <v>520700</v>
      </c>
      <c r="F9" s="11">
        <f t="shared" si="0"/>
        <v>55.833154621488312</v>
      </c>
      <c r="G9" s="12">
        <v>1</v>
      </c>
      <c r="H9" s="10">
        <v>278400</v>
      </c>
      <c r="I9" s="38">
        <v>0</v>
      </c>
      <c r="J9" s="37">
        <f>I9*100/H9</f>
        <v>0</v>
      </c>
      <c r="K9" s="12"/>
      <c r="L9" s="10"/>
      <c r="M9" s="10"/>
      <c r="N9" s="11" t="e">
        <f t="shared" si="2"/>
        <v>#DIV/0!</v>
      </c>
      <c r="O9" s="12">
        <f t="shared" si="3"/>
        <v>8</v>
      </c>
      <c r="P9" s="13">
        <f t="shared" si="3"/>
        <v>1211000</v>
      </c>
      <c r="Q9" s="13">
        <f t="shared" si="3"/>
        <v>520700</v>
      </c>
      <c r="R9" s="14">
        <f t="shared" si="4"/>
        <v>42.997522708505365</v>
      </c>
      <c r="S9" s="39" t="s">
        <v>33</v>
      </c>
    </row>
    <row r="10" spans="1:19" ht="32.25" customHeight="1" x14ac:dyDescent="0.4">
      <c r="A10" s="7">
        <v>6</v>
      </c>
      <c r="B10" s="8" t="s">
        <v>5</v>
      </c>
      <c r="C10" s="9">
        <v>12</v>
      </c>
      <c r="D10" s="10">
        <v>9270070</v>
      </c>
      <c r="E10" s="10">
        <v>6053645.8700000001</v>
      </c>
      <c r="F10" s="11">
        <f t="shared" si="0"/>
        <v>65.303130073451442</v>
      </c>
      <c r="G10" s="12">
        <v>1</v>
      </c>
      <c r="H10" s="10">
        <v>1122800</v>
      </c>
      <c r="I10" s="10">
        <v>1118018.75</v>
      </c>
      <c r="J10" s="11">
        <f t="shared" si="1"/>
        <v>99.574167260420381</v>
      </c>
      <c r="K10" s="12"/>
      <c r="L10" s="10"/>
      <c r="M10" s="10"/>
      <c r="N10" s="11" t="e">
        <f t="shared" si="2"/>
        <v>#DIV/0!</v>
      </c>
      <c r="O10" s="12">
        <v>13</v>
      </c>
      <c r="P10" s="13">
        <v>10668191</v>
      </c>
      <c r="Q10" s="13">
        <v>9648973.5</v>
      </c>
      <c r="R10" s="14">
        <f t="shared" si="4"/>
        <v>90.446201235054758</v>
      </c>
      <c r="S10" s="39" t="s">
        <v>31</v>
      </c>
    </row>
    <row r="11" spans="1:19" s="36" customFormat="1" ht="32.25" customHeight="1" x14ac:dyDescent="0.4">
      <c r="A11" s="28">
        <v>7</v>
      </c>
      <c r="B11" s="29" t="s">
        <v>6</v>
      </c>
      <c r="C11" s="30">
        <v>9</v>
      </c>
      <c r="D11" s="31">
        <v>15882775</v>
      </c>
      <c r="E11" s="31">
        <v>12702135</v>
      </c>
      <c r="F11" s="32">
        <f t="shared" si="0"/>
        <v>79.97428031310649</v>
      </c>
      <c r="G11" s="33"/>
      <c r="H11" s="31"/>
      <c r="I11" s="31"/>
      <c r="J11" s="32" t="e">
        <f t="shared" si="1"/>
        <v>#DIV/0!</v>
      </c>
      <c r="K11" s="33"/>
      <c r="L11" s="31"/>
      <c r="M11" s="31"/>
      <c r="N11" s="32" t="e">
        <f t="shared" si="2"/>
        <v>#DIV/0!</v>
      </c>
      <c r="O11" s="33">
        <f t="shared" si="3"/>
        <v>9</v>
      </c>
      <c r="P11" s="34">
        <f t="shared" si="3"/>
        <v>15882775</v>
      </c>
      <c r="Q11" s="34">
        <f t="shared" si="3"/>
        <v>12702135</v>
      </c>
      <c r="R11" s="35">
        <f t="shared" si="4"/>
        <v>79.97428031310649</v>
      </c>
      <c r="S11" s="41" t="s">
        <v>32</v>
      </c>
    </row>
    <row r="12" spans="1:19" ht="32.25" customHeight="1" x14ac:dyDescent="0.4">
      <c r="A12" s="7">
        <v>8</v>
      </c>
      <c r="B12" s="8" t="s">
        <v>7</v>
      </c>
      <c r="C12" s="9">
        <v>15</v>
      </c>
      <c r="D12" s="10">
        <v>1789400</v>
      </c>
      <c r="E12" s="10">
        <v>1258297</v>
      </c>
      <c r="F12" s="11">
        <f t="shared" si="0"/>
        <v>70.319492567341001</v>
      </c>
      <c r="G12" s="12"/>
      <c r="H12" s="10"/>
      <c r="I12" s="10"/>
      <c r="J12" s="11" t="e">
        <f t="shared" si="1"/>
        <v>#DIV/0!</v>
      </c>
      <c r="K12" s="12"/>
      <c r="L12" s="10"/>
      <c r="M12" s="10"/>
      <c r="N12" s="11" t="e">
        <f t="shared" si="2"/>
        <v>#DIV/0!</v>
      </c>
      <c r="O12" s="12">
        <f t="shared" si="3"/>
        <v>15</v>
      </c>
      <c r="P12" s="13">
        <f t="shared" si="3"/>
        <v>1789400</v>
      </c>
      <c r="Q12" s="13">
        <f t="shared" si="3"/>
        <v>1258297</v>
      </c>
      <c r="R12" s="14">
        <f t="shared" si="4"/>
        <v>70.319492567341001</v>
      </c>
      <c r="S12" s="39" t="s">
        <v>32</v>
      </c>
    </row>
    <row r="13" spans="1:19" ht="32.25" customHeight="1" x14ac:dyDescent="0.4">
      <c r="A13" s="28">
        <v>9</v>
      </c>
      <c r="B13" s="29" t="s">
        <v>8</v>
      </c>
      <c r="C13" s="30">
        <v>30</v>
      </c>
      <c r="D13" s="31">
        <v>95033135</v>
      </c>
      <c r="E13" s="31">
        <v>7030708.2300000004</v>
      </c>
      <c r="F13" s="32">
        <f t="shared" si="0"/>
        <v>7.3981651031506015</v>
      </c>
      <c r="G13" s="33"/>
      <c r="H13" s="31"/>
      <c r="I13" s="31"/>
      <c r="J13" s="32" t="e">
        <f t="shared" si="1"/>
        <v>#DIV/0!</v>
      </c>
      <c r="K13" s="33"/>
      <c r="L13" s="31"/>
      <c r="M13" s="31"/>
      <c r="N13" s="32" t="e">
        <f t="shared" si="2"/>
        <v>#DIV/0!</v>
      </c>
      <c r="O13" s="33">
        <f t="shared" si="3"/>
        <v>30</v>
      </c>
      <c r="P13" s="34">
        <f t="shared" si="3"/>
        <v>95033135</v>
      </c>
      <c r="Q13" s="34">
        <f t="shared" si="3"/>
        <v>7030708.2300000004</v>
      </c>
      <c r="R13" s="35">
        <f t="shared" si="4"/>
        <v>7.3981651031506015</v>
      </c>
      <c r="S13" s="39" t="s">
        <v>27</v>
      </c>
    </row>
    <row r="14" spans="1:19" ht="32.25" customHeight="1" x14ac:dyDescent="0.4">
      <c r="A14" s="7">
        <v>10</v>
      </c>
      <c r="B14" s="8" t="s">
        <v>9</v>
      </c>
      <c r="C14" s="9">
        <v>41</v>
      </c>
      <c r="D14" s="10">
        <v>144142749</v>
      </c>
      <c r="E14" s="10">
        <v>100516955</v>
      </c>
      <c r="F14" s="11">
        <f t="shared" si="0"/>
        <v>69.734312476585274</v>
      </c>
      <c r="G14" s="12"/>
      <c r="H14" s="10"/>
      <c r="I14" s="10"/>
      <c r="J14" s="11" t="e">
        <f t="shared" si="1"/>
        <v>#DIV/0!</v>
      </c>
      <c r="K14" s="12"/>
      <c r="L14" s="10"/>
      <c r="M14" s="10"/>
      <c r="N14" s="11" t="e">
        <f t="shared" si="2"/>
        <v>#DIV/0!</v>
      </c>
      <c r="O14" s="12">
        <f t="shared" si="3"/>
        <v>41</v>
      </c>
      <c r="P14" s="13">
        <f t="shared" si="3"/>
        <v>144142749</v>
      </c>
      <c r="Q14" s="13">
        <f t="shared" si="3"/>
        <v>100516955</v>
      </c>
      <c r="R14" s="14">
        <f t="shared" si="4"/>
        <v>69.734312476585274</v>
      </c>
      <c r="S14" s="39" t="s">
        <v>31</v>
      </c>
    </row>
    <row r="15" spans="1:19" ht="32.25" customHeight="1" x14ac:dyDescent="0.4">
      <c r="A15" s="7">
        <v>11</v>
      </c>
      <c r="B15" s="8" t="s">
        <v>10</v>
      </c>
      <c r="C15" s="9">
        <v>14</v>
      </c>
      <c r="D15" s="10">
        <v>18667882</v>
      </c>
      <c r="E15" s="10">
        <v>7082866.5800000001</v>
      </c>
      <c r="F15" s="11">
        <f t="shared" si="0"/>
        <v>37.941457847226587</v>
      </c>
      <c r="G15" s="12"/>
      <c r="H15" s="10"/>
      <c r="I15" s="10"/>
      <c r="J15" s="11" t="e">
        <f t="shared" si="1"/>
        <v>#DIV/0!</v>
      </c>
      <c r="K15" s="12">
        <v>7</v>
      </c>
      <c r="L15" s="10">
        <v>1857127</v>
      </c>
      <c r="M15" s="10">
        <v>1180397.6599999999</v>
      </c>
      <c r="N15" s="11">
        <f t="shared" si="2"/>
        <v>63.56041670817342</v>
      </c>
      <c r="O15" s="12">
        <f t="shared" si="3"/>
        <v>21</v>
      </c>
      <c r="P15" s="13">
        <f t="shared" si="3"/>
        <v>20525009</v>
      </c>
      <c r="Q15" s="13">
        <f t="shared" si="3"/>
        <v>8263264.2400000002</v>
      </c>
      <c r="R15" s="14">
        <f t="shared" si="4"/>
        <v>40.259491433109723</v>
      </c>
      <c r="S15" s="39" t="s">
        <v>33</v>
      </c>
    </row>
    <row r="16" spans="1:19" ht="32.25" customHeight="1" x14ac:dyDescent="0.4">
      <c r="A16" s="7">
        <v>12</v>
      </c>
      <c r="B16" s="8" t="s">
        <v>11</v>
      </c>
      <c r="C16" s="9">
        <v>3</v>
      </c>
      <c r="D16" s="10">
        <v>969300</v>
      </c>
      <c r="E16" s="10">
        <v>652364.9</v>
      </c>
      <c r="F16" s="11">
        <f t="shared" si="0"/>
        <v>67.30268234808625</v>
      </c>
      <c r="G16" s="12"/>
      <c r="H16" s="10"/>
      <c r="I16" s="10"/>
      <c r="J16" s="11" t="e">
        <f t="shared" si="1"/>
        <v>#DIV/0!</v>
      </c>
      <c r="K16" s="12"/>
      <c r="L16" s="10"/>
      <c r="M16" s="10"/>
      <c r="N16" s="11" t="e">
        <f t="shared" si="2"/>
        <v>#DIV/0!</v>
      </c>
      <c r="O16" s="12">
        <f t="shared" si="3"/>
        <v>3</v>
      </c>
      <c r="P16" s="13">
        <f t="shared" si="3"/>
        <v>969300</v>
      </c>
      <c r="Q16" s="13">
        <f t="shared" si="3"/>
        <v>652364.9</v>
      </c>
      <c r="R16" s="14">
        <f t="shared" si="4"/>
        <v>67.30268234808625</v>
      </c>
      <c r="S16" s="39" t="s">
        <v>31</v>
      </c>
    </row>
    <row r="17" spans="1:19" ht="32.25" customHeight="1" x14ac:dyDescent="0.4">
      <c r="A17" s="28">
        <v>13</v>
      </c>
      <c r="B17" s="29" t="s">
        <v>12</v>
      </c>
      <c r="C17" s="30">
        <v>7</v>
      </c>
      <c r="D17" s="31">
        <v>1154650</v>
      </c>
      <c r="E17" s="31">
        <v>1092901.05</v>
      </c>
      <c r="F17" s="32">
        <f t="shared" si="0"/>
        <v>94.652150002165158</v>
      </c>
      <c r="G17" s="33"/>
      <c r="H17" s="31"/>
      <c r="I17" s="31"/>
      <c r="J17" s="32" t="e">
        <f t="shared" si="1"/>
        <v>#DIV/0!</v>
      </c>
      <c r="K17" s="33"/>
      <c r="L17" s="31"/>
      <c r="M17" s="31"/>
      <c r="N17" s="32" t="e">
        <f t="shared" si="2"/>
        <v>#DIV/0!</v>
      </c>
      <c r="O17" s="33">
        <f t="shared" si="3"/>
        <v>7</v>
      </c>
      <c r="P17" s="34">
        <f t="shared" si="3"/>
        <v>1154650</v>
      </c>
      <c r="Q17" s="34">
        <f t="shared" si="3"/>
        <v>1092901.05</v>
      </c>
      <c r="R17" s="35">
        <f t="shared" si="4"/>
        <v>94.652150002165158</v>
      </c>
      <c r="S17" s="39" t="s">
        <v>28</v>
      </c>
    </row>
    <row r="18" spans="1:19" ht="32.25" customHeight="1" x14ac:dyDescent="0.4">
      <c r="A18" s="28">
        <v>14</v>
      </c>
      <c r="B18" s="29" t="s">
        <v>13</v>
      </c>
      <c r="C18" s="30">
        <v>7</v>
      </c>
      <c r="D18" s="31">
        <v>2411205</v>
      </c>
      <c r="E18" s="31">
        <v>1144232</v>
      </c>
      <c r="F18" s="32">
        <f t="shared" si="0"/>
        <v>47.454778834649062</v>
      </c>
      <c r="G18" s="33"/>
      <c r="H18" s="31"/>
      <c r="I18" s="31"/>
      <c r="J18" s="32" t="e">
        <f t="shared" si="1"/>
        <v>#DIV/0!</v>
      </c>
      <c r="K18" s="33"/>
      <c r="L18" s="31"/>
      <c r="M18" s="31"/>
      <c r="N18" s="32" t="e">
        <f t="shared" si="2"/>
        <v>#DIV/0!</v>
      </c>
      <c r="O18" s="33">
        <f t="shared" si="3"/>
        <v>7</v>
      </c>
      <c r="P18" s="34">
        <f t="shared" si="3"/>
        <v>2411205</v>
      </c>
      <c r="Q18" s="34">
        <f t="shared" si="3"/>
        <v>1144232</v>
      </c>
      <c r="R18" s="35">
        <f t="shared" si="4"/>
        <v>47.454778834649062</v>
      </c>
      <c r="S18" s="39" t="s">
        <v>33</v>
      </c>
    </row>
    <row r="19" spans="1:19" ht="32.25" customHeight="1" x14ac:dyDescent="0.4">
      <c r="A19" s="28">
        <v>15</v>
      </c>
      <c r="B19" s="29" t="s">
        <v>26</v>
      </c>
      <c r="C19" s="30">
        <v>7</v>
      </c>
      <c r="D19" s="31">
        <v>375535</v>
      </c>
      <c r="E19" s="31">
        <v>316918</v>
      </c>
      <c r="F19" s="32">
        <f t="shared" si="0"/>
        <v>84.39106874192818</v>
      </c>
      <c r="G19" s="33"/>
      <c r="H19" s="31"/>
      <c r="I19" s="31"/>
      <c r="J19" s="32" t="e">
        <f t="shared" si="1"/>
        <v>#DIV/0!</v>
      </c>
      <c r="K19" s="33"/>
      <c r="L19" s="31"/>
      <c r="M19" s="31"/>
      <c r="N19" s="32" t="e">
        <f t="shared" si="2"/>
        <v>#DIV/0!</v>
      </c>
      <c r="O19" s="33">
        <f t="shared" si="3"/>
        <v>7</v>
      </c>
      <c r="P19" s="34">
        <f t="shared" si="3"/>
        <v>375535</v>
      </c>
      <c r="Q19" s="34">
        <f t="shared" si="3"/>
        <v>316918</v>
      </c>
      <c r="R19" s="35">
        <f t="shared" si="4"/>
        <v>84.39106874192818</v>
      </c>
      <c r="S19" s="39" t="s">
        <v>28</v>
      </c>
    </row>
    <row r="20" spans="1:19" s="36" customFormat="1" ht="32.25" customHeight="1" x14ac:dyDescent="0.4">
      <c r="A20" s="28">
        <v>16</v>
      </c>
      <c r="B20" s="29" t="s">
        <v>14</v>
      </c>
      <c r="C20" s="30">
        <v>7</v>
      </c>
      <c r="D20" s="31">
        <v>929450</v>
      </c>
      <c r="E20" s="31">
        <v>670891</v>
      </c>
      <c r="F20" s="32">
        <f t="shared" si="0"/>
        <v>72.181505191242138</v>
      </c>
      <c r="G20" s="33"/>
      <c r="H20" s="31"/>
      <c r="I20" s="31"/>
      <c r="J20" s="32" t="e">
        <f t="shared" si="1"/>
        <v>#DIV/0!</v>
      </c>
      <c r="K20" s="33"/>
      <c r="L20" s="31"/>
      <c r="M20" s="31"/>
      <c r="N20" s="32" t="e">
        <f t="shared" si="2"/>
        <v>#DIV/0!</v>
      </c>
      <c r="O20" s="33">
        <f t="shared" si="3"/>
        <v>7</v>
      </c>
      <c r="P20" s="34">
        <f t="shared" si="3"/>
        <v>929450</v>
      </c>
      <c r="Q20" s="34">
        <f t="shared" si="3"/>
        <v>670891</v>
      </c>
      <c r="R20" s="35">
        <f t="shared" si="4"/>
        <v>72.181505191242138</v>
      </c>
      <c r="S20" s="41" t="s">
        <v>32</v>
      </c>
    </row>
    <row r="21" spans="1:19" s="22" customFormat="1" ht="32.25" customHeight="1" x14ac:dyDescent="0.4">
      <c r="A21" s="15"/>
      <c r="B21" s="16" t="s">
        <v>24</v>
      </c>
      <c r="C21" s="17">
        <f>SUM(C5:C20)</f>
        <v>234</v>
      </c>
      <c r="D21" s="18">
        <f>SUM(D5:D20)</f>
        <v>312039869.19999999</v>
      </c>
      <c r="E21" s="18">
        <f>SUM(E5:E20)</f>
        <v>153625847.68000004</v>
      </c>
      <c r="F21" s="19">
        <f t="shared" si="0"/>
        <v>49.232762490851613</v>
      </c>
      <c r="G21" s="27">
        <f>SUM(G5:G20)</f>
        <v>6</v>
      </c>
      <c r="H21" s="18">
        <f>SUM(H5:H20)</f>
        <v>2976600</v>
      </c>
      <c r="I21" s="18">
        <f>SUM(I5:I20)</f>
        <v>1599961.75</v>
      </c>
      <c r="J21" s="19">
        <f t="shared" si="1"/>
        <v>53.751318618558088</v>
      </c>
      <c r="K21" s="27">
        <f>SUM(K5:K20)</f>
        <v>26</v>
      </c>
      <c r="L21" s="18">
        <f>SUM(L5:L20)</f>
        <v>11679386</v>
      </c>
      <c r="M21" s="18">
        <f>SUM(M5:M20)</f>
        <v>5190440.66</v>
      </c>
      <c r="N21" s="19">
        <f t="shared" si="2"/>
        <v>44.441040479353966</v>
      </c>
      <c r="O21" s="27">
        <f>SUM(O5:O20)</f>
        <v>266</v>
      </c>
      <c r="P21" s="20">
        <f>SUM(P5:P20)</f>
        <v>326971176.19999999</v>
      </c>
      <c r="Q21" s="20">
        <f>SUM(Q5:Q20)</f>
        <v>162893558.97000003</v>
      </c>
      <c r="R21" s="21">
        <f t="shared" si="4"/>
        <v>49.818935376237008</v>
      </c>
      <c r="S21" s="42"/>
    </row>
    <row r="22" spans="1:19" ht="32.25" customHeight="1" x14ac:dyDescent="0.4">
      <c r="B22" s="1" t="s">
        <v>36</v>
      </c>
    </row>
    <row r="23" spans="1:19" ht="32.25" customHeight="1" x14ac:dyDescent="0.4">
      <c r="B23" s="1" t="s">
        <v>35</v>
      </c>
    </row>
    <row r="24" spans="1:19" ht="32.25" customHeight="1" x14ac:dyDescent="0.4">
      <c r="B24" s="1" t="s">
        <v>34</v>
      </c>
    </row>
    <row r="25" spans="1:19" ht="32.25" customHeight="1" x14ac:dyDescent="0.4">
      <c r="B25" s="1" t="s">
        <v>37</v>
      </c>
    </row>
    <row r="26" spans="1:19" ht="32.25" customHeight="1" x14ac:dyDescent="0.4">
      <c r="B26" s="1" t="s">
        <v>38</v>
      </c>
    </row>
  </sheetData>
  <mergeCells count="8">
    <mergeCell ref="A1:R1"/>
    <mergeCell ref="A2:R2"/>
    <mergeCell ref="A3:A4"/>
    <mergeCell ref="B3:B4"/>
    <mergeCell ref="C3:F3"/>
    <mergeCell ref="G3:J3"/>
    <mergeCell ref="K3:N3"/>
    <mergeCell ref="O3:R3"/>
  </mergeCells>
  <pageMargins left="0.59055118110236227" right="0.11811023622047245" top="0.35433070866141736" bottom="0.35433070866141736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I3:L14"/>
  <sheetViews>
    <sheetView workbookViewId="0">
      <selection activeCell="I21" sqref="I21"/>
    </sheetView>
  </sheetViews>
  <sheetFormatPr defaultRowHeight="14.25" x14ac:dyDescent="0.2"/>
  <cols>
    <col min="9" max="9" width="12.875" bestFit="1" customWidth="1"/>
    <col min="11" max="11" width="12.875" bestFit="1" customWidth="1"/>
  </cols>
  <sheetData>
    <row r="3" spans="9:12" x14ac:dyDescent="0.2">
      <c r="I3">
        <v>1674168</v>
      </c>
      <c r="K3">
        <v>1547942</v>
      </c>
    </row>
    <row r="4" spans="9:12" x14ac:dyDescent="0.2">
      <c r="I4">
        <v>798325</v>
      </c>
      <c r="K4">
        <v>728222.76</v>
      </c>
    </row>
    <row r="5" spans="9:12" x14ac:dyDescent="0.2">
      <c r="I5">
        <v>16100</v>
      </c>
      <c r="K5">
        <v>15845</v>
      </c>
    </row>
    <row r="6" spans="9:12" x14ac:dyDescent="0.2">
      <c r="I6">
        <v>30000</v>
      </c>
      <c r="K6">
        <v>30000</v>
      </c>
    </row>
    <row r="7" spans="9:12" x14ac:dyDescent="0.2">
      <c r="I7">
        <v>17000</v>
      </c>
      <c r="K7">
        <v>17000</v>
      </c>
    </row>
    <row r="8" spans="9:12" x14ac:dyDescent="0.2">
      <c r="I8">
        <v>20000</v>
      </c>
      <c r="K8">
        <v>20000</v>
      </c>
    </row>
    <row r="9" spans="9:12" x14ac:dyDescent="0.2">
      <c r="I9">
        <v>14100</v>
      </c>
      <c r="K9">
        <v>14100</v>
      </c>
    </row>
    <row r="10" spans="9:12" x14ac:dyDescent="0.2">
      <c r="I10">
        <v>52300</v>
      </c>
      <c r="K10">
        <v>32300</v>
      </c>
    </row>
    <row r="11" spans="9:12" x14ac:dyDescent="0.2">
      <c r="I11">
        <v>60400</v>
      </c>
      <c r="K11">
        <v>6940</v>
      </c>
    </row>
    <row r="12" spans="9:12" x14ac:dyDescent="0.2">
      <c r="I12">
        <v>20840</v>
      </c>
      <c r="K12">
        <v>12400</v>
      </c>
    </row>
    <row r="13" spans="9:12" x14ac:dyDescent="0.2">
      <c r="I13">
        <v>1030000</v>
      </c>
      <c r="K13">
        <v>1030000</v>
      </c>
    </row>
    <row r="14" spans="9:12" x14ac:dyDescent="0.2">
      <c r="I14" s="62">
        <f>SUM(I3:I13)</f>
        <v>3733233</v>
      </c>
      <c r="K14" s="62">
        <f>SUM(K3:K13)</f>
        <v>3454749.76</v>
      </c>
      <c r="L14" s="63">
        <f>+K14*100/I14</f>
        <v>92.540427023976264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G7" sqref="G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แบบเต็ม</vt:lpstr>
      <vt:lpstr>ย่อ</vt:lpstr>
      <vt:lpstr>Sheet2</vt:lpstr>
      <vt:lpstr>Sheet3</vt:lpstr>
      <vt:lpstr>แบบเต็ม!Print_Area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ชานินันท์ พงษ์ประเสริฐ</cp:lastModifiedBy>
  <cp:lastPrinted>2024-08-20T02:41:40Z</cp:lastPrinted>
  <dcterms:created xsi:type="dcterms:W3CDTF">2022-10-18T08:40:56Z</dcterms:created>
  <dcterms:modified xsi:type="dcterms:W3CDTF">2025-07-07T08:42:44Z</dcterms:modified>
</cp:coreProperties>
</file>