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5 กุมภาพันธ์ 2569" sheetId="43" r:id="rId1"/>
  </sheets>
  <definedNames>
    <definedName name="_xlnm.Print_Area" localSheetId="0">'5 กุมภาพันธ์ 2569'!$A$1:$AA$26</definedName>
  </definedNames>
  <calcPr calcId="144525"/>
</workbook>
</file>

<file path=xl/calcChain.xml><?xml version="1.0" encoding="utf-8"?>
<calcChain xmlns="http://schemas.openxmlformats.org/spreadsheetml/2006/main">
  <c r="K26" i="43" l="1"/>
  <c r="I8" i="43" l="1"/>
  <c r="C8" i="43"/>
  <c r="C9" i="43"/>
  <c r="C10" i="43"/>
  <c r="C11" i="43"/>
  <c r="C12" i="43"/>
  <c r="C13" i="43"/>
  <c r="C14" i="43"/>
  <c r="C15" i="43"/>
  <c r="C16" i="43"/>
  <c r="C17" i="43"/>
  <c r="C18" i="43"/>
  <c r="C19" i="43"/>
  <c r="C20" i="43"/>
  <c r="C21" i="43"/>
  <c r="C22" i="43"/>
  <c r="C23" i="43"/>
  <c r="C24" i="43"/>
  <c r="C25" i="43"/>
  <c r="E26" i="43"/>
  <c r="P26" i="43"/>
  <c r="O26" i="43"/>
  <c r="L26" i="43"/>
  <c r="W26" i="43"/>
  <c r="X26" i="43" l="1"/>
  <c r="F26" i="43"/>
  <c r="H8" i="43" l="1"/>
  <c r="M8" i="43"/>
  <c r="D26" i="43" l="1"/>
  <c r="I13" i="43"/>
  <c r="V26" i="43" l="1"/>
  <c r="H13" i="43"/>
  <c r="I18" i="43" l="1"/>
  <c r="I15" i="43"/>
  <c r="I17" i="43"/>
  <c r="H18" i="43"/>
  <c r="H15" i="43"/>
  <c r="H26" i="43" s="1"/>
  <c r="Q21" i="43"/>
  <c r="Q15" i="43"/>
  <c r="I26" i="43" l="1"/>
  <c r="M13" i="43"/>
  <c r="M17" i="43"/>
  <c r="T26" i="43"/>
  <c r="M18" i="43"/>
  <c r="Y13" i="43" l="1"/>
  <c r="Y8" i="43"/>
  <c r="G21" i="43" l="1"/>
  <c r="G15" i="43"/>
  <c r="G18" i="43"/>
  <c r="G16" i="43"/>
  <c r="G17" i="43"/>
  <c r="G13" i="43"/>
  <c r="G23" i="43"/>
  <c r="G8" i="43"/>
  <c r="G24" i="43"/>
  <c r="G14" i="43"/>
  <c r="G11" i="43"/>
  <c r="G9" i="43"/>
  <c r="G10" i="43"/>
  <c r="G7" i="43"/>
  <c r="G22" i="43"/>
  <c r="G19" i="43"/>
  <c r="G25" i="43"/>
  <c r="J18" i="43"/>
  <c r="J16" i="43"/>
  <c r="J17" i="43"/>
  <c r="J13" i="43"/>
  <c r="J23" i="43"/>
  <c r="J8" i="43"/>
  <c r="J24" i="43"/>
  <c r="J14" i="43"/>
  <c r="J11" i="43"/>
  <c r="J9" i="43"/>
  <c r="J10" i="43"/>
  <c r="J7" i="43"/>
  <c r="J22" i="43"/>
  <c r="J19" i="43"/>
  <c r="J25" i="43"/>
  <c r="J12" i="43"/>
  <c r="G12" i="43"/>
  <c r="Y16" i="43"/>
  <c r="Z20" i="43" l="1"/>
  <c r="Z21" i="43"/>
  <c r="Z15" i="43"/>
  <c r="Z18" i="43"/>
  <c r="Z16" i="43"/>
  <c r="Z17" i="43"/>
  <c r="Z13" i="43"/>
  <c r="Z23" i="43"/>
  <c r="Z8" i="43"/>
  <c r="Z24" i="43"/>
  <c r="Z14" i="43"/>
  <c r="Z11" i="43"/>
  <c r="Z9" i="43"/>
  <c r="Z10" i="43"/>
  <c r="Z7" i="43"/>
  <c r="Z22" i="43"/>
  <c r="Z19" i="43"/>
  <c r="Z25" i="43"/>
  <c r="AA25" i="43" s="1"/>
  <c r="Z12" i="43"/>
  <c r="Y20" i="43"/>
  <c r="U20" i="43"/>
  <c r="Q20" i="43"/>
  <c r="J20" i="43"/>
  <c r="G20" i="43"/>
  <c r="M15" i="43"/>
  <c r="J15" i="43"/>
  <c r="J21" i="43"/>
  <c r="Y14" i="43"/>
  <c r="Z26" i="43" l="1"/>
  <c r="M26" i="43"/>
  <c r="N26" i="43" l="1"/>
  <c r="AA20" i="43"/>
  <c r="AA21" i="43"/>
  <c r="AA15" i="43"/>
  <c r="AA18" i="43"/>
  <c r="AA16" i="43"/>
  <c r="AA17" i="43"/>
  <c r="AA13" i="43"/>
  <c r="AA23" i="43"/>
  <c r="AA24" i="43"/>
  <c r="AA14" i="43"/>
  <c r="AA11" i="43"/>
  <c r="AA9" i="43"/>
  <c r="C7" i="43"/>
  <c r="C26" i="43" s="1"/>
  <c r="AA22" i="43"/>
  <c r="AA19" i="43"/>
  <c r="S26" i="43"/>
  <c r="U26" i="43" s="1"/>
  <c r="R26" i="43"/>
  <c r="AA10" i="43" l="1"/>
  <c r="AA8" i="43"/>
  <c r="AA7" i="43"/>
  <c r="AA12" i="43"/>
  <c r="B20" i="43"/>
  <c r="B21" i="43"/>
  <c r="B7" i="43"/>
  <c r="B8" i="43"/>
  <c r="B19" i="43"/>
  <c r="B10" i="43"/>
  <c r="B18" i="43"/>
  <c r="B23" i="43"/>
  <c r="Y26" i="43"/>
  <c r="J26" i="43"/>
  <c r="G26" i="43"/>
  <c r="B22" i="43"/>
  <c r="B11" i="43"/>
  <c r="B14" i="43"/>
  <c r="B9" i="43"/>
  <c r="B17" i="43"/>
  <c r="B13" i="43"/>
  <c r="B24" i="43"/>
  <c r="B15" i="43"/>
  <c r="B26" i="43" l="1"/>
  <c r="Q26" i="43"/>
  <c r="AA26" i="43"/>
</calcChain>
</file>

<file path=xl/sharedStrings.xml><?xml version="1.0" encoding="utf-8"?>
<sst xmlns="http://schemas.openxmlformats.org/spreadsheetml/2006/main" count="64" uniqueCount="43">
  <si>
    <t>โครงการ</t>
  </si>
  <si>
    <t>งบจังหวัด</t>
  </si>
  <si>
    <t>งบปกติ</t>
  </si>
  <si>
    <t>หน่วยงาน</t>
  </si>
  <si>
    <t>งบประมาณที่ได้</t>
  </si>
  <si>
    <t>งบกลุ่มจังหวัด</t>
  </si>
  <si>
    <t xml:space="preserve">งบอื่นๆ </t>
  </si>
  <si>
    <t>ผลการเบิกจ่าย</t>
  </si>
  <si>
    <t>ร้อยละ</t>
  </si>
  <si>
    <t>ภาพรวมงบปกติ</t>
  </si>
  <si>
    <t>งบรายจ่ายประจำ</t>
  </si>
  <si>
    <t>จำนวนเงิน</t>
  </si>
  <si>
    <t>ผลเบิกจ่าย</t>
  </si>
  <si>
    <t xml:space="preserve">รวม 19 หน่วยงาน  </t>
  </si>
  <si>
    <t>งบรายจ่ายลงทุน</t>
  </si>
  <si>
    <t>รับจัดสรร (บาท)</t>
  </si>
  <si>
    <t>ภาพรวม (บาท)</t>
  </si>
  <si>
    <t>โครง</t>
  </si>
  <si>
    <t>การ</t>
  </si>
  <si>
    <t xml:space="preserve">  รายงานความก้าวหน้าผลการดำเนินงานโครงการตามแผนปฏิบัติการด้านการเกษตรและสหกรณ์จังหวัดยะลา ประจำปีงบประมาณ พ.ศ.2569</t>
  </si>
  <si>
    <t>จำนวน</t>
  </si>
  <si>
    <t>กิจกรรม/</t>
  </si>
  <si>
    <t xml:space="preserve"> 19. ศูนย์วิจัยข้าวปัตตานี </t>
  </si>
  <si>
    <t xml:space="preserve">    </t>
  </si>
  <si>
    <t xml:space="preserve"> 1. หน่วยป้องกันและปราบปรามประมงน้ำจืดเขื่อนบางลางยะลา</t>
  </si>
  <si>
    <t xml:space="preserve"> 5.  ศูนย์ส่งเสริมและพัฒนาอาชีพการเกษตรจังหวัดยะลา</t>
  </si>
  <si>
    <t>6. สำนักงานเกษตรและสหกรณ์จังหวัดยะลา</t>
  </si>
  <si>
    <t xml:space="preserve">9. สำนักงานปศุสัตว์จังหวัดยะลา </t>
  </si>
  <si>
    <t xml:space="preserve"> 13. สำนักงานตลาดกลางยางพาราจังหวัดยะลา</t>
  </si>
  <si>
    <t>18. โครงการชลประทานยะลา</t>
  </si>
  <si>
    <t>2. ศูนย์วิจัยและพัฒนาแพะแกะ</t>
  </si>
  <si>
    <t>3. ด่านตรวจพืชเบตง</t>
  </si>
  <si>
    <t xml:space="preserve">4. ศูนย์วิจัยและพัฒนาประมงน้ำจืดยะลา </t>
  </si>
  <si>
    <t>7. ศูนย์วิจัยและพัฒนาการเกษตรยะลา</t>
  </si>
  <si>
    <t>8.. ศูนย์วิจัยพืชสวนยะลา</t>
  </si>
  <si>
    <t xml:space="preserve"> 10. สำนักงานปฏิรูปที่ดินจังหวัดยะลา</t>
  </si>
  <si>
    <t>11. สำนักงานตรวจบัญชีสหกรณ์ยะลา</t>
  </si>
  <si>
    <t>12. สำนักงานสหกรณ์จังหวัดยะลา</t>
  </si>
  <si>
    <t>14. สำนักงานเกษตรจังหวัดยะลา</t>
  </si>
  <si>
    <t>15. สำนักงานประมงจังหวัดยะลา</t>
  </si>
  <si>
    <t>16. การยางแห่งประเทศไทยจังหวัดยะลา</t>
  </si>
  <si>
    <t>17. สถานีพัฒนาที่ดินยะลา</t>
  </si>
  <si>
    <r>
      <t xml:space="preserve">       </t>
    </r>
    <r>
      <rPr>
        <b/>
        <sz val="16"/>
        <color theme="1"/>
        <rFont val="TH SarabunPSK"/>
        <family val="2"/>
      </rPr>
      <t>ข้อมูล  ณ วันที่ 6 กุมภาพันธ์  2569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</si>
</sst>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#,##0.00_ ;\-#,##0.00\ "/>
    <numFmt numFmtId="190" formatCode="_-* #,##0.0_-;\-* #,##0.0_-;_-* &quot;-&quot;??_-;_-@_-"/>
    <numFmt numFmtId="191" formatCode="_-* #,##0.0000_-;\-* #,##0.0000_-;_-* &quot;-&quot;??_-;_-@_-"/>
  </numFmts>
  <fonts count="44" x14ac:knownFonts="1">
    <font>
      <sz val="10"/>
      <name val="Arial"/>
      <charset val="222"/>
    </font>
    <font>
      <sz val="10"/>
      <name val="Arial"/>
      <family val="2"/>
    </font>
    <font>
      <sz val="11"/>
      <color indexed="8"/>
      <name val="Tahoma"/>
      <family val="2"/>
    </font>
    <font>
      <i/>
      <sz val="11"/>
      <color indexed="23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4"/>
      <name val="TH SarabunPSK"/>
      <family val="2"/>
    </font>
    <font>
      <b/>
      <sz val="12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name val="TH SarabunPSK"/>
      <family val="2"/>
    </font>
    <font>
      <b/>
      <sz val="14"/>
      <name val="Arial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b/>
      <sz val="11"/>
      <color theme="1"/>
      <name val="TH SarabunPSK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6"/>
      <color theme="1"/>
      <name val="TH SarabunPSK"/>
      <family val="2"/>
    </font>
    <font>
      <sz val="13"/>
      <name val="TH SarabunPSK"/>
      <family val="2"/>
    </font>
    <font>
      <b/>
      <sz val="18"/>
      <color theme="1"/>
      <name val="TH SarabunPSK"/>
      <family val="2"/>
    </font>
    <font>
      <b/>
      <sz val="10"/>
      <color theme="1"/>
      <name val="TH SarabunPSK"/>
      <family val="2"/>
    </font>
    <font>
      <b/>
      <sz val="8"/>
      <color theme="1"/>
      <name val="TH SarabunPSK"/>
      <family val="2"/>
    </font>
    <font>
      <b/>
      <sz val="9"/>
      <color theme="1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4" fillId="12" borderId="0" applyNumberFormat="0" applyBorder="0" applyAlignment="0" applyProtection="0"/>
    <xf numFmtId="0" fontId="2" fillId="13" borderId="0" applyNumberFormat="0" applyBorder="0" applyAlignment="0" applyProtection="0"/>
    <xf numFmtId="0" fontId="4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4" fillId="15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5" fillId="11" borderId="0" applyNumberFormat="0" applyBorder="0" applyAlignment="0" applyProtection="0"/>
    <xf numFmtId="0" fontId="6" fillId="20" borderId="8" applyNumberFormat="0" applyAlignment="0" applyProtection="0"/>
    <xf numFmtId="0" fontId="7" fillId="21" borderId="9" applyNumberFormat="0" applyAlignment="0" applyProtection="0"/>
    <xf numFmtId="0" fontId="8" fillId="3" borderId="0" applyNumberFormat="0" applyBorder="0" applyAlignment="0" applyProtection="0"/>
    <xf numFmtId="0" fontId="9" fillId="0" borderId="10" applyNumberFormat="0" applyFill="0" applyAlignment="0" applyProtection="0"/>
    <xf numFmtId="0" fontId="10" fillId="0" borderId="11" applyNumberFormat="0" applyFill="0" applyAlignment="0" applyProtection="0"/>
    <xf numFmtId="0" fontId="11" fillId="0" borderId="12" applyNumberFormat="0" applyFill="0" applyAlignment="0" applyProtection="0"/>
    <xf numFmtId="0" fontId="11" fillId="0" borderId="0" applyNumberFormat="0" applyFill="0" applyBorder="0" applyAlignment="0" applyProtection="0"/>
    <xf numFmtId="0" fontId="12" fillId="14" borderId="8" applyNumberFormat="0" applyAlignment="0" applyProtection="0"/>
    <xf numFmtId="0" fontId="13" fillId="0" borderId="13" applyNumberFormat="0" applyFill="0" applyAlignment="0" applyProtection="0"/>
    <xf numFmtId="0" fontId="14" fillId="22" borderId="0" applyNumberFormat="0" applyBorder="0" applyAlignment="0" applyProtection="0"/>
    <xf numFmtId="0" fontId="1" fillId="23" borderId="14" applyNumberFormat="0" applyFont="0" applyAlignment="0" applyProtection="0"/>
    <xf numFmtId="0" fontId="15" fillId="20" borderId="15" applyNumberFormat="0" applyAlignment="0" applyProtection="0"/>
    <xf numFmtId="0" fontId="16" fillId="0" borderId="0" applyNumberFormat="0" applyFill="0" applyBorder="0" applyAlignment="0" applyProtection="0"/>
    <xf numFmtId="0" fontId="17" fillId="0" borderId="16" applyNumberFormat="0" applyFill="0" applyAlignment="0" applyProtection="0"/>
    <xf numFmtId="0" fontId="18" fillId="0" borderId="0" applyNumberFormat="0" applyFill="0" applyBorder="0" applyAlignment="0" applyProtection="0"/>
  </cellStyleXfs>
  <cellXfs count="205">
    <xf numFmtId="0" fontId="0" fillId="0" borderId="0" xfId="0"/>
    <xf numFmtId="0" fontId="22" fillId="24" borderId="0" xfId="0" applyFont="1" applyFill="1" applyBorder="1" applyAlignment="1">
      <alignment horizontal="left"/>
    </xf>
    <xf numFmtId="43" fontId="23" fillId="24" borderId="0" xfId="1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3" fillId="24" borderId="1" xfId="0" applyFont="1" applyFill="1" applyBorder="1" applyAlignment="1">
      <alignment horizontal="center"/>
    </xf>
    <xf numFmtId="0" fontId="23" fillId="24" borderId="1" xfId="0" applyFont="1" applyFill="1" applyBorder="1" applyAlignment="1"/>
    <xf numFmtId="0" fontId="24" fillId="24" borderId="0" xfId="0" applyFont="1" applyFill="1" applyBorder="1"/>
    <xf numFmtId="43" fontId="24" fillId="24" borderId="0" xfId="1" applyFont="1" applyFill="1" applyBorder="1" applyAlignment="1">
      <alignment horizontal="center"/>
    </xf>
    <xf numFmtId="43" fontId="23" fillId="24" borderId="1" xfId="1" applyFont="1" applyFill="1" applyBorder="1" applyAlignment="1">
      <alignment horizontal="center"/>
    </xf>
    <xf numFmtId="0" fontId="0" fillId="24" borderId="0" xfId="0" applyFill="1"/>
    <xf numFmtId="187" fontId="23" fillId="24" borderId="1" xfId="1" applyNumberFormat="1" applyFont="1" applyFill="1" applyBorder="1" applyAlignment="1">
      <alignment horizontal="center"/>
    </xf>
    <xf numFmtId="187" fontId="0" fillId="24" borderId="0" xfId="1" applyNumberFormat="1" applyFont="1" applyFill="1"/>
    <xf numFmtId="0" fontId="26" fillId="24" borderId="0" xfId="0" applyFont="1" applyFill="1" applyBorder="1"/>
    <xf numFmtId="0" fontId="32" fillId="24" borderId="0" xfId="0" applyFont="1" applyFill="1" applyAlignment="1">
      <alignment horizontal="center"/>
    </xf>
    <xf numFmtId="0" fontId="35" fillId="24" borderId="1" xfId="0" applyFont="1" applyFill="1" applyBorder="1" applyAlignment="1">
      <alignment horizontal="center"/>
    </xf>
    <xf numFmtId="0" fontId="36" fillId="24" borderId="0" xfId="0" applyFont="1" applyFill="1"/>
    <xf numFmtId="0" fontId="38" fillId="24" borderId="0" xfId="0" applyFont="1" applyFill="1" applyBorder="1"/>
    <xf numFmtId="0" fontId="37" fillId="24" borderId="0" xfId="0" applyFont="1" applyFill="1" applyAlignment="1">
      <alignment vertical="center"/>
    </xf>
    <xf numFmtId="43" fontId="25" fillId="24" borderId="17" xfId="1" applyFont="1" applyFill="1" applyBorder="1" applyAlignment="1">
      <alignment horizontal="left"/>
    </xf>
    <xf numFmtId="0" fontId="25" fillId="24" borderId="17" xfId="0" applyNumberFormat="1" applyFont="1" applyFill="1" applyBorder="1" applyAlignment="1">
      <alignment horizontal="center"/>
    </xf>
    <xf numFmtId="187" fontId="25" fillId="24" borderId="17" xfId="1" applyNumberFormat="1" applyFont="1" applyFill="1" applyBorder="1"/>
    <xf numFmtId="43" fontId="25" fillId="24" borderId="17" xfId="1" applyFont="1" applyFill="1" applyBorder="1"/>
    <xf numFmtId="0" fontId="29" fillId="24" borderId="17" xfId="0" applyFont="1" applyFill="1" applyBorder="1" applyAlignment="1">
      <alignment horizontal="center"/>
    </xf>
    <xf numFmtId="189" fontId="25" fillId="24" borderId="17" xfId="1" applyNumberFormat="1" applyFont="1" applyFill="1" applyBorder="1"/>
    <xf numFmtId="0" fontId="25" fillId="24" borderId="17" xfId="0" applyFont="1" applyFill="1" applyBorder="1" applyAlignment="1">
      <alignment horizontal="center"/>
    </xf>
    <xf numFmtId="0" fontId="33" fillId="24" borderId="0" xfId="0" applyFont="1" applyFill="1"/>
    <xf numFmtId="0" fontId="19" fillId="24" borderId="4" xfId="0" applyFont="1" applyFill="1" applyBorder="1" applyAlignment="1">
      <alignment horizontal="center" vertical="center" wrapText="1"/>
    </xf>
    <xf numFmtId="43" fontId="19" fillId="24" borderId="6" xfId="1" applyNumberFormat="1" applyFont="1" applyFill="1" applyBorder="1" applyAlignment="1">
      <alignment horizontal="center" vertical="center"/>
    </xf>
    <xf numFmtId="2" fontId="19" fillId="24" borderId="4" xfId="0" applyNumberFormat="1" applyFont="1" applyFill="1" applyBorder="1" applyAlignment="1">
      <alignment horizontal="center" vertical="center"/>
    </xf>
    <xf numFmtId="0" fontId="25" fillId="24" borderId="17" xfId="1" applyNumberFormat="1" applyFont="1" applyFill="1" applyBorder="1" applyAlignment="1">
      <alignment horizontal="center" vertical="center"/>
    </xf>
    <xf numFmtId="43" fontId="24" fillId="24" borderId="17" xfId="1" applyFont="1" applyFill="1" applyBorder="1"/>
    <xf numFmtId="2" fontId="25" fillId="24" borderId="4" xfId="0" applyNumberFormat="1" applyFont="1" applyFill="1" applyBorder="1" applyAlignment="1">
      <alignment horizontal="center" vertical="center"/>
    </xf>
    <xf numFmtId="189" fontId="24" fillId="24" borderId="17" xfId="1" applyNumberFormat="1" applyFont="1" applyFill="1" applyBorder="1"/>
    <xf numFmtId="43" fontId="25" fillId="24" borderId="17" xfId="1" applyNumberFormat="1" applyFont="1" applyFill="1" applyBorder="1"/>
    <xf numFmtId="1" fontId="25" fillId="24" borderId="17" xfId="0" applyNumberFormat="1" applyFont="1" applyFill="1" applyBorder="1"/>
    <xf numFmtId="0" fontId="28" fillId="24" borderId="0" xfId="0" applyFont="1" applyFill="1" applyAlignment="1">
      <alignment vertical="center"/>
    </xf>
    <xf numFmtId="43" fontId="22" fillId="24" borderId="0" xfId="1" applyFont="1" applyFill="1" applyBorder="1" applyAlignment="1">
      <alignment horizontal="right" vertical="center"/>
    </xf>
    <xf numFmtId="43" fontId="21" fillId="24" borderId="0" xfId="1" applyFont="1" applyFill="1" applyBorder="1" applyAlignment="1">
      <alignment horizontal="center" vertical="center"/>
    </xf>
    <xf numFmtId="1" fontId="26" fillId="24" borderId="0" xfId="0" applyNumberFormat="1" applyFont="1" applyFill="1" applyBorder="1" applyAlignment="1">
      <alignment horizontal="center" vertical="center"/>
    </xf>
    <xf numFmtId="43" fontId="26" fillId="24" borderId="0" xfId="1" applyFont="1" applyFill="1" applyBorder="1" applyAlignment="1">
      <alignment vertical="center"/>
    </xf>
    <xf numFmtId="2" fontId="21" fillId="24" borderId="0" xfId="0" applyNumberFormat="1" applyFont="1" applyFill="1" applyBorder="1" applyAlignment="1">
      <alignment horizontal="center" vertical="center"/>
    </xf>
    <xf numFmtId="43" fontId="26" fillId="24" borderId="0" xfId="1" applyNumberFormat="1" applyFont="1" applyFill="1" applyBorder="1" applyAlignment="1">
      <alignment vertical="center"/>
    </xf>
    <xf numFmtId="187" fontId="26" fillId="24" borderId="0" xfId="1" applyNumberFormat="1" applyFont="1" applyFill="1" applyBorder="1" applyAlignment="1">
      <alignment vertical="center"/>
    </xf>
    <xf numFmtId="188" fontId="26" fillId="24" borderId="0" xfId="1" applyNumberFormat="1" applyFont="1" applyFill="1" applyBorder="1" applyAlignment="1">
      <alignment vertical="center"/>
    </xf>
    <xf numFmtId="189" fontId="26" fillId="24" borderId="0" xfId="1" applyNumberFormat="1" applyFont="1" applyFill="1" applyBorder="1" applyAlignment="1">
      <alignment vertical="center"/>
    </xf>
    <xf numFmtId="0" fontId="26" fillId="24" borderId="0" xfId="0" applyNumberFormat="1" applyFont="1" applyFill="1" applyBorder="1" applyAlignment="1">
      <alignment horizontal="center" vertical="center"/>
    </xf>
    <xf numFmtId="187" fontId="26" fillId="24" borderId="0" xfId="1" applyNumberFormat="1" applyFont="1" applyFill="1" applyBorder="1" applyAlignment="1">
      <alignment horizontal="center" vertical="center"/>
    </xf>
    <xf numFmtId="0" fontId="26" fillId="24" borderId="0" xfId="1" applyNumberFormat="1" applyFont="1" applyFill="1" applyBorder="1" applyAlignment="1">
      <alignment horizontal="center" vertical="center"/>
    </xf>
    <xf numFmtId="43" fontId="22" fillId="25" borderId="17" xfId="1" applyFont="1" applyFill="1" applyBorder="1" applyAlignment="1">
      <alignment horizontal="right" vertical="center"/>
    </xf>
    <xf numFmtId="0" fontId="21" fillId="25" borderId="4" xfId="0" applyFont="1" applyFill="1" applyBorder="1" applyAlignment="1">
      <alignment horizontal="center" vertical="center" wrapText="1"/>
    </xf>
    <xf numFmtId="43" fontId="21" fillId="25" borderId="6" xfId="1" applyFont="1" applyFill="1" applyBorder="1" applyAlignment="1">
      <alignment horizontal="center" vertical="center"/>
    </xf>
    <xf numFmtId="1" fontId="26" fillId="25" borderId="17" xfId="0" applyNumberFormat="1" applyFont="1" applyFill="1" applyBorder="1" applyAlignment="1">
      <alignment horizontal="center" vertical="center"/>
    </xf>
    <xf numFmtId="43" fontId="26" fillId="25" borderId="17" xfId="1" applyFont="1" applyFill="1" applyBorder="1" applyAlignment="1">
      <alignment vertical="center"/>
    </xf>
    <xf numFmtId="43" fontId="26" fillId="25" borderId="17" xfId="1" applyNumberFormat="1" applyFont="1" applyFill="1" applyBorder="1" applyAlignment="1">
      <alignment vertical="center"/>
    </xf>
    <xf numFmtId="187" fontId="26" fillId="25" borderId="17" xfId="1" applyNumberFormat="1" applyFont="1" applyFill="1" applyBorder="1" applyAlignment="1">
      <alignment vertical="center"/>
    </xf>
    <xf numFmtId="188" fontId="26" fillId="25" borderId="17" xfId="1" applyNumberFormat="1" applyFont="1" applyFill="1" applyBorder="1" applyAlignment="1">
      <alignment vertical="center"/>
    </xf>
    <xf numFmtId="187" fontId="26" fillId="25" borderId="17" xfId="1" applyNumberFormat="1" applyFont="1" applyFill="1" applyBorder="1" applyAlignment="1">
      <alignment horizontal="center" vertical="center"/>
    </xf>
    <xf numFmtId="43" fontId="21" fillId="25" borderId="17" xfId="1" applyFont="1" applyFill="1" applyBorder="1" applyAlignment="1">
      <alignment horizontal="center" vertical="center"/>
    </xf>
    <xf numFmtId="0" fontId="36" fillId="24" borderId="0" xfId="0" applyFont="1" applyFill="1" applyAlignment="1">
      <alignment vertical="center"/>
    </xf>
    <xf numFmtId="0" fontId="0" fillId="24" borderId="0" xfId="0" applyFill="1" applyAlignment="1">
      <alignment vertical="center"/>
    </xf>
    <xf numFmtId="189" fontId="19" fillId="24" borderId="4" xfId="0" applyNumberFormat="1" applyFont="1" applyFill="1" applyBorder="1" applyAlignment="1">
      <alignment horizontal="right" vertical="center"/>
    </xf>
    <xf numFmtId="0" fontId="34" fillId="24" borderId="0" xfId="0" applyFont="1" applyFill="1"/>
    <xf numFmtId="0" fontId="19" fillId="24" borderId="0" xfId="0" applyFont="1" applyFill="1"/>
    <xf numFmtId="0" fontId="0" fillId="24" borderId="0" xfId="0" applyFill="1" applyAlignment="1">
      <alignment horizontal="center"/>
    </xf>
    <xf numFmtId="189" fontId="26" fillId="25" borderId="17" xfId="1" applyNumberFormat="1" applyFont="1" applyFill="1" applyBorder="1" applyAlignment="1">
      <alignment vertical="center"/>
    </xf>
    <xf numFmtId="0" fontId="41" fillId="26" borderId="18" xfId="0" applyFont="1" applyFill="1" applyBorder="1" applyAlignment="1">
      <alignment horizontal="center" vertical="center" wrapText="1"/>
    </xf>
    <xf numFmtId="43" fontId="26" fillId="26" borderId="23" xfId="1" applyFont="1" applyFill="1" applyBorder="1" applyAlignment="1">
      <alignment horizontal="center" vertical="center"/>
    </xf>
    <xf numFmtId="43" fontId="26" fillId="26" borderId="5" xfId="1" applyFont="1" applyFill="1" applyBorder="1" applyAlignment="1">
      <alignment horizontal="center" vertical="center"/>
    </xf>
    <xf numFmtId="0" fontId="23" fillId="26" borderId="18" xfId="0" applyFont="1" applyFill="1" applyBorder="1" applyAlignment="1">
      <alignment horizontal="center" vertical="center" wrapText="1"/>
    </xf>
    <xf numFmtId="0" fontId="23" fillId="26" borderId="18" xfId="0" applyFont="1" applyFill="1" applyBorder="1" applyAlignment="1">
      <alignment horizontal="center" vertical="center"/>
    </xf>
    <xf numFmtId="43" fontId="35" fillId="26" borderId="18" xfId="1" applyFont="1" applyFill="1" applyBorder="1" applyAlignment="1">
      <alignment horizontal="center" vertical="center"/>
    </xf>
    <xf numFmtId="0" fontId="26" fillId="26" borderId="17" xfId="0" applyFont="1" applyFill="1" applyBorder="1" applyAlignment="1">
      <alignment horizontal="center" vertical="center"/>
    </xf>
    <xf numFmtId="0" fontId="23" fillId="26" borderId="3" xfId="0" applyFont="1" applyFill="1" applyBorder="1" applyAlignment="1">
      <alignment horizontal="center" vertical="center"/>
    </xf>
    <xf numFmtId="43" fontId="26" fillId="26" borderId="6" xfId="1" applyFont="1" applyFill="1" applyBorder="1" applyAlignment="1">
      <alignment horizontal="center" vertical="center"/>
    </xf>
    <xf numFmtId="0" fontId="42" fillId="26" borderId="19" xfId="0" applyFont="1" applyFill="1" applyBorder="1" applyAlignment="1">
      <alignment horizontal="center" vertical="center"/>
    </xf>
    <xf numFmtId="0" fontId="26" fillId="26" borderId="20" xfId="0" applyFont="1" applyFill="1" applyBorder="1" applyAlignment="1">
      <alignment horizontal="center" vertical="center"/>
    </xf>
    <xf numFmtId="0" fontId="26" fillId="26" borderId="1" xfId="0" applyFont="1" applyFill="1" applyBorder="1" applyAlignment="1">
      <alignment horizontal="center" vertical="center"/>
    </xf>
    <xf numFmtId="0" fontId="23" fillId="26" borderId="4" xfId="0" applyFont="1" applyFill="1" applyBorder="1" applyAlignment="1">
      <alignment horizontal="center" vertical="center" wrapText="1"/>
    </xf>
    <xf numFmtId="0" fontId="41" fillId="26" borderId="17" xfId="0" applyFont="1" applyFill="1" applyBorder="1" applyAlignment="1">
      <alignment horizontal="center" vertical="center"/>
    </xf>
    <xf numFmtId="0" fontId="35" fillId="26" borderId="4" xfId="0" applyFont="1" applyFill="1" applyBorder="1" applyAlignment="1">
      <alignment horizontal="center" vertical="center" wrapText="1"/>
    </xf>
    <xf numFmtId="43" fontId="42" fillId="26" borderId="17" xfId="1" applyFont="1" applyFill="1" applyBorder="1" applyAlignment="1">
      <alignment horizontal="center" vertical="center"/>
    </xf>
    <xf numFmtId="0" fontId="23" fillId="26" borderId="4" xfId="0" applyFont="1" applyFill="1" applyBorder="1" applyAlignment="1">
      <alignment horizontal="center" vertical="center"/>
    </xf>
    <xf numFmtId="2" fontId="26" fillId="25" borderId="4" xfId="0" applyNumberFormat="1" applyFont="1" applyFill="1" applyBorder="1" applyAlignment="1">
      <alignment horizontal="center" vertical="center"/>
    </xf>
    <xf numFmtId="2" fontId="21" fillId="25" borderId="17" xfId="0" applyNumberFormat="1" applyFont="1" applyFill="1" applyBorder="1" applyAlignment="1">
      <alignment horizontal="center" vertical="center"/>
    </xf>
    <xf numFmtId="2" fontId="21" fillId="25" borderId="4" xfId="0" applyNumberFormat="1" applyFont="1" applyFill="1" applyBorder="1" applyAlignment="1">
      <alignment horizontal="center" vertical="center"/>
    </xf>
    <xf numFmtId="0" fontId="26" fillId="26" borderId="19" xfId="0" applyFont="1" applyFill="1" applyBorder="1" applyAlignment="1">
      <alignment horizontal="center" vertical="center"/>
    </xf>
    <xf numFmtId="0" fontId="26" fillId="26" borderId="21" xfId="0" applyFont="1" applyFill="1" applyBorder="1" applyAlignment="1">
      <alignment horizontal="center" vertical="center"/>
    </xf>
    <xf numFmtId="0" fontId="43" fillId="26" borderId="4" xfId="0" applyFont="1" applyFill="1" applyBorder="1" applyAlignment="1">
      <alignment horizontal="center" vertical="center" wrapText="1"/>
    </xf>
    <xf numFmtId="0" fontId="42" fillId="26" borderId="3" xfId="0" applyFont="1" applyFill="1" applyBorder="1" applyAlignment="1">
      <alignment horizontal="center" vertical="center" wrapText="1"/>
    </xf>
    <xf numFmtId="0" fontId="26" fillId="25" borderId="17" xfId="0" applyNumberFormat="1" applyFont="1" applyFill="1" applyBorder="1" applyAlignment="1">
      <alignment horizontal="center" vertical="center"/>
    </xf>
    <xf numFmtId="0" fontId="26" fillId="26" borderId="18" xfId="0" applyFont="1" applyFill="1" applyBorder="1" applyAlignment="1">
      <alignment horizontal="center"/>
    </xf>
    <xf numFmtId="0" fontId="26" fillId="25" borderId="17" xfId="1" applyNumberFormat="1" applyFont="1" applyFill="1" applyBorder="1" applyAlignment="1">
      <alignment horizontal="center" vertical="center"/>
    </xf>
    <xf numFmtId="191" fontId="30" fillId="24" borderId="17" xfId="0" applyNumberFormat="1" applyFont="1" applyFill="1" applyBorder="1" applyAlignment="1">
      <alignment horizontal="left"/>
    </xf>
    <xf numFmtId="187" fontId="25" fillId="24" borderId="4" xfId="1" applyNumberFormat="1" applyFont="1" applyFill="1" applyBorder="1"/>
    <xf numFmtId="190" fontId="24" fillId="24" borderId="4" xfId="1" applyNumberFormat="1" applyFont="1" applyFill="1" applyBorder="1"/>
    <xf numFmtId="190" fontId="25" fillId="24" borderId="4" xfId="1" applyNumberFormat="1" applyFont="1" applyFill="1" applyBorder="1"/>
    <xf numFmtId="0" fontId="29" fillId="24" borderId="4" xfId="0" applyFont="1" applyFill="1" applyBorder="1" applyAlignment="1">
      <alignment horizontal="center"/>
    </xf>
    <xf numFmtId="43" fontId="29" fillId="24" borderId="17" xfId="1" applyFont="1" applyFill="1" applyBorder="1"/>
    <xf numFmtId="191" fontId="19" fillId="24" borderId="17" xfId="0" applyNumberFormat="1" applyFont="1" applyFill="1" applyBorder="1" applyAlignment="1">
      <alignment horizontal="left"/>
    </xf>
    <xf numFmtId="187" fontId="25" fillId="24" borderId="19" xfId="1" applyNumberFormat="1" applyFont="1" applyFill="1" applyBorder="1"/>
    <xf numFmtId="2" fontId="25" fillId="24" borderId="4" xfId="1" applyNumberFormat="1" applyFont="1" applyFill="1" applyBorder="1"/>
    <xf numFmtId="0" fontId="24" fillId="24" borderId="17" xfId="1" applyNumberFormat="1" applyFont="1" applyFill="1" applyBorder="1" applyAlignment="1">
      <alignment horizontal="center" vertical="center"/>
    </xf>
    <xf numFmtId="0" fontId="19" fillId="24" borderId="17" xfId="0" applyNumberFormat="1" applyFont="1" applyFill="1" applyBorder="1" applyAlignment="1">
      <alignment horizontal="center"/>
    </xf>
    <xf numFmtId="187" fontId="19" fillId="24" borderId="17" xfId="1" applyNumberFormat="1" applyFont="1" applyFill="1" applyBorder="1"/>
    <xf numFmtId="43" fontId="19" fillId="24" borderId="17" xfId="1" applyFont="1" applyFill="1" applyBorder="1"/>
    <xf numFmtId="188" fontId="19" fillId="24" borderId="17" xfId="1" applyNumberFormat="1" applyFont="1" applyFill="1" applyBorder="1"/>
    <xf numFmtId="0" fontId="30" fillId="24" borderId="17" xfId="0" applyFont="1" applyFill="1" applyBorder="1" applyAlignment="1">
      <alignment horizontal="center"/>
    </xf>
    <xf numFmtId="189" fontId="31" fillId="24" borderId="17" xfId="1" applyNumberFormat="1" applyFont="1" applyFill="1" applyBorder="1"/>
    <xf numFmtId="43" fontId="31" fillId="24" borderId="17" xfId="1" applyFont="1" applyFill="1" applyBorder="1"/>
    <xf numFmtId="0" fontId="19" fillId="24" borderId="17" xfId="1" applyNumberFormat="1" applyFont="1" applyFill="1" applyBorder="1" applyAlignment="1">
      <alignment horizontal="center" vertical="center"/>
    </xf>
    <xf numFmtId="2" fontId="31" fillId="24" borderId="17" xfId="1" applyNumberFormat="1" applyFont="1" applyFill="1" applyBorder="1"/>
    <xf numFmtId="2" fontId="19" fillId="24" borderId="17" xfId="1" applyNumberFormat="1" applyFont="1" applyFill="1" applyBorder="1"/>
    <xf numFmtId="188" fontId="25" fillId="24" borderId="17" xfId="1" applyNumberFormat="1" applyFont="1" applyFill="1" applyBorder="1"/>
    <xf numFmtId="188" fontId="24" fillId="24" borderId="17" xfId="1" applyNumberFormat="1" applyFont="1" applyFill="1" applyBorder="1"/>
    <xf numFmtId="0" fontId="39" fillId="24" borderId="17" xfId="0" applyFont="1" applyFill="1" applyBorder="1" applyAlignment="1">
      <alignment horizontal="left"/>
    </xf>
    <xf numFmtId="187" fontId="19" fillId="24" borderId="17" xfId="1" applyNumberFormat="1" applyFont="1" applyFill="1" applyBorder="1" applyAlignment="1">
      <alignment horizontal="center"/>
    </xf>
    <xf numFmtId="0" fontId="31" fillId="24" borderId="4" xfId="1" applyNumberFormat="1" applyFont="1" applyFill="1" applyBorder="1" applyAlignment="1">
      <alignment horizontal="center"/>
    </xf>
    <xf numFmtId="0" fontId="19" fillId="24" borderId="4" xfId="1" applyNumberFormat="1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/>
    </xf>
    <xf numFmtId="189" fontId="19" fillId="24" borderId="17" xfId="1" applyNumberFormat="1" applyFont="1" applyFill="1" applyBorder="1"/>
    <xf numFmtId="188" fontId="31" fillId="24" borderId="17" xfId="1" applyNumberFormat="1" applyFont="1" applyFill="1" applyBorder="1"/>
    <xf numFmtId="0" fontId="31" fillId="24" borderId="17" xfId="0" applyNumberFormat="1" applyFont="1" applyFill="1" applyBorder="1" applyAlignment="1">
      <alignment horizontal="center" vertical="center"/>
    </xf>
    <xf numFmtId="43" fontId="19" fillId="24" borderId="17" xfId="1" applyFont="1" applyFill="1" applyBorder="1" applyAlignment="1">
      <alignment horizontal="center"/>
    </xf>
    <xf numFmtId="43" fontId="19" fillId="24" borderId="4" xfId="1" applyFont="1" applyFill="1" applyBorder="1" applyAlignment="1">
      <alignment horizontal="left"/>
    </xf>
    <xf numFmtId="0" fontId="19" fillId="24" borderId="4" xfId="0" applyNumberFormat="1" applyFont="1" applyFill="1" applyBorder="1" applyAlignment="1">
      <alignment horizontal="center" vertical="center"/>
    </xf>
    <xf numFmtId="187" fontId="19" fillId="24" borderId="4" xfId="1" applyNumberFormat="1" applyFont="1" applyFill="1" applyBorder="1" applyAlignment="1">
      <alignment horizontal="center" vertical="center"/>
    </xf>
    <xf numFmtId="43" fontId="19" fillId="24" borderId="4" xfId="1" applyFont="1" applyFill="1" applyBorder="1" applyAlignment="1">
      <alignment horizontal="center" vertical="center"/>
    </xf>
    <xf numFmtId="0" fontId="19" fillId="24" borderId="6" xfId="0" applyFont="1" applyFill="1" applyBorder="1" applyAlignment="1">
      <alignment horizontal="center" vertical="center"/>
    </xf>
    <xf numFmtId="0" fontId="19" fillId="24" borderId="4" xfId="0" applyFont="1" applyFill="1" applyBorder="1" applyAlignment="1">
      <alignment horizontal="center" vertical="center"/>
    </xf>
    <xf numFmtId="0" fontId="20" fillId="24" borderId="6" xfId="0" applyFont="1" applyFill="1" applyBorder="1" applyAlignment="1">
      <alignment horizontal="center" vertical="center"/>
    </xf>
    <xf numFmtId="189" fontId="19" fillId="24" borderId="7" xfId="1" applyNumberFormat="1" applyFont="1" applyFill="1" applyBorder="1" applyAlignment="1">
      <alignment horizontal="right" vertical="center"/>
    </xf>
    <xf numFmtId="0" fontId="31" fillId="24" borderId="4" xfId="0" applyFont="1" applyFill="1" applyBorder="1" applyAlignment="1">
      <alignment horizontal="center" vertical="center"/>
    </xf>
    <xf numFmtId="43" fontId="31" fillId="24" borderId="4" xfId="1" applyFont="1" applyFill="1" applyBorder="1" applyAlignment="1">
      <alignment horizontal="center" vertical="center"/>
    </xf>
    <xf numFmtId="0" fontId="31" fillId="24" borderId="4" xfId="0" applyNumberFormat="1" applyFont="1" applyFill="1" applyBorder="1" applyAlignment="1">
      <alignment horizontal="center" vertical="center"/>
    </xf>
    <xf numFmtId="187" fontId="19" fillId="24" borderId="4" xfId="0" applyNumberFormat="1" applyFont="1" applyFill="1" applyBorder="1" applyAlignment="1">
      <alignment horizontal="center" vertical="center"/>
    </xf>
    <xf numFmtId="43" fontId="19" fillId="24" borderId="17" xfId="1" applyFont="1" applyFill="1" applyBorder="1" applyAlignment="1">
      <alignment horizontal="left"/>
    </xf>
    <xf numFmtId="43" fontId="19" fillId="24" borderId="4" xfId="1" applyNumberFormat="1" applyFont="1" applyFill="1" applyBorder="1" applyAlignment="1">
      <alignment horizontal="center" vertical="center"/>
    </xf>
    <xf numFmtId="0" fontId="19" fillId="24" borderId="17" xfId="0" applyFont="1" applyFill="1" applyBorder="1" applyAlignment="1">
      <alignment horizontal="center" vertical="center"/>
    </xf>
    <xf numFmtId="0" fontId="31" fillId="24" borderId="17" xfId="0" applyFont="1" applyFill="1" applyBorder="1" applyAlignment="1">
      <alignment horizontal="center" vertical="center"/>
    </xf>
    <xf numFmtId="0" fontId="19" fillId="24" borderId="17" xfId="0" applyNumberFormat="1" applyFont="1" applyFill="1" applyBorder="1" applyAlignment="1">
      <alignment horizontal="center" vertical="center"/>
    </xf>
    <xf numFmtId="43" fontId="31" fillId="24" borderId="17" xfId="1" applyFont="1" applyFill="1" applyBorder="1" applyAlignment="1">
      <alignment horizontal="center" vertical="center"/>
    </xf>
    <xf numFmtId="43" fontId="19" fillId="24" borderId="17" xfId="1" applyFont="1" applyFill="1" applyBorder="1" applyAlignment="1">
      <alignment horizontal="center" vertical="center"/>
    </xf>
    <xf numFmtId="187" fontId="19" fillId="24" borderId="17" xfId="0" applyNumberFormat="1" applyFont="1" applyFill="1" applyBorder="1" applyAlignment="1">
      <alignment horizontal="center" vertical="center"/>
    </xf>
    <xf numFmtId="43" fontId="19" fillId="24" borderId="17" xfId="0" applyNumberFormat="1" applyFont="1" applyFill="1" applyBorder="1"/>
    <xf numFmtId="0" fontId="19" fillId="24" borderId="17" xfId="0" applyFont="1" applyFill="1" applyBorder="1" applyAlignment="1">
      <alignment horizontal="center"/>
    </xf>
    <xf numFmtId="0" fontId="25" fillId="24" borderId="17" xfId="1" applyNumberFormat="1" applyFont="1" applyFill="1" applyBorder="1" applyAlignment="1">
      <alignment horizontal="center"/>
    </xf>
    <xf numFmtId="0" fontId="24" fillId="24" borderId="17" xfId="0" applyFont="1" applyFill="1" applyBorder="1"/>
    <xf numFmtId="0" fontId="24" fillId="24" borderId="17" xfId="0" applyNumberFormat="1" applyFont="1" applyFill="1" applyBorder="1" applyAlignment="1">
      <alignment horizontal="center" vertical="center"/>
    </xf>
    <xf numFmtId="0" fontId="25" fillId="24" borderId="17" xfId="0" applyFont="1" applyFill="1" applyBorder="1"/>
    <xf numFmtId="43" fontId="19" fillId="24" borderId="17" xfId="1" applyNumberFormat="1" applyFont="1" applyFill="1" applyBorder="1" applyAlignment="1">
      <alignment horizontal="center"/>
    </xf>
    <xf numFmtId="191" fontId="25" fillId="24" borderId="17" xfId="1" applyNumberFormat="1" applyFont="1" applyFill="1" applyBorder="1" applyAlignment="1">
      <alignment horizontal="left"/>
    </xf>
    <xf numFmtId="189" fontId="25" fillId="24" borderId="17" xfId="1" applyNumberFormat="1" applyFont="1" applyFill="1" applyBorder="1" applyAlignment="1">
      <alignment horizontal="center"/>
    </xf>
    <xf numFmtId="0" fontId="19" fillId="24" borderId="17" xfId="0" applyFont="1" applyFill="1" applyBorder="1" applyAlignment="1">
      <alignment horizontal="left"/>
    </xf>
    <xf numFmtId="0" fontId="19" fillId="24" borderId="17" xfId="1" applyNumberFormat="1" applyFont="1" applyFill="1" applyBorder="1"/>
    <xf numFmtId="0" fontId="20" fillId="24" borderId="17" xfId="0" applyFont="1" applyFill="1" applyBorder="1" applyAlignment="1">
      <alignment horizontal="center"/>
    </xf>
    <xf numFmtId="43" fontId="31" fillId="24" borderId="17" xfId="1" applyFont="1" applyFill="1" applyBorder="1" applyAlignment="1">
      <alignment horizontal="center"/>
    </xf>
    <xf numFmtId="187" fontId="19" fillId="24" borderId="17" xfId="1" applyNumberFormat="1" applyFont="1" applyFill="1" applyBorder="1" applyAlignment="1">
      <alignment horizontal="right"/>
    </xf>
    <xf numFmtId="43" fontId="19" fillId="24" borderId="17" xfId="0" applyNumberFormat="1" applyFont="1" applyFill="1" applyBorder="1" applyAlignment="1">
      <alignment horizontal="center"/>
    </xf>
    <xf numFmtId="0" fontId="25" fillId="24" borderId="17" xfId="0" applyFont="1" applyFill="1" applyBorder="1" applyAlignment="1">
      <alignment horizontal="left"/>
    </xf>
    <xf numFmtId="0" fontId="25" fillId="24" borderId="4" xfId="0" applyFont="1" applyFill="1" applyBorder="1" applyAlignment="1">
      <alignment horizontal="center" vertical="center" wrapText="1"/>
    </xf>
    <xf numFmtId="2" fontId="25" fillId="24" borderId="17" xfId="1" applyNumberFormat="1" applyFont="1" applyFill="1" applyBorder="1"/>
    <xf numFmtId="0" fontId="25" fillId="24" borderId="17" xfId="0" applyFont="1" applyFill="1" applyBorder="1" applyAlignment="1">
      <alignment horizontal="center" vertical="center"/>
    </xf>
    <xf numFmtId="189" fontId="25" fillId="24" borderId="4" xfId="0" applyNumberFormat="1" applyFont="1" applyFill="1" applyBorder="1" applyAlignment="1">
      <alignment horizontal="right" vertical="center"/>
    </xf>
    <xf numFmtId="0" fontId="31" fillId="24" borderId="17" xfId="1" applyNumberFormat="1" applyFont="1" applyFill="1" applyBorder="1" applyAlignment="1">
      <alignment horizontal="center" vertical="center"/>
    </xf>
    <xf numFmtId="187" fontId="31" fillId="24" borderId="17" xfId="1" applyNumberFormat="1" applyFont="1" applyFill="1" applyBorder="1"/>
    <xf numFmtId="0" fontId="19" fillId="24" borderId="17" xfId="0" applyFont="1" applyFill="1" applyBorder="1"/>
    <xf numFmtId="0" fontId="19" fillId="24" borderId="17" xfId="1" applyNumberFormat="1" applyFont="1" applyFill="1" applyBorder="1" applyAlignment="1">
      <alignment horizontal="center"/>
    </xf>
    <xf numFmtId="2" fontId="19" fillId="24" borderId="17" xfId="0" applyNumberFormat="1" applyFont="1" applyFill="1" applyBorder="1"/>
    <xf numFmtId="0" fontId="0" fillId="24" borderId="0" xfId="0" applyFill="1" applyAlignment="1">
      <alignment horizontal="right"/>
    </xf>
    <xf numFmtId="0" fontId="23" fillId="24" borderId="1" xfId="0" applyFont="1" applyFill="1" applyBorder="1" applyAlignment="1">
      <alignment horizontal="right"/>
    </xf>
    <xf numFmtId="0" fontId="26" fillId="26" borderId="7" xfId="0" applyFont="1" applyFill="1" applyBorder="1" applyAlignment="1">
      <alignment horizontal="right" vertical="center"/>
    </xf>
    <xf numFmtId="2" fontId="19" fillId="24" borderId="17" xfId="0" applyNumberFormat="1" applyFont="1" applyFill="1" applyBorder="1" applyAlignment="1">
      <alignment horizontal="right" vertical="center"/>
    </xf>
    <xf numFmtId="2" fontId="19" fillId="24" borderId="4" xfId="0" applyNumberFormat="1" applyFont="1" applyFill="1" applyBorder="1" applyAlignment="1">
      <alignment horizontal="right" vertical="center"/>
    </xf>
    <xf numFmtId="2" fontId="25" fillId="24" borderId="17" xfId="0" applyNumberFormat="1" applyFont="1" applyFill="1" applyBorder="1" applyAlignment="1">
      <alignment horizontal="right" vertical="center"/>
    </xf>
    <xf numFmtId="2" fontId="25" fillId="24" borderId="4" xfId="0" applyNumberFormat="1" applyFont="1" applyFill="1" applyBorder="1" applyAlignment="1">
      <alignment horizontal="right" vertical="center"/>
    </xf>
    <xf numFmtId="2" fontId="21" fillId="25" borderId="17" xfId="0" applyNumberFormat="1" applyFont="1" applyFill="1" applyBorder="1" applyAlignment="1">
      <alignment horizontal="right" vertical="center"/>
    </xf>
    <xf numFmtId="2" fontId="21" fillId="24" borderId="0" xfId="0" applyNumberFormat="1" applyFont="1" applyFill="1" applyBorder="1" applyAlignment="1">
      <alignment horizontal="right" vertical="center"/>
    </xf>
    <xf numFmtId="187" fontId="25" fillId="24" borderId="17" xfId="1" applyNumberFormat="1" applyFont="1" applyFill="1" applyBorder="1" applyAlignment="1">
      <alignment horizontal="center"/>
    </xf>
    <xf numFmtId="43" fontId="25" fillId="24" borderId="17" xfId="1" applyFont="1" applyFill="1" applyBorder="1" applyAlignment="1">
      <alignment horizontal="center"/>
    </xf>
    <xf numFmtId="0" fontId="25" fillId="24" borderId="17" xfId="0" applyNumberFormat="1" applyFont="1" applyFill="1" applyBorder="1" applyAlignment="1">
      <alignment horizontal="center" vertical="center"/>
    </xf>
    <xf numFmtId="43" fontId="25" fillId="24" borderId="17" xfId="1" applyFont="1" applyFill="1" applyBorder="1" applyAlignment="1">
      <alignment horizontal="right" vertical="center"/>
    </xf>
    <xf numFmtId="0" fontId="21" fillId="24" borderId="0" xfId="0" applyFont="1" applyFill="1" applyBorder="1" applyAlignment="1">
      <alignment horizontal="center" vertical="center" wrapText="1"/>
    </xf>
    <xf numFmtId="2" fontId="26" fillId="24" borderId="0" xfId="0" applyNumberFormat="1" applyFont="1" applyFill="1" applyBorder="1" applyAlignment="1">
      <alignment horizontal="center" vertical="center"/>
    </xf>
    <xf numFmtId="0" fontId="26" fillId="26" borderId="19" xfId="0" applyFont="1" applyFill="1" applyBorder="1" applyAlignment="1">
      <alignment horizontal="center" vertical="center"/>
    </xf>
    <xf numFmtId="0" fontId="26" fillId="26" borderId="20" xfId="0" applyFont="1" applyFill="1" applyBorder="1" applyAlignment="1">
      <alignment horizontal="center" vertical="center"/>
    </xf>
    <xf numFmtId="0" fontId="26" fillId="26" borderId="21" xfId="0" applyFont="1" applyFill="1" applyBorder="1" applyAlignment="1">
      <alignment horizontal="center" vertical="center"/>
    </xf>
    <xf numFmtId="0" fontId="26" fillId="26" borderId="1" xfId="0" applyFont="1" applyFill="1" applyBorder="1" applyAlignment="1">
      <alignment horizontal="center" vertical="center"/>
    </xf>
    <xf numFmtId="0" fontId="26" fillId="26" borderId="7" xfId="0" applyFont="1" applyFill="1" applyBorder="1" applyAlignment="1">
      <alignment horizontal="center" vertical="center"/>
    </xf>
    <xf numFmtId="0" fontId="22" fillId="26" borderId="19" xfId="0" applyFont="1" applyFill="1" applyBorder="1" applyAlignment="1">
      <alignment horizontal="center" vertical="center"/>
    </xf>
    <xf numFmtId="0" fontId="22" fillId="26" borderId="20" xfId="0" applyFont="1" applyFill="1" applyBorder="1" applyAlignment="1">
      <alignment horizontal="center" vertical="center"/>
    </xf>
    <xf numFmtId="0" fontId="22" fillId="26" borderId="21" xfId="0" applyFont="1" applyFill="1" applyBorder="1" applyAlignment="1">
      <alignment horizontal="center" vertical="center"/>
    </xf>
    <xf numFmtId="0" fontId="23" fillId="26" borderId="18" xfId="0" applyFont="1" applyFill="1" applyBorder="1" applyAlignment="1">
      <alignment horizontal="center" vertical="center"/>
    </xf>
    <xf numFmtId="0" fontId="23" fillId="26" borderId="3" xfId="0" applyFont="1" applyFill="1" applyBorder="1" applyAlignment="1">
      <alignment horizontal="center" vertical="center"/>
    </xf>
    <xf numFmtId="0" fontId="23" fillId="26" borderId="4" xfId="0" applyFont="1" applyFill="1" applyBorder="1" applyAlignment="1">
      <alignment horizontal="center" vertical="center"/>
    </xf>
    <xf numFmtId="187" fontId="26" fillId="26" borderId="18" xfId="1" applyNumberFormat="1" applyFont="1" applyFill="1" applyBorder="1" applyAlignment="1">
      <alignment horizontal="center" vertical="center"/>
    </xf>
    <xf numFmtId="187" fontId="26" fillId="26" borderId="4" xfId="1" applyNumberFormat="1" applyFont="1" applyFill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6" fillId="26" borderId="4" xfId="0" applyFont="1" applyFill="1" applyBorder="1" applyAlignment="1">
      <alignment horizontal="center" vertical="center"/>
    </xf>
    <xf numFmtId="43" fontId="40" fillId="26" borderId="18" xfId="1" applyFont="1" applyFill="1" applyBorder="1" applyAlignment="1">
      <alignment horizontal="center" vertical="center"/>
    </xf>
    <xf numFmtId="43" fontId="40" fillId="26" borderId="3" xfId="1" applyFont="1" applyFill="1" applyBorder="1" applyAlignment="1">
      <alignment horizontal="center" vertical="center"/>
    </xf>
    <xf numFmtId="43" fontId="40" fillId="26" borderId="4" xfId="1" applyFont="1" applyFill="1" applyBorder="1" applyAlignment="1">
      <alignment horizontal="center" vertical="center"/>
    </xf>
    <xf numFmtId="0" fontId="26" fillId="26" borderId="23" xfId="0" applyFont="1" applyFill="1" applyBorder="1" applyAlignment="1">
      <alignment horizontal="center" vertical="center"/>
    </xf>
    <xf numFmtId="0" fontId="26" fillId="26" borderId="2" xfId="0" applyFont="1" applyFill="1" applyBorder="1" applyAlignment="1">
      <alignment horizontal="center" vertical="center"/>
    </xf>
    <xf numFmtId="0" fontId="26" fillId="26" borderId="22" xfId="0" applyFont="1" applyFill="1" applyBorder="1" applyAlignment="1">
      <alignment horizontal="center" vertical="center"/>
    </xf>
    <xf numFmtId="0" fontId="27" fillId="24" borderId="0" xfId="0" applyFont="1" applyFill="1" applyAlignment="1">
      <alignment horizontal="center"/>
    </xf>
  </cellXfs>
  <cellStyles count="43">
    <cellStyle name="20% - Accent1" xfId="12"/>
    <cellStyle name="20% - Accent2" xfId="13"/>
    <cellStyle name="20% - Accent3" xfId="4"/>
    <cellStyle name="20% - Accent4" xfId="14"/>
    <cellStyle name="20% - Accent5" xfId="16"/>
    <cellStyle name="20% - Accent6" xfId="18"/>
    <cellStyle name="40% - Accent1" xfId="19"/>
    <cellStyle name="40% - Accent2" xfId="5"/>
    <cellStyle name="40% - Accent3" xfId="6"/>
    <cellStyle name="40% - Accent4" xfId="7"/>
    <cellStyle name="40% - Accent5" xfId="8"/>
    <cellStyle name="40% - Accent6" xfId="2"/>
    <cellStyle name="60% - Accent1" xfId="15"/>
    <cellStyle name="60% - Accent2" xfId="17"/>
    <cellStyle name="60% - Accent3" xfId="11"/>
    <cellStyle name="60% - Accent4" xfId="20"/>
    <cellStyle name="60% - Accent5" xfId="21"/>
    <cellStyle name="60% - Accent6" xfId="22"/>
    <cellStyle name="Accent1" xfId="23"/>
    <cellStyle name="Accent2" xfId="9"/>
    <cellStyle name="Accent3" xfId="24"/>
    <cellStyle name="Accent4" xfId="25"/>
    <cellStyle name="Accent5" xfId="10"/>
    <cellStyle name="Accent6" xfId="26"/>
    <cellStyle name="Bad" xfId="27"/>
    <cellStyle name="Calculation" xfId="28"/>
    <cellStyle name="Check Cell" xfId="29"/>
    <cellStyle name="Comma" xfId="1" builtinId="3"/>
    <cellStyle name="Explanatory Text" xfId="3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34"/>
  <sheetViews>
    <sheetView tabSelected="1" topLeftCell="A2" zoomScaleNormal="100" zoomScalePageLayoutView="80" workbookViewId="0">
      <selection activeCell="D12" sqref="D12"/>
    </sheetView>
  </sheetViews>
  <sheetFormatPr defaultRowHeight="18" x14ac:dyDescent="0.25"/>
  <cols>
    <col min="1" max="1" width="36.7109375" style="9" customWidth="1"/>
    <col min="2" max="2" width="5.5703125" style="9" customWidth="1"/>
    <col min="3" max="3" width="15.7109375" style="9" customWidth="1"/>
    <col min="4" max="4" width="4.85546875" style="9" customWidth="1"/>
    <col min="5" max="5" width="14.5703125" style="9" customWidth="1"/>
    <col min="6" max="6" width="13.5703125" style="9" customWidth="1"/>
    <col min="7" max="7" width="7.42578125" style="63" customWidth="1"/>
    <col min="8" max="8" width="15.85546875" style="9" hidden="1" customWidth="1"/>
    <col min="9" max="9" width="15.28515625" style="9" hidden="1" customWidth="1"/>
    <col min="10" max="10" width="8.85546875" style="168" hidden="1" customWidth="1"/>
    <col min="11" max="11" width="11.85546875" style="11" hidden="1" customWidth="1"/>
    <col min="12" max="12" width="13.140625" style="9" hidden="1" customWidth="1"/>
    <col min="13" max="13" width="6.7109375" style="9" hidden="1" customWidth="1"/>
    <col min="14" max="14" width="4.42578125" style="13" customWidth="1"/>
    <col min="15" max="15" width="11.28515625" style="11" customWidth="1"/>
    <col min="16" max="16" width="9.28515625" style="9" customWidth="1"/>
    <col min="17" max="17" width="6.140625" style="9" customWidth="1"/>
    <col min="18" max="18" width="3.5703125" style="9" customWidth="1"/>
    <col min="19" max="19" width="10.7109375" style="9" customWidth="1"/>
    <col min="20" max="20" width="8.42578125" style="9" customWidth="1"/>
    <col min="21" max="21" width="6.28515625" style="9" customWidth="1"/>
    <col min="22" max="22" width="4" style="9" customWidth="1"/>
    <col min="23" max="23" width="10.28515625" style="9" customWidth="1"/>
    <col min="24" max="24" width="11.42578125" style="9" customWidth="1"/>
    <col min="25" max="25" width="7.7109375" style="61" customWidth="1"/>
    <col min="26" max="26" width="13.42578125" style="9" customWidth="1"/>
    <col min="27" max="27" width="6.42578125" style="9" customWidth="1"/>
    <col min="28" max="144" width="9.140625" style="15"/>
    <col min="145" max="16384" width="9.140625" style="9"/>
  </cols>
  <sheetData>
    <row r="1" spans="1:144" ht="30" customHeight="1" x14ac:dyDescent="0.25"/>
    <row r="2" spans="1:144" ht="24" customHeight="1" x14ac:dyDescent="0.65">
      <c r="A2" s="204" t="s">
        <v>19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</row>
    <row r="3" spans="1:144" ht="23.25" customHeight="1" x14ac:dyDescent="0.55000000000000004">
      <c r="A3" s="1"/>
      <c r="B3" s="2"/>
      <c r="C3" s="3"/>
      <c r="D3" s="2"/>
      <c r="E3" s="4"/>
      <c r="F3" s="8"/>
      <c r="G3" s="4"/>
      <c r="H3" s="4"/>
      <c r="I3" s="8"/>
      <c r="J3" s="169"/>
      <c r="K3" s="10"/>
      <c r="L3" s="4"/>
      <c r="M3" s="4"/>
      <c r="N3" s="14"/>
      <c r="O3" s="10"/>
      <c r="P3" s="4"/>
      <c r="Q3" s="4"/>
      <c r="R3" s="4"/>
      <c r="S3" s="5"/>
      <c r="T3" s="16"/>
      <c r="V3" s="7"/>
      <c r="W3" s="6"/>
      <c r="X3" s="12" t="s">
        <v>42</v>
      </c>
      <c r="Y3" s="62"/>
      <c r="Z3" s="5"/>
      <c r="AA3" s="5"/>
    </row>
    <row r="4" spans="1:144" s="59" customFormat="1" ht="20.25" customHeight="1" x14ac:dyDescent="0.5">
      <c r="A4" s="198" t="s">
        <v>3</v>
      </c>
      <c r="B4" s="65" t="s">
        <v>20</v>
      </c>
      <c r="C4" s="66" t="s">
        <v>4</v>
      </c>
      <c r="D4" s="188" t="s">
        <v>2</v>
      </c>
      <c r="E4" s="189"/>
      <c r="F4" s="189"/>
      <c r="G4" s="189"/>
      <c r="H4" s="189"/>
      <c r="I4" s="189"/>
      <c r="J4" s="189"/>
      <c r="K4" s="189"/>
      <c r="L4" s="189"/>
      <c r="M4" s="190"/>
      <c r="N4" s="188" t="s">
        <v>1</v>
      </c>
      <c r="O4" s="189"/>
      <c r="P4" s="189"/>
      <c r="Q4" s="190"/>
      <c r="R4" s="188" t="s">
        <v>5</v>
      </c>
      <c r="S4" s="189"/>
      <c r="T4" s="189"/>
      <c r="U4" s="190"/>
      <c r="V4" s="188" t="s">
        <v>6</v>
      </c>
      <c r="W4" s="189"/>
      <c r="X4" s="189"/>
      <c r="Y4" s="190"/>
      <c r="Z4" s="90" t="s">
        <v>7</v>
      </c>
      <c r="AA4" s="191" t="s">
        <v>8</v>
      </c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</row>
    <row r="5" spans="1:144" ht="15.75" customHeight="1" x14ac:dyDescent="0.2">
      <c r="A5" s="199"/>
      <c r="B5" s="88" t="s">
        <v>21</v>
      </c>
      <c r="C5" s="67" t="s">
        <v>15</v>
      </c>
      <c r="D5" s="183" t="s">
        <v>9</v>
      </c>
      <c r="E5" s="184"/>
      <c r="F5" s="184"/>
      <c r="G5" s="185"/>
      <c r="H5" s="186" t="s">
        <v>10</v>
      </c>
      <c r="I5" s="186"/>
      <c r="J5" s="187"/>
      <c r="K5" s="201" t="s">
        <v>14</v>
      </c>
      <c r="L5" s="202"/>
      <c r="M5" s="203"/>
      <c r="N5" s="68" t="s">
        <v>17</v>
      </c>
      <c r="O5" s="194" t="s">
        <v>11</v>
      </c>
      <c r="P5" s="196" t="s">
        <v>12</v>
      </c>
      <c r="Q5" s="69" t="s">
        <v>8</v>
      </c>
      <c r="R5" s="65" t="s">
        <v>17</v>
      </c>
      <c r="S5" s="196" t="s">
        <v>11</v>
      </c>
      <c r="T5" s="196" t="s">
        <v>12</v>
      </c>
      <c r="U5" s="70" t="s">
        <v>8</v>
      </c>
      <c r="V5" s="68" t="s">
        <v>17</v>
      </c>
      <c r="W5" s="196" t="s">
        <v>11</v>
      </c>
      <c r="X5" s="196" t="s">
        <v>12</v>
      </c>
      <c r="Y5" s="71" t="s">
        <v>8</v>
      </c>
      <c r="Z5" s="72" t="s">
        <v>16</v>
      </c>
      <c r="AA5" s="192"/>
    </row>
    <row r="6" spans="1:144" ht="18" customHeight="1" x14ac:dyDescent="0.2">
      <c r="A6" s="200"/>
      <c r="B6" s="87" t="s">
        <v>0</v>
      </c>
      <c r="C6" s="73"/>
      <c r="D6" s="74" t="s">
        <v>0</v>
      </c>
      <c r="E6" s="71" t="s">
        <v>11</v>
      </c>
      <c r="F6" s="75" t="s">
        <v>12</v>
      </c>
      <c r="G6" s="71" t="s">
        <v>8</v>
      </c>
      <c r="H6" s="76" t="s">
        <v>11</v>
      </c>
      <c r="I6" s="71" t="s">
        <v>12</v>
      </c>
      <c r="J6" s="170" t="s">
        <v>8</v>
      </c>
      <c r="K6" s="85" t="s">
        <v>11</v>
      </c>
      <c r="L6" s="71" t="s">
        <v>12</v>
      </c>
      <c r="M6" s="86" t="s">
        <v>8</v>
      </c>
      <c r="N6" s="77" t="s">
        <v>18</v>
      </c>
      <c r="O6" s="195"/>
      <c r="P6" s="197"/>
      <c r="Q6" s="78"/>
      <c r="R6" s="79" t="s">
        <v>18</v>
      </c>
      <c r="S6" s="197"/>
      <c r="T6" s="197"/>
      <c r="U6" s="80"/>
      <c r="V6" s="77" t="s">
        <v>18</v>
      </c>
      <c r="W6" s="197"/>
      <c r="X6" s="197"/>
      <c r="Y6" s="71"/>
      <c r="Z6" s="81"/>
      <c r="AA6" s="193"/>
    </row>
    <row r="7" spans="1:144" ht="21.75" x14ac:dyDescent="0.5">
      <c r="A7" s="92" t="s">
        <v>24</v>
      </c>
      <c r="B7" s="26">
        <f>D7+N7+V7</f>
        <v>4</v>
      </c>
      <c r="C7" s="27">
        <f>E7+O7+S7+W7</f>
        <v>693430</v>
      </c>
      <c r="D7" s="19">
        <v>4</v>
      </c>
      <c r="E7" s="20">
        <v>693430</v>
      </c>
      <c r="F7" s="20">
        <v>611993.78</v>
      </c>
      <c r="G7" s="31">
        <f t="shared" ref="G7:G23" si="0">F7*100/E7</f>
        <v>88.256028726764058</v>
      </c>
      <c r="H7" s="20">
        <v>693430</v>
      </c>
      <c r="I7" s="20">
        <v>611993.78</v>
      </c>
      <c r="J7" s="171">
        <f t="shared" ref="J7:J23" si="1">I7*100/H7</f>
        <v>88.256028726764058</v>
      </c>
      <c r="K7" s="93"/>
      <c r="L7" s="94"/>
      <c r="M7" s="95"/>
      <c r="N7" s="96"/>
      <c r="O7" s="20"/>
      <c r="P7" s="20"/>
      <c r="Q7" s="23"/>
      <c r="R7" s="19"/>
      <c r="S7" s="97"/>
      <c r="T7" s="20"/>
      <c r="U7" s="21"/>
      <c r="V7" s="29"/>
      <c r="W7" s="20"/>
      <c r="X7" s="21"/>
      <c r="Y7" s="21"/>
      <c r="Z7" s="60">
        <f t="shared" ref="Z7:Z14" si="2">F7+P7+T7+X7</f>
        <v>611993.78</v>
      </c>
      <c r="AA7" s="28">
        <f t="shared" ref="AA7:AA14" si="3">Z7*100/C7</f>
        <v>88.256028726764058</v>
      </c>
    </row>
    <row r="8" spans="1:144" s="25" customFormat="1" ht="21.2" customHeight="1" x14ac:dyDescent="0.5">
      <c r="A8" s="18" t="s">
        <v>30</v>
      </c>
      <c r="B8" s="159">
        <f>D8+N8+V8</f>
        <v>6</v>
      </c>
      <c r="C8" s="27">
        <f t="shared" ref="C8:C25" si="4">E8+O8+S8+W8</f>
        <v>6929409</v>
      </c>
      <c r="D8" s="19">
        <v>5</v>
      </c>
      <c r="E8" s="33">
        <v>6487895</v>
      </c>
      <c r="F8" s="21">
        <v>5230635.07</v>
      </c>
      <c r="G8" s="31">
        <f>F8*100/E8</f>
        <v>80.621450717066168</v>
      </c>
      <c r="H8" s="33">
        <f>E8-K8</f>
        <v>3567795</v>
      </c>
      <c r="I8" s="21">
        <f>F8-L8</f>
        <v>2311135.0700000003</v>
      </c>
      <c r="J8" s="173">
        <f>I8*100/H8</f>
        <v>64.777686778528476</v>
      </c>
      <c r="K8" s="20">
        <v>2920100</v>
      </c>
      <c r="L8" s="20">
        <v>2919500</v>
      </c>
      <c r="M8" s="143">
        <f>L8*100/K8</f>
        <v>99.979452758467175</v>
      </c>
      <c r="N8" s="22"/>
      <c r="O8" s="20"/>
      <c r="P8" s="20"/>
      <c r="Q8" s="32"/>
      <c r="R8" s="19"/>
      <c r="S8" s="34"/>
      <c r="T8" s="20"/>
      <c r="U8" s="30"/>
      <c r="V8" s="29">
        <v>1</v>
      </c>
      <c r="W8" s="20">
        <v>441514</v>
      </c>
      <c r="X8" s="20">
        <v>96000</v>
      </c>
      <c r="Y8" s="33">
        <f>X8*100/W8</f>
        <v>21.743364876311961</v>
      </c>
      <c r="Z8" s="162">
        <f>F8+P8+T8+X8</f>
        <v>5326635.07</v>
      </c>
      <c r="AA8" s="31">
        <f>Z8*100/C8</f>
        <v>76.869976501603531</v>
      </c>
    </row>
    <row r="9" spans="1:144" ht="21" customHeight="1" x14ac:dyDescent="0.5">
      <c r="A9" s="98" t="s">
        <v>31</v>
      </c>
      <c r="B9" s="26">
        <f>D9+N9+V9</f>
        <v>1</v>
      </c>
      <c r="C9" s="27">
        <f t="shared" si="4"/>
        <v>368285</v>
      </c>
      <c r="D9" s="19">
        <v>1</v>
      </c>
      <c r="E9" s="99">
        <v>368285</v>
      </c>
      <c r="F9" s="21">
        <v>240762.43</v>
      </c>
      <c r="G9" s="31">
        <f>F9*100/E9</f>
        <v>65.37394409221119</v>
      </c>
      <c r="H9" s="99">
        <v>368285</v>
      </c>
      <c r="I9" s="21">
        <v>240762.43</v>
      </c>
      <c r="J9" s="171">
        <f>I9*100/H9</f>
        <v>65.37394409221119</v>
      </c>
      <c r="K9" s="93"/>
      <c r="L9" s="100"/>
      <c r="M9" s="100"/>
      <c r="N9" s="96"/>
      <c r="O9" s="20"/>
      <c r="P9" s="20"/>
      <c r="Q9" s="32"/>
      <c r="R9" s="19"/>
      <c r="S9" s="97"/>
      <c r="T9" s="20"/>
      <c r="U9" s="30"/>
      <c r="V9" s="101"/>
      <c r="W9" s="20"/>
      <c r="X9" s="21"/>
      <c r="Y9" s="21"/>
      <c r="Z9" s="60">
        <f>F9+P9+T9+X9</f>
        <v>240762.43</v>
      </c>
      <c r="AA9" s="28">
        <f>Z9*100/C9</f>
        <v>65.37394409221119</v>
      </c>
    </row>
    <row r="10" spans="1:144" ht="21.2" customHeight="1" x14ac:dyDescent="0.5">
      <c r="A10" s="135" t="s">
        <v>32</v>
      </c>
      <c r="B10" s="26">
        <f>D10+N10+V10</f>
        <v>13</v>
      </c>
      <c r="C10" s="27">
        <f t="shared" si="4"/>
        <v>4693540.5599999996</v>
      </c>
      <c r="D10" s="124">
        <v>13</v>
      </c>
      <c r="E10" s="136">
        <v>4693540.5599999996</v>
      </c>
      <c r="F10" s="126">
        <v>2897083.68</v>
      </c>
      <c r="G10" s="31">
        <f>F10*100/E10</f>
        <v>61.724909862076494</v>
      </c>
      <c r="H10" s="136">
        <v>4693540.5599999996</v>
      </c>
      <c r="I10" s="126">
        <v>2897083.68</v>
      </c>
      <c r="J10" s="171">
        <f>I10*100/H10</f>
        <v>61.724909862076494</v>
      </c>
      <c r="K10" s="125"/>
      <c r="L10" s="127"/>
      <c r="M10" s="137"/>
      <c r="N10" s="129"/>
      <c r="O10" s="125"/>
      <c r="P10" s="130"/>
      <c r="Q10" s="138"/>
      <c r="R10" s="139"/>
      <c r="T10" s="137"/>
      <c r="U10" s="140"/>
      <c r="V10" s="121"/>
      <c r="W10" s="141"/>
      <c r="X10" s="142"/>
      <c r="Y10" s="137"/>
      <c r="Z10" s="60">
        <f>F10+P10+T10+X10</f>
        <v>2897083.68</v>
      </c>
      <c r="AA10" s="28">
        <f>Z10*100/C10</f>
        <v>61.724909862076494</v>
      </c>
    </row>
    <row r="11" spans="1:144" ht="21.2" customHeight="1" x14ac:dyDescent="0.5">
      <c r="A11" s="114" t="s">
        <v>25</v>
      </c>
      <c r="B11" s="26">
        <f>D11+N11+V11</f>
        <v>4</v>
      </c>
      <c r="C11" s="27">
        <f t="shared" si="4"/>
        <v>1656180</v>
      </c>
      <c r="D11" s="102">
        <v>4</v>
      </c>
      <c r="E11" s="103">
        <v>1656180</v>
      </c>
      <c r="F11" s="104">
        <v>985186.31</v>
      </c>
      <c r="G11" s="31">
        <f>F11*100/E11</f>
        <v>59.485461121375693</v>
      </c>
      <c r="H11" s="103">
        <v>1656180</v>
      </c>
      <c r="I11" s="104">
        <v>985186.31</v>
      </c>
      <c r="J11" s="171">
        <f>I11*100/H11</f>
        <v>59.485461121375693</v>
      </c>
      <c r="K11" s="115"/>
      <c r="L11" s="116"/>
      <c r="M11" s="117"/>
      <c r="N11" s="118"/>
      <c r="O11" s="103"/>
      <c r="P11" s="119"/>
      <c r="Q11" s="120"/>
      <c r="R11" s="102"/>
      <c r="S11" s="103"/>
      <c r="T11" s="103"/>
      <c r="U11" s="108"/>
      <c r="V11" s="121"/>
      <c r="W11" s="103"/>
      <c r="X11" s="103"/>
      <c r="Y11" s="122"/>
      <c r="Z11" s="60">
        <f>F11+P11+T11+X11</f>
        <v>985186.31</v>
      </c>
      <c r="AA11" s="28">
        <f>Z11*100/C11</f>
        <v>59.485461121375693</v>
      </c>
    </row>
    <row r="12" spans="1:144" ht="21.2" customHeight="1" x14ac:dyDescent="0.5">
      <c r="A12" s="123" t="s">
        <v>26</v>
      </c>
      <c r="B12" s="26">
        <v>9</v>
      </c>
      <c r="C12" s="27">
        <f t="shared" si="4"/>
        <v>2311110</v>
      </c>
      <c r="D12" s="124">
        <v>9</v>
      </c>
      <c r="E12" s="125">
        <v>2311110</v>
      </c>
      <c r="F12" s="126">
        <v>1353317.65</v>
      </c>
      <c r="G12" s="28">
        <f>F12*100/E12</f>
        <v>58.557041854347048</v>
      </c>
      <c r="H12" s="125">
        <v>2311110</v>
      </c>
      <c r="I12" s="126">
        <v>1353317.65</v>
      </c>
      <c r="J12" s="172">
        <f>I12*100/H12</f>
        <v>58.557041854347048</v>
      </c>
      <c r="K12" s="125"/>
      <c r="L12" s="127"/>
      <c r="M12" s="128"/>
      <c r="N12" s="129"/>
      <c r="O12" s="125"/>
      <c r="P12" s="130"/>
      <c r="Q12" s="131"/>
      <c r="R12" s="124"/>
      <c r="S12" s="128"/>
      <c r="T12" s="128"/>
      <c r="U12" s="132"/>
      <c r="V12" s="133"/>
      <c r="W12" s="126"/>
      <c r="X12" s="134"/>
      <c r="Y12" s="128"/>
      <c r="Z12" s="60">
        <f>F12+P12+T12+X12</f>
        <v>1353317.65</v>
      </c>
      <c r="AA12" s="28">
        <f>Z12*100/C12</f>
        <v>58.557041854347048</v>
      </c>
    </row>
    <row r="13" spans="1:144" ht="21.75" customHeight="1" x14ac:dyDescent="0.5">
      <c r="A13" s="18" t="s">
        <v>33</v>
      </c>
      <c r="B13" s="26">
        <f>D13+N13+V13</f>
        <v>13</v>
      </c>
      <c r="C13" s="27">
        <f t="shared" si="4"/>
        <v>12030980</v>
      </c>
      <c r="D13" s="102">
        <v>11</v>
      </c>
      <c r="E13" s="103">
        <v>11598880</v>
      </c>
      <c r="F13" s="104">
        <v>6630426.2999999998</v>
      </c>
      <c r="G13" s="31">
        <f t="shared" si="0"/>
        <v>57.164366731960328</v>
      </c>
      <c r="H13" s="103">
        <f>E13-K13</f>
        <v>8015880</v>
      </c>
      <c r="I13" s="104">
        <f>F13-L13</f>
        <v>3047426.3</v>
      </c>
      <c r="J13" s="171">
        <f t="shared" si="1"/>
        <v>38.017364281900427</v>
      </c>
      <c r="K13" s="103">
        <v>3583000</v>
      </c>
      <c r="L13" s="105">
        <v>3583000</v>
      </c>
      <c r="M13" s="105">
        <f>L13*100/K13</f>
        <v>100</v>
      </c>
      <c r="N13" s="106"/>
      <c r="O13" s="103"/>
      <c r="P13" s="103"/>
      <c r="Q13" s="107"/>
      <c r="R13" s="102"/>
      <c r="S13" s="103"/>
      <c r="T13" s="103"/>
      <c r="U13" s="108"/>
      <c r="V13" s="109">
        <v>2</v>
      </c>
      <c r="W13" s="103">
        <v>432100</v>
      </c>
      <c r="X13" s="103">
        <v>136250</v>
      </c>
      <c r="Y13" s="33">
        <f>X13*100/W13</f>
        <v>31.532052765563527</v>
      </c>
      <c r="Z13" s="60">
        <f t="shared" si="2"/>
        <v>6766676.2999999998</v>
      </c>
      <c r="AA13" s="28">
        <f t="shared" si="3"/>
        <v>56.243766509461409</v>
      </c>
    </row>
    <row r="14" spans="1:144" ht="22.5" customHeight="1" x14ac:dyDescent="0.5">
      <c r="A14" s="18" t="s">
        <v>34</v>
      </c>
      <c r="B14" s="26">
        <f>D14+N14+V14</f>
        <v>11</v>
      </c>
      <c r="C14" s="27">
        <f t="shared" si="4"/>
        <v>5884698.7000000002</v>
      </c>
      <c r="D14" s="19">
        <v>7</v>
      </c>
      <c r="E14" s="33">
        <v>4712098.7</v>
      </c>
      <c r="F14" s="21">
        <v>2346967.2599999998</v>
      </c>
      <c r="G14" s="31">
        <f t="shared" si="0"/>
        <v>49.807260191727302</v>
      </c>
      <c r="H14" s="33">
        <v>4712098.7</v>
      </c>
      <c r="I14" s="21">
        <v>2346967.2599999998</v>
      </c>
      <c r="J14" s="171">
        <f t="shared" si="1"/>
        <v>49.807260191727302</v>
      </c>
      <c r="K14" s="103"/>
      <c r="L14" s="110"/>
      <c r="M14" s="111"/>
      <c r="N14" s="22"/>
      <c r="O14" s="20"/>
      <c r="P14" s="112"/>
      <c r="Q14" s="113"/>
      <c r="R14" s="19"/>
      <c r="S14" s="97"/>
      <c r="T14" s="20"/>
      <c r="U14" s="30"/>
      <c r="V14" s="29">
        <v>4</v>
      </c>
      <c r="W14" s="20">
        <v>1172600</v>
      </c>
      <c r="X14" s="112">
        <v>190137.3</v>
      </c>
      <c r="Y14" s="33">
        <f>X14*100/W14</f>
        <v>16.215017908920348</v>
      </c>
      <c r="Z14" s="60">
        <f t="shared" si="2"/>
        <v>2537104.5599999996</v>
      </c>
      <c r="AA14" s="28">
        <f t="shared" si="3"/>
        <v>43.113584727795825</v>
      </c>
    </row>
    <row r="15" spans="1:144" ht="21" customHeight="1" x14ac:dyDescent="0.5">
      <c r="A15" s="18" t="s">
        <v>27</v>
      </c>
      <c r="B15" s="26">
        <f>D15+N15+V15</f>
        <v>19</v>
      </c>
      <c r="C15" s="27">
        <f t="shared" si="4"/>
        <v>8785017</v>
      </c>
      <c r="D15" s="102">
        <v>18</v>
      </c>
      <c r="E15" s="103">
        <v>8625017</v>
      </c>
      <c r="F15" s="104">
        <v>3392113.62</v>
      </c>
      <c r="G15" s="31">
        <f t="shared" ref="G15:G21" si="5">F15*100/E15</f>
        <v>39.328776047629816</v>
      </c>
      <c r="H15" s="103">
        <f>E15-K15</f>
        <v>6041117</v>
      </c>
      <c r="I15" s="21">
        <f>F15-L15</f>
        <v>3246913.62</v>
      </c>
      <c r="J15" s="171">
        <f t="shared" ref="J15:J21" si="6">I15*100/H15</f>
        <v>53.746908394589944</v>
      </c>
      <c r="K15" s="103">
        <v>2583900</v>
      </c>
      <c r="L15" s="103">
        <v>145200</v>
      </c>
      <c r="M15" s="143">
        <f>L15*100/K15</f>
        <v>5.6194125159642399</v>
      </c>
      <c r="N15" s="144">
        <v>1</v>
      </c>
      <c r="O15" s="103">
        <v>160000</v>
      </c>
      <c r="P15" s="105">
        <v>160000</v>
      </c>
      <c r="Q15" s="112">
        <f>P15*100/O15</f>
        <v>100</v>
      </c>
      <c r="R15" s="19"/>
      <c r="S15" s="20"/>
      <c r="T15" s="145"/>
      <c r="U15" s="146"/>
      <c r="V15" s="147"/>
      <c r="W15" s="20"/>
      <c r="X15" s="148"/>
      <c r="Y15" s="33"/>
      <c r="Z15" s="60">
        <f t="shared" ref="Z15:Z23" si="7">F15+P15+T15+X15</f>
        <v>3552113.62</v>
      </c>
      <c r="AA15" s="28">
        <f t="shared" ref="AA15:AA23" si="8">Z15*100/C15</f>
        <v>40.433770589174728</v>
      </c>
    </row>
    <row r="16" spans="1:144" s="25" customFormat="1" ht="21" customHeight="1" x14ac:dyDescent="0.5">
      <c r="A16" s="158" t="s">
        <v>35</v>
      </c>
      <c r="B16" s="159">
        <v>9</v>
      </c>
      <c r="C16" s="27">
        <f t="shared" si="4"/>
        <v>2459254</v>
      </c>
      <c r="D16" s="19">
        <v>9</v>
      </c>
      <c r="E16" s="20">
        <v>1280650</v>
      </c>
      <c r="F16" s="21">
        <v>355394.94</v>
      </c>
      <c r="G16" s="31">
        <f t="shared" si="5"/>
        <v>27.751137313083198</v>
      </c>
      <c r="H16" s="20">
        <v>1280650</v>
      </c>
      <c r="I16" s="21">
        <v>355394.94</v>
      </c>
      <c r="J16" s="173">
        <f t="shared" si="6"/>
        <v>27.751137313083198</v>
      </c>
      <c r="K16" s="20"/>
      <c r="L16" s="160"/>
      <c r="M16" s="160"/>
      <c r="N16" s="24"/>
      <c r="O16" s="20"/>
      <c r="P16" s="112"/>
      <c r="Q16" s="20"/>
      <c r="R16" s="19"/>
      <c r="S16" s="161"/>
      <c r="T16" s="20"/>
      <c r="U16" s="30"/>
      <c r="V16" s="29"/>
      <c r="W16" s="20">
        <v>1178604</v>
      </c>
      <c r="X16" s="21">
        <v>496809.73</v>
      </c>
      <c r="Y16" s="33">
        <f t="shared" ref="Y16" si="9">X16*100/W16</f>
        <v>42.152387909764435</v>
      </c>
      <c r="Z16" s="162">
        <f t="shared" si="7"/>
        <v>852204.66999999993</v>
      </c>
      <c r="AA16" s="31">
        <f t="shared" si="8"/>
        <v>34.652974845217287</v>
      </c>
    </row>
    <row r="17" spans="1:144" ht="22.5" customHeight="1" x14ac:dyDescent="0.5">
      <c r="A17" s="18" t="s">
        <v>36</v>
      </c>
      <c r="B17" s="26">
        <f>D17+N17+V17</f>
        <v>21</v>
      </c>
      <c r="C17" s="27">
        <f t="shared" si="4"/>
        <v>6380170</v>
      </c>
      <c r="D17" s="19">
        <v>21</v>
      </c>
      <c r="E17" s="20">
        <v>6380170</v>
      </c>
      <c r="F17" s="21">
        <v>2058931.5</v>
      </c>
      <c r="G17" s="31">
        <f t="shared" si="5"/>
        <v>32.270793724932098</v>
      </c>
      <c r="H17" s="20">
        <v>6380170</v>
      </c>
      <c r="I17" s="21">
        <f>F17-K17</f>
        <v>2005131.5</v>
      </c>
      <c r="J17" s="171">
        <f t="shared" si="6"/>
        <v>31.42755600556098</v>
      </c>
      <c r="K17" s="20">
        <v>53800</v>
      </c>
      <c r="L17" s="20">
        <v>53800</v>
      </c>
      <c r="M17" s="20">
        <f>L17*100/K17</f>
        <v>100</v>
      </c>
      <c r="N17" s="22"/>
      <c r="O17" s="20"/>
      <c r="P17" s="20"/>
      <c r="Q17" s="32"/>
      <c r="R17" s="19"/>
      <c r="S17" s="34"/>
      <c r="T17" s="20"/>
      <c r="U17" s="30"/>
      <c r="V17" s="101"/>
      <c r="W17" s="20"/>
      <c r="X17" s="21"/>
      <c r="Y17" s="33"/>
      <c r="Z17" s="60">
        <f t="shared" si="7"/>
        <v>2058931.5</v>
      </c>
      <c r="AA17" s="28">
        <f t="shared" si="8"/>
        <v>32.270793724932098</v>
      </c>
    </row>
    <row r="18" spans="1:144" ht="20.25" customHeight="1" x14ac:dyDescent="0.5">
      <c r="A18" s="135" t="s">
        <v>37</v>
      </c>
      <c r="B18" s="26">
        <f>D18+N18+V18</f>
        <v>15</v>
      </c>
      <c r="C18" s="27">
        <f t="shared" si="4"/>
        <v>10873370</v>
      </c>
      <c r="D18" s="102">
        <v>15</v>
      </c>
      <c r="E18" s="103">
        <v>10873370</v>
      </c>
      <c r="F18" s="104">
        <v>3489065.98</v>
      </c>
      <c r="G18" s="31">
        <f t="shared" si="5"/>
        <v>32.088174871268059</v>
      </c>
      <c r="H18" s="103">
        <f>E18-K18</f>
        <v>9384370</v>
      </c>
      <c r="I18" s="104">
        <f>F18-L18</f>
        <v>3369065.98</v>
      </c>
      <c r="J18" s="171">
        <f t="shared" si="6"/>
        <v>35.900822111660133</v>
      </c>
      <c r="K18" s="115">
        <v>1489000</v>
      </c>
      <c r="L18" s="115">
        <v>120000</v>
      </c>
      <c r="M18" s="149">
        <f>L18*100/K18</f>
        <v>8.0591000671591679</v>
      </c>
      <c r="N18" s="106"/>
      <c r="O18" s="103"/>
      <c r="P18" s="103"/>
      <c r="Q18" s="107"/>
      <c r="R18" s="19"/>
      <c r="S18" s="20"/>
      <c r="T18" s="20"/>
      <c r="U18" s="30"/>
      <c r="V18" s="101"/>
      <c r="W18" s="20"/>
      <c r="X18" s="21"/>
      <c r="Y18" s="33"/>
      <c r="Z18" s="60">
        <f t="shared" si="7"/>
        <v>3489065.98</v>
      </c>
      <c r="AA18" s="28">
        <f t="shared" si="8"/>
        <v>32.088174871268059</v>
      </c>
    </row>
    <row r="19" spans="1:144" ht="22.5" customHeight="1" x14ac:dyDescent="0.5">
      <c r="A19" s="152" t="s">
        <v>28</v>
      </c>
      <c r="B19" s="26">
        <f>D19+N19+V19</f>
        <v>3</v>
      </c>
      <c r="C19" s="27">
        <f t="shared" si="4"/>
        <v>242500</v>
      </c>
      <c r="D19" s="102">
        <v>3</v>
      </c>
      <c r="E19" s="103">
        <v>242500</v>
      </c>
      <c r="F19" s="104">
        <v>72767</v>
      </c>
      <c r="G19" s="31">
        <f t="shared" si="5"/>
        <v>30.00701030927835</v>
      </c>
      <c r="H19" s="103">
        <v>242500</v>
      </c>
      <c r="I19" s="104">
        <v>72767</v>
      </c>
      <c r="J19" s="171">
        <f t="shared" si="6"/>
        <v>30.00701030927835</v>
      </c>
      <c r="K19" s="103"/>
      <c r="L19" s="153"/>
      <c r="M19" s="153"/>
      <c r="N19" s="154"/>
      <c r="O19" s="103"/>
      <c r="P19" s="20"/>
      <c r="Q19" s="107"/>
      <c r="R19" s="102"/>
      <c r="S19" s="144"/>
      <c r="T19" s="115"/>
      <c r="U19" s="155"/>
      <c r="V19" s="121"/>
      <c r="W19" s="115"/>
      <c r="X19" s="156"/>
      <c r="Y19" s="157"/>
      <c r="Z19" s="60">
        <f t="shared" si="7"/>
        <v>72767</v>
      </c>
      <c r="AA19" s="28">
        <f t="shared" si="8"/>
        <v>30.00701030927835</v>
      </c>
    </row>
    <row r="20" spans="1:144" s="25" customFormat="1" ht="20.25" customHeight="1" x14ac:dyDescent="0.5">
      <c r="A20" s="150" t="s">
        <v>38</v>
      </c>
      <c r="B20" s="26">
        <f>D20+N20+R20+V20</f>
        <v>26</v>
      </c>
      <c r="C20" s="27">
        <f t="shared" si="4"/>
        <v>10034888</v>
      </c>
      <c r="D20" s="19">
        <v>21</v>
      </c>
      <c r="E20" s="20">
        <v>3171788</v>
      </c>
      <c r="F20" s="21">
        <v>2020716</v>
      </c>
      <c r="G20" s="31">
        <f t="shared" si="5"/>
        <v>63.709049911280324</v>
      </c>
      <c r="H20" s="20">
        <v>3171788</v>
      </c>
      <c r="I20" s="21">
        <v>2020716</v>
      </c>
      <c r="J20" s="174">
        <f t="shared" si="6"/>
        <v>63.709049911280324</v>
      </c>
      <c r="K20" s="93"/>
      <c r="L20" s="100"/>
      <c r="M20" s="100"/>
      <c r="N20" s="24">
        <v>3</v>
      </c>
      <c r="O20" s="20">
        <v>3577900</v>
      </c>
      <c r="P20" s="112">
        <v>489500</v>
      </c>
      <c r="Q20" s="33">
        <f>P20*100/O20</f>
        <v>13.68120964811761</v>
      </c>
      <c r="R20" s="19">
        <v>1</v>
      </c>
      <c r="S20" s="20">
        <v>2985200</v>
      </c>
      <c r="T20" s="112">
        <v>416600</v>
      </c>
      <c r="U20" s="151">
        <f>T20*100/S20</f>
        <v>13.955513868417526</v>
      </c>
      <c r="V20" s="29">
        <v>1</v>
      </c>
      <c r="W20" s="20">
        <v>300000</v>
      </c>
      <c r="X20" s="20">
        <v>75000</v>
      </c>
      <c r="Y20" s="33">
        <f>X20*100/W20</f>
        <v>25</v>
      </c>
      <c r="Z20" s="60">
        <f t="shared" si="7"/>
        <v>3001816</v>
      </c>
      <c r="AA20" s="28">
        <f t="shared" si="8"/>
        <v>29.913796745912858</v>
      </c>
      <c r="AB20" s="15" t="s">
        <v>23</v>
      </c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</row>
    <row r="21" spans="1:144" ht="21.75" customHeight="1" x14ac:dyDescent="0.5">
      <c r="A21" s="135" t="s">
        <v>39</v>
      </c>
      <c r="B21" s="26">
        <f>D21+N21+V21</f>
        <v>18</v>
      </c>
      <c r="C21" s="27">
        <f t="shared" si="4"/>
        <v>4856540</v>
      </c>
      <c r="D21" s="102">
        <v>17</v>
      </c>
      <c r="E21" s="103">
        <v>4751540</v>
      </c>
      <c r="F21" s="104">
        <v>1259739.3700000001</v>
      </c>
      <c r="G21" s="31">
        <f t="shared" si="5"/>
        <v>26.512233296994239</v>
      </c>
      <c r="H21" s="103">
        <v>4751540</v>
      </c>
      <c r="I21" s="104">
        <v>1259739.3700000001</v>
      </c>
      <c r="J21" s="171">
        <f t="shared" si="6"/>
        <v>26.512233296994239</v>
      </c>
      <c r="K21" s="103"/>
      <c r="L21" s="111"/>
      <c r="M21" s="111"/>
      <c r="N21" s="144">
        <v>1</v>
      </c>
      <c r="O21" s="103">
        <v>105000</v>
      </c>
      <c r="P21" s="23">
        <v>0</v>
      </c>
      <c r="Q21" s="23">
        <f t="shared" ref="Q21" si="10">P21*100/O21</f>
        <v>0</v>
      </c>
      <c r="R21" s="19"/>
      <c r="S21" s="20"/>
      <c r="T21" s="20"/>
      <c r="U21" s="21"/>
      <c r="V21" s="101"/>
      <c r="W21" s="20"/>
      <c r="X21" s="20"/>
      <c r="Y21" s="33"/>
      <c r="Z21" s="60">
        <f t="shared" si="7"/>
        <v>1259739.3700000001</v>
      </c>
      <c r="AA21" s="28">
        <f t="shared" si="8"/>
        <v>25.939030050200351</v>
      </c>
    </row>
    <row r="22" spans="1:144" s="25" customFormat="1" ht="21.75" x14ac:dyDescent="0.5">
      <c r="A22" s="18" t="s">
        <v>40</v>
      </c>
      <c r="B22" s="26">
        <f>D22+N22+V22</f>
        <v>5</v>
      </c>
      <c r="C22" s="27">
        <f t="shared" si="4"/>
        <v>3874915</v>
      </c>
      <c r="D22" s="19">
        <v>5</v>
      </c>
      <c r="E22" s="20">
        <v>3874915</v>
      </c>
      <c r="F22" s="21">
        <v>819099</v>
      </c>
      <c r="G22" s="31">
        <f>F22*100/E22</f>
        <v>21.138502392955715</v>
      </c>
      <c r="H22" s="20">
        <v>3874915</v>
      </c>
      <c r="I22" s="21">
        <v>819099</v>
      </c>
      <c r="J22" s="171">
        <f>I22*100/H22</f>
        <v>21.138502392955715</v>
      </c>
      <c r="K22" s="20"/>
      <c r="L22" s="20"/>
      <c r="M22" s="20"/>
      <c r="N22" s="22"/>
      <c r="O22" s="20"/>
      <c r="P22" s="20"/>
      <c r="Q22" s="23"/>
      <c r="R22" s="19"/>
      <c r="S22" s="24"/>
      <c r="T22" s="177"/>
      <c r="U22" s="178"/>
      <c r="V22" s="179"/>
      <c r="W22" s="177"/>
      <c r="X22" s="24"/>
      <c r="Y22" s="24"/>
      <c r="Z22" s="60">
        <f>F22+P22+T22+X22</f>
        <v>819099</v>
      </c>
      <c r="AA22" s="28">
        <f>Z22*100/C22</f>
        <v>21.138502392955715</v>
      </c>
    </row>
    <row r="23" spans="1:144" ht="21.2" customHeight="1" x14ac:dyDescent="0.5">
      <c r="A23" s="18" t="s">
        <v>41</v>
      </c>
      <c r="B23" s="26">
        <f>D23+N23+V23</f>
        <v>18</v>
      </c>
      <c r="C23" s="27">
        <f t="shared" si="4"/>
        <v>20914110</v>
      </c>
      <c r="D23" s="19">
        <v>18</v>
      </c>
      <c r="E23" s="20">
        <v>20914110</v>
      </c>
      <c r="F23" s="21">
        <v>2527034</v>
      </c>
      <c r="G23" s="31">
        <f t="shared" si="0"/>
        <v>12.082914357818717</v>
      </c>
      <c r="H23" s="20">
        <v>20914110</v>
      </c>
      <c r="I23" s="21">
        <v>2527034</v>
      </c>
      <c r="J23" s="171">
        <f t="shared" si="1"/>
        <v>12.082914357818717</v>
      </c>
      <c r="K23" s="20"/>
      <c r="L23" s="160"/>
      <c r="M23" s="160"/>
      <c r="N23" s="22"/>
      <c r="O23" s="20"/>
      <c r="P23" s="20"/>
      <c r="Q23" s="23"/>
      <c r="R23" s="19"/>
      <c r="S23" s="34"/>
      <c r="T23" s="20"/>
      <c r="U23" s="21"/>
      <c r="V23" s="29"/>
      <c r="W23" s="20"/>
      <c r="X23" s="21"/>
      <c r="Y23" s="33"/>
      <c r="Z23" s="60">
        <f t="shared" si="7"/>
        <v>2527034</v>
      </c>
      <c r="AA23" s="28">
        <f t="shared" si="8"/>
        <v>12.082914357818717</v>
      </c>
    </row>
    <row r="24" spans="1:144" ht="21.2" customHeight="1" x14ac:dyDescent="0.5">
      <c r="A24" s="135" t="s">
        <v>29</v>
      </c>
      <c r="B24" s="26">
        <f t="shared" ref="B24" si="11">D24+N24+V24</f>
        <v>24</v>
      </c>
      <c r="C24" s="27">
        <f t="shared" si="4"/>
        <v>377175000</v>
      </c>
      <c r="D24" s="19">
        <v>24</v>
      </c>
      <c r="E24" s="20">
        <v>377175000</v>
      </c>
      <c r="F24" s="21">
        <v>23294675.57</v>
      </c>
      <c r="G24" s="31">
        <f t="shared" ref="G24:G26" si="12">F24*100/E24</f>
        <v>6.1760921508583548</v>
      </c>
      <c r="H24" s="20">
        <v>377175000</v>
      </c>
      <c r="I24" s="21">
        <v>23294675.57</v>
      </c>
      <c r="J24" s="173">
        <f t="shared" ref="J24:J26" si="13">I24*100/H24</f>
        <v>6.1760921508583548</v>
      </c>
      <c r="K24" s="20"/>
      <c r="L24" s="21"/>
      <c r="M24" s="180"/>
      <c r="N24" s="106"/>
      <c r="O24" s="103"/>
      <c r="P24" s="103"/>
      <c r="Q24" s="107"/>
      <c r="R24" s="102"/>
      <c r="S24" s="103"/>
      <c r="T24" s="20"/>
      <c r="U24" s="108"/>
      <c r="V24" s="163"/>
      <c r="W24" s="103"/>
      <c r="X24" s="104"/>
      <c r="Y24" s="104"/>
      <c r="Z24" s="60">
        <f t="shared" ref="Z24:Z25" si="14">F24+P24+T24+X24</f>
        <v>23294675.57</v>
      </c>
      <c r="AA24" s="28">
        <f t="shared" ref="AA24:AA26" si="15">Z24*100/C24</f>
        <v>6.1760921508583548</v>
      </c>
    </row>
    <row r="25" spans="1:144" ht="21.2" customHeight="1" x14ac:dyDescent="0.5">
      <c r="A25" s="152" t="s">
        <v>22</v>
      </c>
      <c r="B25" s="26">
        <v>4</v>
      </c>
      <c r="C25" s="27">
        <f t="shared" si="4"/>
        <v>997890</v>
      </c>
      <c r="D25" s="19">
        <v>4</v>
      </c>
      <c r="E25" s="21">
        <v>997890</v>
      </c>
      <c r="F25" s="23">
        <v>11010</v>
      </c>
      <c r="G25" s="31">
        <f t="shared" si="12"/>
        <v>1.1033280221266872</v>
      </c>
      <c r="H25" s="21">
        <v>997890</v>
      </c>
      <c r="I25" s="23">
        <v>11010</v>
      </c>
      <c r="J25" s="173">
        <f t="shared" si="13"/>
        <v>1.1033280221266872</v>
      </c>
      <c r="K25" s="103"/>
      <c r="L25" s="153"/>
      <c r="M25" s="104"/>
      <c r="N25" s="106"/>
      <c r="O25" s="103"/>
      <c r="P25" s="103"/>
      <c r="Q25" s="164"/>
      <c r="R25" s="102"/>
      <c r="S25" s="165"/>
      <c r="T25" s="166"/>
      <c r="U25" s="108"/>
      <c r="V25" s="121"/>
      <c r="W25" s="103"/>
      <c r="X25" s="167"/>
      <c r="Y25" s="167"/>
      <c r="Z25" s="60">
        <f t="shared" si="14"/>
        <v>11010</v>
      </c>
      <c r="AA25" s="28">
        <f t="shared" si="15"/>
        <v>1.1033280221266872</v>
      </c>
    </row>
    <row r="26" spans="1:144" s="35" customFormat="1" ht="21" customHeight="1" x14ac:dyDescent="0.2">
      <c r="A26" s="48" t="s">
        <v>13</v>
      </c>
      <c r="B26" s="49">
        <f>SUM(B7:B25)</f>
        <v>223</v>
      </c>
      <c r="C26" s="50">
        <f>SUM(C7:C25)</f>
        <v>481161287.25999999</v>
      </c>
      <c r="D26" s="51">
        <f>SUM(D7:D25)</f>
        <v>209</v>
      </c>
      <c r="E26" s="52">
        <f>SUM(E7:E25)</f>
        <v>470808369.25999999</v>
      </c>
      <c r="F26" s="52">
        <f>SUM(F7:F25)</f>
        <v>59596919.460000008</v>
      </c>
      <c r="G26" s="82">
        <f t="shared" si="12"/>
        <v>12.658423968476251</v>
      </c>
      <c r="H26" s="53">
        <f>SUM(H7:H25)</f>
        <v>460232369.25999999</v>
      </c>
      <c r="I26" s="52">
        <f>SUM(I7:I25)</f>
        <v>52775419.460000008</v>
      </c>
      <c r="J26" s="175">
        <f t="shared" si="13"/>
        <v>11.467124649414975</v>
      </c>
      <c r="K26" s="56">
        <f>SUM(K7:K25)</f>
        <v>10629800</v>
      </c>
      <c r="L26" s="56">
        <f>SUM(L7:L25)</f>
        <v>6821500</v>
      </c>
      <c r="M26" s="83">
        <f>L26*100/K26</f>
        <v>64.173361681311036</v>
      </c>
      <c r="N26" s="51">
        <f>SUM(N12:N25)</f>
        <v>5</v>
      </c>
      <c r="O26" s="54">
        <f>SUM(O7:O25)</f>
        <v>3842900</v>
      </c>
      <c r="P26" s="55">
        <f>SUM(P7:P25)</f>
        <v>649500</v>
      </c>
      <c r="Q26" s="64">
        <f>P26*100/O26</f>
        <v>16.901298498529755</v>
      </c>
      <c r="R26" s="89">
        <f>SUM(R12:R25)</f>
        <v>1</v>
      </c>
      <c r="S26" s="54">
        <f>SUM(S12:S25)</f>
        <v>2985200</v>
      </c>
      <c r="T26" s="56">
        <f>SUM(T12:T25)</f>
        <v>416600</v>
      </c>
      <c r="U26" s="64">
        <f>T26*100/S26</f>
        <v>13.955513868417526</v>
      </c>
      <c r="V26" s="91">
        <f>SUM(V7:V25)</f>
        <v>8</v>
      </c>
      <c r="W26" s="54">
        <f>SUM(W7:W25)</f>
        <v>3524818</v>
      </c>
      <c r="X26" s="52">
        <f>SUM(X7:X25)</f>
        <v>994197.03</v>
      </c>
      <c r="Y26" s="53">
        <f>X26*100/W26</f>
        <v>28.20562735437688</v>
      </c>
      <c r="Z26" s="57">
        <f>SUM(Z7:Z25)</f>
        <v>61657216.489999995</v>
      </c>
      <c r="AA26" s="84">
        <f t="shared" si="15"/>
        <v>12.81425129629827</v>
      </c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</row>
    <row r="27" spans="1:144" s="35" customFormat="1" ht="21" customHeight="1" x14ac:dyDescent="0.2">
      <c r="A27" s="36"/>
      <c r="B27" s="181"/>
      <c r="C27" s="37"/>
      <c r="D27" s="38"/>
      <c r="E27" s="39"/>
      <c r="F27" s="39"/>
      <c r="G27" s="182"/>
      <c r="H27" s="41"/>
      <c r="I27" s="39"/>
      <c r="J27" s="176"/>
      <c r="K27" s="46"/>
      <c r="L27" s="46"/>
      <c r="M27" s="40"/>
      <c r="N27" s="38"/>
      <c r="O27" s="42"/>
      <c r="P27" s="43"/>
      <c r="Q27" s="44"/>
      <c r="R27" s="45"/>
      <c r="S27" s="42"/>
      <c r="T27" s="46"/>
      <c r="U27" s="44"/>
      <c r="V27" s="47"/>
      <c r="W27" s="42"/>
      <c r="X27" s="39"/>
      <c r="Y27" s="41"/>
      <c r="Z27" s="37"/>
      <c r="AA27" s="40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</row>
    <row r="28" spans="1:144" s="35" customFormat="1" ht="21" customHeight="1" x14ac:dyDescent="0.2">
      <c r="A28" s="36"/>
      <c r="B28" s="181"/>
      <c r="C28" s="37"/>
      <c r="D28" s="38"/>
      <c r="E28" s="39"/>
      <c r="F28" s="39"/>
      <c r="G28" s="182"/>
      <c r="H28" s="41"/>
      <c r="I28" s="39"/>
      <c r="J28" s="176"/>
      <c r="K28" s="46"/>
      <c r="L28" s="46"/>
      <c r="M28" s="40"/>
      <c r="N28" s="38"/>
      <c r="O28" s="42"/>
      <c r="P28" s="43"/>
      <c r="Q28" s="44"/>
      <c r="R28" s="45"/>
      <c r="S28" s="42"/>
      <c r="T28" s="46"/>
      <c r="U28" s="44"/>
      <c r="V28" s="47"/>
      <c r="W28" s="42"/>
      <c r="X28" s="39"/>
      <c r="Y28" s="41"/>
      <c r="Z28" s="37"/>
      <c r="AA28" s="40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</row>
    <row r="29" spans="1:144" s="35" customFormat="1" ht="21" customHeight="1" x14ac:dyDescent="0.2">
      <c r="A29" s="36"/>
      <c r="B29" s="181"/>
      <c r="C29" s="37"/>
      <c r="D29" s="38"/>
      <c r="E29" s="39"/>
      <c r="F29" s="39"/>
      <c r="G29" s="182"/>
      <c r="H29" s="41"/>
      <c r="I29" s="39"/>
      <c r="J29" s="176"/>
      <c r="K29" s="46"/>
      <c r="L29" s="46"/>
      <c r="M29" s="40"/>
      <c r="N29" s="38"/>
      <c r="O29" s="42"/>
      <c r="P29" s="43"/>
      <c r="Q29" s="44"/>
      <c r="R29" s="45"/>
      <c r="S29" s="42"/>
      <c r="T29" s="46"/>
      <c r="U29" s="44"/>
      <c r="V29" s="47"/>
      <c r="W29" s="42"/>
      <c r="X29" s="39"/>
      <c r="Y29" s="41"/>
      <c r="Z29" s="37"/>
      <c r="AA29" s="40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</row>
    <row r="30" spans="1:144" s="35" customFormat="1" ht="21" customHeight="1" x14ac:dyDescent="0.2">
      <c r="A30" s="36"/>
      <c r="B30" s="181"/>
      <c r="C30" s="37"/>
      <c r="D30" s="38"/>
      <c r="E30" s="39"/>
      <c r="F30" s="39"/>
      <c r="G30" s="182"/>
      <c r="H30" s="41"/>
      <c r="I30" s="39"/>
      <c r="J30" s="176"/>
      <c r="K30" s="46"/>
      <c r="L30" s="46"/>
      <c r="M30" s="40"/>
      <c r="N30" s="38"/>
      <c r="O30" s="42"/>
      <c r="P30" s="43"/>
      <c r="Q30" s="44"/>
      <c r="R30" s="45"/>
      <c r="S30" s="42"/>
      <c r="T30" s="46"/>
      <c r="U30" s="44"/>
      <c r="V30" s="47"/>
      <c r="W30" s="42"/>
      <c r="X30" s="39"/>
      <c r="Y30" s="41"/>
      <c r="Z30" s="37"/>
      <c r="AA30" s="40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</row>
    <row r="31" spans="1:144" s="35" customFormat="1" ht="21" customHeight="1" x14ac:dyDescent="0.2">
      <c r="A31" s="36"/>
      <c r="B31" s="181"/>
      <c r="C31" s="37"/>
      <c r="D31" s="38"/>
      <c r="E31" s="39"/>
      <c r="F31" s="39"/>
      <c r="G31" s="182"/>
      <c r="H31" s="41"/>
      <c r="I31" s="39"/>
      <c r="J31" s="176"/>
      <c r="K31" s="46"/>
      <c r="L31" s="46"/>
      <c r="M31" s="40"/>
      <c r="N31" s="38"/>
      <c r="O31" s="42"/>
      <c r="P31" s="43"/>
      <c r="Q31" s="44"/>
      <c r="R31" s="45"/>
      <c r="S31" s="42"/>
      <c r="T31" s="46"/>
      <c r="U31" s="44"/>
      <c r="V31" s="47"/>
      <c r="W31" s="42"/>
      <c r="X31" s="39"/>
      <c r="Y31" s="41"/>
      <c r="Z31" s="37"/>
      <c r="AA31" s="40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</row>
    <row r="32" spans="1:144" s="35" customFormat="1" ht="21" customHeight="1" x14ac:dyDescent="0.2">
      <c r="A32" s="36"/>
      <c r="B32" s="181"/>
      <c r="C32" s="37"/>
      <c r="D32" s="38"/>
      <c r="E32" s="39"/>
      <c r="F32" s="39"/>
      <c r="G32" s="182"/>
      <c r="H32" s="41"/>
      <c r="I32" s="39"/>
      <c r="J32" s="176"/>
      <c r="K32" s="46"/>
      <c r="L32" s="46"/>
      <c r="M32" s="40"/>
      <c r="N32" s="38"/>
      <c r="O32" s="42"/>
      <c r="P32" s="43"/>
      <c r="Q32" s="44"/>
      <c r="R32" s="45"/>
      <c r="S32" s="42"/>
      <c r="T32" s="46"/>
      <c r="U32" s="44"/>
      <c r="V32" s="47"/>
      <c r="W32" s="42"/>
      <c r="X32" s="39"/>
      <c r="Y32" s="41"/>
      <c r="Z32" s="37"/>
      <c r="AA32" s="40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</row>
    <row r="33" spans="11:144" ht="42" customHeight="1" x14ac:dyDescent="0.25">
      <c r="K33" s="9"/>
      <c r="N33" s="9"/>
      <c r="O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</row>
    <row r="34" spans="11:144" ht="42" customHeight="1" x14ac:dyDescent="0.25">
      <c r="K34" s="9"/>
      <c r="N34" s="9"/>
      <c r="O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</row>
  </sheetData>
  <mergeCells count="16">
    <mergeCell ref="D5:G5"/>
    <mergeCell ref="H5:J5"/>
    <mergeCell ref="A2:AA2"/>
    <mergeCell ref="D4:M4"/>
    <mergeCell ref="N4:Q4"/>
    <mergeCell ref="R4:U4"/>
    <mergeCell ref="V4:Y4"/>
    <mergeCell ref="AA4:AA6"/>
    <mergeCell ref="O5:O6"/>
    <mergeCell ref="P5:P6"/>
    <mergeCell ref="S5:S6"/>
    <mergeCell ref="T5:T6"/>
    <mergeCell ref="W5:W6"/>
    <mergeCell ref="A4:A6"/>
    <mergeCell ref="X5:X6"/>
    <mergeCell ref="K5:M5"/>
  </mergeCells>
  <pageMargins left="0.27559055118110237" right="7.874015748031496E-2" top="0.35433070866141736" bottom="0.35433070866141736" header="0.31496062992125984" footer="0.31496062992125984"/>
  <pageSetup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5 กุมภาพันธ์ 2569</vt:lpstr>
      <vt:lpstr>'5 กุมภาพันธ์ 2569'!Print_Area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Advance</cp:lastModifiedBy>
  <cp:lastPrinted>2026-02-27T04:18:16Z</cp:lastPrinted>
  <dcterms:created xsi:type="dcterms:W3CDTF">2008-11-11T09:20:00Z</dcterms:created>
  <dcterms:modified xsi:type="dcterms:W3CDTF">2026-02-27T04:29:08Z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F1EBE9E0C20A41CD8510671D5374C841_13</vt:lpwstr>
  </property>
  <property fmtid="{D5CDD505-2E9C-101B-9397-08002B2CF9AE}" pid="3" name="KSOProductBuildVer">
    <vt:lpwstr>1054-12.2.0.13359</vt:lpwstr>
  </property>
</Properties>
</file>